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hortxiiicom.sharepoint.com/sites/CohortXIIISharedDrive/Shared Documents/Website/Sustainment/"/>
    </mc:Choice>
  </mc:AlternateContent>
  <xr:revisionPtr revIDLastSave="30" documentId="11_CFA6F6B4A17AE2010A688BAEFB13670F18AA9005" xr6:coauthVersionLast="47" xr6:coauthVersionMax="47" xr10:uidLastSave="{FF3C29A4-7082-45F2-89E3-668AD75134F1}"/>
  <bookViews>
    <workbookView xWindow="-120" yWindow="-120" windowWidth="20730" windowHeight="11160" xr2:uid="{00000000-000D-0000-FFFF-FFFF00000000}"/>
  </bookViews>
  <sheets>
    <sheet name="Instructions" sheetId="2" r:id="rId1"/>
    <sheet name="Unit List" sheetId="1" r:id="rId2"/>
    <sheet name="Build a Force File" sheetId="3" r:id="rId3"/>
    <sheet name="Requirements Summary" sheetId="4" r:id="rId4"/>
    <sheet name="Base_Data" sheetId="5" state="hidden" r:id="rId5"/>
  </sheets>
  <externalReferences>
    <externalReference r:id="rId6"/>
    <externalReference r:id="rId7"/>
  </externalReferences>
  <definedNames>
    <definedName name="_xlnm._FilterDatabase" localSheetId="1" hidden="1">'Unit List'!$A$7:$AK$2676</definedName>
    <definedName name="CBTIntensity">Base_Data!$D$54:$D$56</definedName>
    <definedName name="Class3PAVG">'[1]Build_A_Force File'!$J$10:$J$3500</definedName>
    <definedName name="Class3PMAX">'[1]Build_A_Force File'!$H$10:$H$3500</definedName>
    <definedName name="Class3PMin">'[1]Build_A_Force File'!$I$10:$I$3500</definedName>
    <definedName name="ClassIXAVG">'[1]Build_A_Force File'!$Q$10:$Q$3500</definedName>
    <definedName name="ClassVAVG">'[1]Build_A_Force File'!$M$10:$M$3500</definedName>
    <definedName name="ClassVIIAVG">'[1]Build_A_Force File'!$P$10:$P$3500</definedName>
    <definedName name="ClassVIIMax">'[1]Build_A_Force File'!$N$10:$N$3500</definedName>
    <definedName name="ClassVIIMin">'[1]Build_A_Force File'!$O$10:$O$3500</definedName>
    <definedName name="ClassVMax">'[1]Build_A_Force File'!$K$10:$K$3500</definedName>
    <definedName name="ClassVMin">'[1]Build_A_Force File'!$L$10:$L$3500</definedName>
    <definedName name="Climate">[1]Base_Data!$A$2:$A$5</definedName>
    <definedName name="ClimateType">Base_Data!$C$54:$C$57</definedName>
    <definedName name="Drink_A">[2]BASE_Data_Water!$M$21</definedName>
    <definedName name="Drink_C">[2]BASE_Data_Water!$Q$21</definedName>
    <definedName name="Drink_Te">[2]BASE_Data_Water!$O$21</definedName>
    <definedName name="Drink_Tr">[2]BASE_Data_Water!$P$21</definedName>
    <definedName name="FuelAVG">'[1]Build_A_Force File'!$G$10:$G$3500</definedName>
    <definedName name="Fuelers">Base_Data!$K$34:$K$40</definedName>
    <definedName name="FuelMax">'[1]Build_A_Force File'!$E$10:$E$3500</definedName>
    <definedName name="FuelMin">'[1]Build_A_Force File'!$F$10:$F$3500</definedName>
    <definedName name="HeatI_A">[2]BASE_Data_Water!$M$23</definedName>
    <definedName name="HeatI_C">[2]BASE_Data_Water!$Q$23</definedName>
    <definedName name="HeatI_Te">[2]BASE_Data_Water!$O$23</definedName>
    <definedName name="HeatI_Tr">[2]BASE_Data_Water!$P$23</definedName>
    <definedName name="Intensity">'[1]Requirement Summary'!$E$8:$G$8</definedName>
    <definedName name="JointPhase">Base_Data!$B$54:$B$56</definedName>
    <definedName name="Master">#REF!</definedName>
    <definedName name="MasterQuerySWA">#REF!</definedName>
    <definedName name="PalletType">Base_Data!$E$54:$E$55</definedName>
    <definedName name="PerHy_A">[2]BASE_Data_Water!$M$22</definedName>
    <definedName name="PerHy_C">[2]BASE_Data_Water!$Q$22</definedName>
    <definedName name="PerHy_Te">[2]BASE_Data_Water!$O$22</definedName>
    <definedName name="PerHy_Tr">[2]BASE_Data_Water!$P$22</definedName>
    <definedName name="Phase">Base_Data!$B$10:$J$10</definedName>
    <definedName name="PlatformType">Base_Data!$F$34:$F$48</definedName>
    <definedName name="QTY">'[1]Build_A_Force File'!$D$10:$D$3500</definedName>
    <definedName name="Stack">Base_Data!$A$54:$A$55</definedName>
    <definedName name="Strength">'[1]Build_A_Force File'!$C$10:$C$3500</definedName>
    <definedName name="Water">Base_Data!$N$34:$N$37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4" l="1"/>
  <c r="I13" i="4" l="1"/>
  <c r="C60" i="4" l="1"/>
  <c r="H60" i="4" l="1"/>
  <c r="G60" i="4"/>
  <c r="F60" i="4"/>
  <c r="E60" i="4"/>
  <c r="D60" i="4"/>
  <c r="E9" i="4" l="1"/>
  <c r="H47" i="4" l="1"/>
  <c r="G15" i="4"/>
  <c r="B13" i="4" l="1"/>
  <c r="F13" i="4"/>
  <c r="E14" i="4" s="1"/>
  <c r="B15" i="4" l="1"/>
  <c r="E51" i="4"/>
  <c r="E50" i="4"/>
  <c r="E49" i="4"/>
  <c r="E52" i="4"/>
  <c r="T6" i="5"/>
  <c r="E23" i="4" s="1"/>
  <c r="U6" i="5"/>
  <c r="V6" i="5"/>
  <c r="W6" i="5"/>
  <c r="X6" i="5"/>
  <c r="Y6" i="5"/>
  <c r="Z6" i="5"/>
  <c r="AA6" i="5"/>
  <c r="AB6" i="5"/>
  <c r="AC6" i="5"/>
  <c r="E26" i="4" s="1"/>
  <c r="AD6" i="5"/>
  <c r="AE6" i="5"/>
  <c r="AF6" i="5"/>
  <c r="E28" i="4" s="1"/>
  <c r="AG6" i="5"/>
  <c r="AH6" i="5"/>
  <c r="C63" i="4" l="1"/>
  <c r="D63" i="4"/>
  <c r="E63" i="4"/>
  <c r="F63" i="4"/>
  <c r="G63" i="4"/>
  <c r="H63" i="4"/>
  <c r="D50" i="4"/>
  <c r="D51" i="4"/>
  <c r="D52" i="4"/>
  <c r="D49" i="4"/>
  <c r="S6" i="5" l="1"/>
  <c r="R6" i="5"/>
  <c r="Q6" i="5"/>
  <c r="P6" i="5"/>
  <c r="O6" i="5"/>
  <c r="N6" i="5"/>
  <c r="M6" i="5"/>
  <c r="L6" i="5"/>
  <c r="K6" i="5"/>
  <c r="E20" i="4" s="1"/>
  <c r="J6" i="5"/>
  <c r="I6" i="5"/>
  <c r="H6" i="5"/>
  <c r="G6" i="5"/>
  <c r="F6" i="5"/>
  <c r="E6" i="5"/>
  <c r="D6" i="5"/>
  <c r="C6" i="5"/>
  <c r="B6" i="5"/>
  <c r="D19" i="4" s="1"/>
  <c r="J10" i="5"/>
  <c r="F10" i="5"/>
  <c r="B10" i="5"/>
  <c r="F55" i="4"/>
  <c r="D34" i="5"/>
  <c r="C41" i="5" s="1"/>
  <c r="D41" i="5" s="1"/>
  <c r="E61" i="4" l="1"/>
  <c r="H61" i="4"/>
  <c r="F61" i="4"/>
  <c r="D61" i="4"/>
  <c r="C61" i="4"/>
  <c r="G61" i="4"/>
  <c r="D42" i="4"/>
  <c r="C64" i="4"/>
  <c r="D64" i="4" s="1"/>
  <c r="E40" i="4"/>
  <c r="C31" i="4"/>
  <c r="D31" i="4" s="1"/>
  <c r="C32" i="4"/>
  <c r="C33" i="4"/>
  <c r="E33" i="4" s="1"/>
  <c r="C34" i="4"/>
  <c r="E34" i="4" s="1"/>
  <c r="C29" i="4"/>
  <c r="C22" i="4"/>
  <c r="E22" i="4" s="1"/>
  <c r="C24" i="4"/>
  <c r="E24" i="4" s="1"/>
  <c r="C17" i="4"/>
  <c r="E17" i="4" s="1"/>
  <c r="C25" i="4"/>
  <c r="E25" i="4" s="1"/>
  <c r="C18" i="4"/>
  <c r="E18" i="4" s="1"/>
  <c r="C27" i="4"/>
  <c r="E27" i="4" s="1"/>
  <c r="C21" i="4"/>
  <c r="E21" i="4" s="1"/>
  <c r="C46" i="5"/>
  <c r="D46" i="5" s="1"/>
  <c r="G28" i="4" s="1"/>
  <c r="C37" i="5"/>
  <c r="D37" i="5" s="1"/>
  <c r="C44" i="5"/>
  <c r="D44" i="5" s="1"/>
  <c r="G26" i="4" s="1"/>
  <c r="C40" i="5"/>
  <c r="D40" i="5" s="1"/>
  <c r="C49" i="5"/>
  <c r="D49" i="5" s="1"/>
  <c r="C39" i="5"/>
  <c r="D39" i="5" s="1"/>
  <c r="C43" i="5"/>
  <c r="D43" i="5" s="1"/>
  <c r="C36" i="5"/>
  <c r="D36" i="5" s="1"/>
  <c r="C42" i="5"/>
  <c r="D42" i="5" s="1"/>
  <c r="G23" i="4" s="1"/>
  <c r="C47" i="5"/>
  <c r="D47" i="5" s="1"/>
  <c r="C50" i="5"/>
  <c r="D50" i="5" s="1"/>
  <c r="G55" i="4"/>
  <c r="F52" i="4"/>
  <c r="F49" i="4"/>
  <c r="C48" i="5"/>
  <c r="D48" i="5" s="1"/>
  <c r="C45" i="5"/>
  <c r="D45" i="5" s="1"/>
  <c r="F51" i="4"/>
  <c r="H51" i="4" s="1"/>
  <c r="F50" i="4"/>
  <c r="H50" i="4" s="1"/>
  <c r="H49" i="4" l="1"/>
  <c r="I49" i="4" s="1"/>
  <c r="D32" i="4"/>
  <c r="D44" i="4" s="1"/>
  <c r="H44" i="4" s="1"/>
  <c r="D29" i="4"/>
  <c r="D43" i="4" s="1"/>
  <c r="H43" i="4" s="1"/>
  <c r="E30" i="4"/>
  <c r="C65" i="4"/>
  <c r="G18" i="4"/>
  <c r="H18" i="4" s="1"/>
  <c r="G24" i="4"/>
  <c r="H24" i="4" s="1"/>
  <c r="F22" i="4"/>
  <c r="G22" i="4"/>
  <c r="H22" i="4" s="1"/>
  <c r="G52" i="4"/>
  <c r="H52" i="4"/>
  <c r="I52" i="4" s="1"/>
  <c r="F21" i="4"/>
  <c r="G21" i="4"/>
  <c r="H21" i="4" s="1"/>
  <c r="F34" i="4"/>
  <c r="G34" i="4"/>
  <c r="H34" i="4" s="1"/>
  <c r="F20" i="4"/>
  <c r="G20" i="4"/>
  <c r="H20" i="4" s="1"/>
  <c r="E41" i="4"/>
  <c r="G33" i="4"/>
  <c r="H33" i="4" s="1"/>
  <c r="H41" i="4" s="1"/>
  <c r="D65" i="4"/>
  <c r="H42" i="4"/>
  <c r="H23" i="4"/>
  <c r="H40" i="4" s="1"/>
  <c r="F26" i="4"/>
  <c r="F23" i="4"/>
  <c r="F40" i="4" s="1"/>
  <c r="E53" i="4"/>
  <c r="G49" i="4"/>
  <c r="F53" i="4"/>
  <c r="F28" i="4"/>
  <c r="H28" i="4"/>
  <c r="H26" i="4"/>
  <c r="F33" i="4"/>
  <c r="F41" i="4" s="1"/>
  <c r="I50" i="4"/>
  <c r="G50" i="4"/>
  <c r="G51" i="4"/>
  <c r="I51" i="4"/>
  <c r="F24" i="4" l="1"/>
  <c r="F17" i="4"/>
  <c r="E38" i="4"/>
  <c r="E39" i="4" s="1"/>
  <c r="F18" i="4"/>
  <c r="G17" i="4"/>
  <c r="H17" i="4" s="1"/>
  <c r="G30" i="4"/>
  <c r="H30" i="4" s="1"/>
  <c r="F27" i="4"/>
  <c r="G27" i="4"/>
  <c r="H27" i="4" s="1"/>
  <c r="F25" i="4"/>
  <c r="G25" i="4"/>
  <c r="H25" i="4" s="1"/>
  <c r="E64" i="4"/>
  <c r="F64" i="4" s="1"/>
  <c r="G40" i="4"/>
  <c r="F30" i="4"/>
  <c r="G53" i="4"/>
  <c r="G41" i="4"/>
  <c r="H53" i="4"/>
  <c r="I53" i="4"/>
  <c r="H38" i="4" l="1"/>
  <c r="H39" i="4" s="1"/>
  <c r="F38" i="4"/>
  <c r="F39" i="4" s="1"/>
  <c r="G38" i="4"/>
  <c r="E65" i="4"/>
  <c r="F65" i="4"/>
  <c r="G64" i="4"/>
  <c r="I40" i="4"/>
  <c r="I24" i="4"/>
  <c r="I26" i="4"/>
  <c r="I20" i="4"/>
  <c r="I21" i="4"/>
  <c r="I30" i="4"/>
  <c r="I18" i="4"/>
  <c r="I25" i="4"/>
  <c r="I17" i="4"/>
  <c r="I39" i="4"/>
  <c r="I28" i="4"/>
  <c r="I22" i="4"/>
  <c r="I34" i="4"/>
  <c r="I23" i="4"/>
  <c r="I27" i="4"/>
  <c r="G65" i="4" l="1"/>
  <c r="H64" i="4"/>
  <c r="H65" i="4" s="1"/>
  <c r="G39" i="4"/>
  <c r="I3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 Drew, Jennifer CIV US USA TRADOC</author>
    <author>thomas.w.chavers</author>
  </authors>
  <commentList>
    <comment ref="E1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Warehouse Pallet equals 40x48x36 (WxLxH)
463L Pallet = 4 Single Stacked Warehouse Pallets</t>
        </r>
      </text>
    </comment>
    <comment ref="A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Estimates are for 1 day unless duration is changed.</t>
        </r>
      </text>
    </comment>
    <comment ref="A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Enter a whole number to denote the percentage.  For example, enter 50 to show that your available strength is 50% of the force structure. You must enter a value.  If you do not want to change the force structure, enter 100.</t>
        </r>
      </text>
    </comment>
    <comment ref="A19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Does not include Arctic nor NBC.</t>
        </r>
      </text>
    </comment>
    <comment ref="C30" authorId="1" shapeId="0" xr:uid="{00000000-0006-0000-0300-000005000000}">
      <text>
        <r>
          <rPr>
            <b/>
            <sz val="10"/>
            <color indexed="81"/>
            <rFont val="Tahoma"/>
            <family val="2"/>
          </rPr>
          <t>Enter Percent of Drinking Water to be Packaged</t>
        </r>
        <r>
          <rPr>
            <sz val="10"/>
            <color indexed="81"/>
            <rFont val="Tahoma"/>
            <family val="2"/>
          </rPr>
          <t xml:space="preserve">.
</t>
        </r>
      </text>
    </comment>
    <comment ref="C4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To enter a percentage less than 1, type 0.xx (with xx being the values you want).</t>
        </r>
      </text>
    </comment>
  </commentList>
</comments>
</file>

<file path=xl/sharedStrings.xml><?xml version="1.0" encoding="utf-8"?>
<sst xmlns="http://schemas.openxmlformats.org/spreadsheetml/2006/main" count="8594" uniqueCount="4535">
  <si>
    <t>Number Units</t>
  </si>
  <si>
    <t>ASSAULT BN (UH-60)</t>
  </si>
  <si>
    <t>HHC, ASSAULT BATTALION</t>
  </si>
  <si>
    <t>GENERAL SPT AVN BN</t>
  </si>
  <si>
    <t>HHC, ATTACK/RECON BATTALION</t>
  </si>
  <si>
    <t>ASSAULT COMPANY (UH-60)</t>
  </si>
  <si>
    <t>HEAVY HELICOPTER COMPANY</t>
  </si>
  <si>
    <t>ATTACK/RECON BN (AH-64)</t>
  </si>
  <si>
    <t>ATTACK/RECON COMPANY (AH-64)</t>
  </si>
  <si>
    <t>AVN SECURITY AND SUPPORT BATTALION</t>
  </si>
  <si>
    <t>THEATER AVN BN (FW)</t>
  </si>
  <si>
    <t>THEATER AIRFIELD OPERATIONS GROUP</t>
  </si>
  <si>
    <t>HHC, TAO GROUP</t>
  </si>
  <si>
    <t>01625E000</t>
  </si>
  <si>
    <t>AVIATION BN (USARS0)</t>
  </si>
  <si>
    <t>01626E000</t>
  </si>
  <si>
    <t>HHC, THEATER AVIATION BATTALION (USARSO)</t>
  </si>
  <si>
    <t>01627E000</t>
  </si>
  <si>
    <t>AVIATION COMPANY (USARSO)</t>
  </si>
  <si>
    <t>01627E100</t>
  </si>
  <si>
    <t>C2 DETACHMENT (USARSO)</t>
  </si>
  <si>
    <t>01628E000</t>
  </si>
  <si>
    <t>HEAVY HELICOPTER DETACHMENT  (USARSO)</t>
  </si>
  <si>
    <t>THEATER AVIATION BRIGADE (USARNO)</t>
  </si>
  <si>
    <t>EXTENDED RANGE MULTI-PURPOSE (ER/MP) UAS COM</t>
  </si>
  <si>
    <t>01800G000</t>
  </si>
  <si>
    <t>SPECIAL OPERATIONS AVIATION REGIMENT (ABN)</t>
  </si>
  <si>
    <t>01802G000</t>
  </si>
  <si>
    <t>HHC, SPECIAL OPERATIONS AVIATION REGIMENT (A</t>
  </si>
  <si>
    <t>01815G000</t>
  </si>
  <si>
    <t>SPECIAL OPERATIONS AVIATION BATTALION (NATIO</t>
  </si>
  <si>
    <t>01816G000</t>
  </si>
  <si>
    <t>HHC, SOA NATIONAL MISSION BATTALION (NMB)</t>
  </si>
  <si>
    <t>01817G000</t>
  </si>
  <si>
    <t>01817G100</t>
  </si>
  <si>
    <t>01818G000</t>
  </si>
  <si>
    <t>01818G100</t>
  </si>
  <si>
    <t>01819G000</t>
  </si>
  <si>
    <t>01825G000</t>
  </si>
  <si>
    <t>SPECIAL OPERATIONS AVIATON BATTALION</t>
  </si>
  <si>
    <t>01826G000</t>
  </si>
  <si>
    <t>HHC, SPECIAL OPERATIONS AVIATION BATTALION</t>
  </si>
  <si>
    <t>01827G000</t>
  </si>
  <si>
    <t>01828G000</t>
  </si>
  <si>
    <t>01829G000</t>
  </si>
  <si>
    <t>AVIATION SUPPORT COMPANY (AVIM)</t>
  </si>
  <si>
    <t>THEATER AVIATION SUSTAINMENT MAINTENANCE GRO</t>
  </si>
  <si>
    <t>HHD, THEATER AVIATION SUSTAINMENT MAINTENANC</t>
  </si>
  <si>
    <t>02110G000</t>
  </si>
  <si>
    <t>OPERATING FORCE ARMY BAND (SMALL) (RECAP)</t>
  </si>
  <si>
    <t>02110G100</t>
  </si>
  <si>
    <t>GENERATING FORCE ARMY BAND (SMALL) (RECAP)</t>
  </si>
  <si>
    <t>02113L000</t>
  </si>
  <si>
    <t>OPERATING FORCE BAND (DS)</t>
  </si>
  <si>
    <t>02113L100</t>
  </si>
  <si>
    <t>GENERATING FORCE BAND (DS)</t>
  </si>
  <si>
    <t>02430G000</t>
  </si>
  <si>
    <t>OPERATING FORCE ARMY BAND (MEDIUM)(RECAP)</t>
  </si>
  <si>
    <t>02430G100</t>
  </si>
  <si>
    <t>GENERATING FORCE ARMY BAND (MEDIUM)(RECAP)</t>
  </si>
  <si>
    <t>02500GA00</t>
  </si>
  <si>
    <t>02500GB00</t>
  </si>
  <si>
    <t>MUSIC SUPPORT TEAM B(CEREMONIAL MUSIC ENSEMB</t>
  </si>
  <si>
    <t>02500GC00</t>
  </si>
  <si>
    <t>MUSIC SUPPORT TEAM C (LG POPULAR MUSIC ENSEM</t>
  </si>
  <si>
    <t>02500GD00</t>
  </si>
  <si>
    <t>MUSIC SUPPORT TEAM D (SM POPULAR MUSIC ENSEM</t>
  </si>
  <si>
    <t>02500GE00</t>
  </si>
  <si>
    <t>MUSIC SUPPORT TEAM E (BRASS CHAMBER MUSIC EN</t>
  </si>
  <si>
    <t>02500GF00</t>
  </si>
  <si>
    <t>MUSIC SUPPORT TEAM F (WOODWIND CHAMBER MUSIC</t>
  </si>
  <si>
    <t>02500GG00</t>
  </si>
  <si>
    <t>GF ARMY BAND HEADQUARTERS (LARGE)</t>
  </si>
  <si>
    <t>02511GA00</t>
  </si>
  <si>
    <t>OF ARMY BAND HEADQUARTERS (SMALL)</t>
  </si>
  <si>
    <t>02511GB00</t>
  </si>
  <si>
    <t>MUSIC SUPPORT TEAM B (CEREMONIAL MUSIC ENSEM</t>
  </si>
  <si>
    <t>02511GC00</t>
  </si>
  <si>
    <t>02511GD00</t>
  </si>
  <si>
    <t>02511GE00</t>
  </si>
  <si>
    <t>02511GF00</t>
  </si>
  <si>
    <t>GF ARMY BAND HEADQUARTERS (SMALL)</t>
  </si>
  <si>
    <t>02533GA00</t>
  </si>
  <si>
    <t>OF ARMY BAND HEADQUARTERS (MEDIUM)</t>
  </si>
  <si>
    <t>02533GB00</t>
  </si>
  <si>
    <t>02533GC00</t>
  </si>
  <si>
    <t>02533GD00</t>
  </si>
  <si>
    <t>02533GE00</t>
  </si>
  <si>
    <t>02533GF00</t>
  </si>
  <si>
    <t>02533GG00</t>
  </si>
  <si>
    <t>GF ARMY BAND HEADQUARTERS (MEDIUM)</t>
  </si>
  <si>
    <t>02703L000</t>
  </si>
  <si>
    <t>USA BAND PERSHING'S OWN</t>
  </si>
  <si>
    <t>02713L000</t>
  </si>
  <si>
    <t>USA FIELD BAND</t>
  </si>
  <si>
    <t>02723L000</t>
  </si>
  <si>
    <t>US MILITARY ACADEMY BAND</t>
  </si>
  <si>
    <t>02730G000</t>
  </si>
  <si>
    <t>OPERATING FORCE ARMY BAND (LARGE) (RECAP)</t>
  </si>
  <si>
    <t>02730G100</t>
  </si>
  <si>
    <t>GENERATING FORCE ARMY BAND (LARGE) (RECAP)</t>
  </si>
  <si>
    <t>DECON PLATOON (HVY)</t>
  </si>
  <si>
    <t>05063F300</t>
  </si>
  <si>
    <t>ENGINEER COMPANY, BRIGADE CBT TM</t>
  </si>
  <si>
    <t>05303G200</t>
  </si>
  <si>
    <t>ENGINEER COMPANY, HBCT</t>
  </si>
  <si>
    <t>SAPPER COMPANY (RECAP)(AIRBORNE)</t>
  </si>
  <si>
    <t>SAPPER COMPANY (RECAP)(WHEEL)</t>
  </si>
  <si>
    <t>HEADQUARTERS SAPPER CO (AIRBORNE)</t>
  </si>
  <si>
    <t>HEADQUARTERS SAPPER CO (WHEEL)</t>
  </si>
  <si>
    <t>SAPPER PLATOON (AIRBORNE)</t>
  </si>
  <si>
    <t>SAPPER PLATOON (WHEEL)</t>
  </si>
  <si>
    <t>05402GL00</t>
  </si>
  <si>
    <t>SURVEY &amp; DESIGN TM</t>
  </si>
  <si>
    <t>HORIZONTAL CONSTRUCTION CO (RECAP)</t>
  </si>
  <si>
    <t>HORIZONTAL CONSTRUCTION PLATOON</t>
  </si>
  <si>
    <t>VERTICAL CONSTRUCTION CO (RECAP)</t>
  </si>
  <si>
    <t>HEADQUARTERS VERTICAL CONSTRUCTION COMPANY</t>
  </si>
  <si>
    <t>VERTICAL CONSTRUCTION PLATOON</t>
  </si>
  <si>
    <t>ENGINEER SUPPORT CO (RECAP)</t>
  </si>
  <si>
    <t>HQS ENG SPT CO(AIRBORNE)</t>
  </si>
  <si>
    <t>RDE-L PLATOON</t>
  </si>
  <si>
    <t>RDE-L PLATOON(AIRBORNE)</t>
  </si>
  <si>
    <t>RDE-M PLATOON</t>
  </si>
  <si>
    <t>RDE-M PLATOON(AIRBORNE)</t>
  </si>
  <si>
    <t>ENGINEER BATTALION</t>
  </si>
  <si>
    <t>HHC, ENGINEER BATTALION</t>
  </si>
  <si>
    <t>CLEARANCE COMPANY (RECAP)</t>
  </si>
  <si>
    <t>HEADQUARTERS CLEARANCE COMPANY</t>
  </si>
  <si>
    <t>ROUTE CLEARANCE PLATOON</t>
  </si>
  <si>
    <t>AREA CLEARANCE PLT</t>
  </si>
  <si>
    <t>HEADQUARTERS, MAC</t>
  </si>
  <si>
    <t>ASSAULT PLATOON HEADQUARTERS</t>
  </si>
  <si>
    <t>BREACH SQUAD</t>
  </si>
  <si>
    <t>COUNTERMOBILITY PLATOON HEADQUARTERS</t>
  </si>
  <si>
    <t>COUNTERMOBILITY SQUAD</t>
  </si>
  <si>
    <t>SAPPER COMPANY (RECAP)</t>
  </si>
  <si>
    <t>HEADQUARTERS SAPPER COMPANY</t>
  </si>
  <si>
    <t>SAPPER PLATOON</t>
  </si>
  <si>
    <t>05453G000</t>
  </si>
  <si>
    <t>ENGINEER COMPANY, BRIGADE SPECIAL TROOPS BAT</t>
  </si>
  <si>
    <t>ENGINEER DET - HQ (CANINE)</t>
  </si>
  <si>
    <t>ENGINEER SQUAD (CANINE)</t>
  </si>
  <si>
    <t>MULTIROLE BRIDGE COMPANY</t>
  </si>
  <si>
    <t>05520GA00</t>
  </si>
  <si>
    <t>ASPHALT TEAM</t>
  </si>
  <si>
    <t>05520GB00</t>
  </si>
  <si>
    <t>CONCRETE SECTION</t>
  </si>
  <si>
    <t>QUARRY PLATOON</t>
  </si>
  <si>
    <t>EQUIPMENT SUPPORT PLATOON</t>
  </si>
  <si>
    <t>HQ, WELL DRILLING TEAM</t>
  </si>
  <si>
    <t>05520LE00</t>
  </si>
  <si>
    <t>WELL DRILLING TEAM</t>
  </si>
  <si>
    <t>ENGINEER DIVING TEAM</t>
  </si>
  <si>
    <t>REAL ESTATE TEAM</t>
  </si>
  <si>
    <t>05530LI00</t>
  </si>
  <si>
    <t>ENGINEER FACILITY DETACHMENT</t>
  </si>
  <si>
    <t>GEOSPATIAL PLANNING CELL</t>
  </si>
  <si>
    <t>FORWARD ENGR SPT TEAM - MAIN</t>
  </si>
  <si>
    <t>05601GI00</t>
  </si>
  <si>
    <t>EXPLOSIVES HAZARD TEAM</t>
  </si>
  <si>
    <t>HHC, ENGINEER BRIGADE</t>
  </si>
  <si>
    <t>TOPO ENG CO (RECAP)</t>
  </si>
  <si>
    <t>PRIME POWER BATTALION</t>
  </si>
  <si>
    <t>ENGINEER PRIME POWER COMPANY</t>
  </si>
  <si>
    <t>HHC, THEATER ENG CMD (RECAP)</t>
  </si>
  <si>
    <t>HHC, THEATER ENGINEER COMMAND (MAIN)</t>
  </si>
  <si>
    <t>COMMAND SECTION, THEATER ENGINEER COMMAND</t>
  </si>
  <si>
    <t>06399G300</t>
  </si>
  <si>
    <t>INF BN (ABN) OPFOR</t>
  </si>
  <si>
    <t>INFANTRY BN</t>
  </si>
  <si>
    <t>INF BN (SBCT)</t>
  </si>
  <si>
    <t>HHC INF BN (SBCT)</t>
  </si>
  <si>
    <t>INFANTRY BATTALION (IBCT)</t>
  </si>
  <si>
    <t>INFANTRY BATTALION (IBCT)(AIRBORNE)</t>
  </si>
  <si>
    <t>HHC, INFANTRY BATTALION (IBCT)</t>
  </si>
  <si>
    <t>HHC, INFANTRY BATTALION (IBCT) (ABN)</t>
  </si>
  <si>
    <t>RIFLE COMPANY, INFANTRY BATTALION (IBCT)</t>
  </si>
  <si>
    <t>RIFLE COMPANY, INFANTRY BATTATLION (IBCT) (A</t>
  </si>
  <si>
    <t>WEAPONS COMPANY, INFANTRY BATTALION (IBCT)</t>
  </si>
  <si>
    <t>WEAPONS COMPANY, INFANTRY BATTALION (IBCT) (</t>
  </si>
  <si>
    <t>RIFLE COMPANY, INF BN (BFV)</t>
  </si>
  <si>
    <t>07248L000</t>
  </si>
  <si>
    <t>ANTIARMOR COMPANY, INF BN (ITV)</t>
  </si>
  <si>
    <t>INFANTRY (RANGER) REGIMENT</t>
  </si>
  <si>
    <t>INFANTRY BN (OLD GUARD)</t>
  </si>
  <si>
    <t>07705E100</t>
  </si>
  <si>
    <t>INFANTRY BATTALION (OLD GUARD)(SPECIAL MISSI</t>
  </si>
  <si>
    <t>07706E100</t>
  </si>
  <si>
    <t>07706E200</t>
  </si>
  <si>
    <t>HHC INFANTRY BN (TOG) (SPECIAL MISSION)</t>
  </si>
  <si>
    <t>INFANTRY COMPANY (CINC GUARD)</t>
  </si>
  <si>
    <t>07707E100</t>
  </si>
  <si>
    <t>07707E200</t>
  </si>
  <si>
    <t>INFANTRY COMPANY (TOG)</t>
  </si>
  <si>
    <t>07708E100</t>
  </si>
  <si>
    <t>HONOR GUARD CO</t>
  </si>
  <si>
    <t>07709E200</t>
  </si>
  <si>
    <t>REGIMENTAL SPECIAL TROOPS BATTALION</t>
  </si>
  <si>
    <t>HHC, REGIMENTAL SPECIAL TROOPS BATTALION (RS</t>
  </si>
  <si>
    <t>REGIMENTAL  RECONNAISSANCE COMPANY</t>
  </si>
  <si>
    <t>RANGER SUPPORT COMPANY</t>
  </si>
  <si>
    <t>08108F400</t>
  </si>
  <si>
    <t>08329G000</t>
  </si>
  <si>
    <t>08339G000</t>
  </si>
  <si>
    <t>08339G100</t>
  </si>
  <si>
    <t>HHC, MEDICAL COMMAND</t>
  </si>
  <si>
    <t>08420G000</t>
  </si>
  <si>
    <t>HHC, MEDICAL BRIGADE</t>
  </si>
  <si>
    <t>08422GA00</t>
  </si>
  <si>
    <t>MEDICAL BRIGADE, EARLY ENTRY MODULE</t>
  </si>
  <si>
    <t>08422GB00</t>
  </si>
  <si>
    <t>MEDICAL BRIGADE, EXPANSION MODULE</t>
  </si>
  <si>
    <t>08422GC00</t>
  </si>
  <si>
    <t>MEDICAL BRIGADE, CAMPAIGN MODULE</t>
  </si>
  <si>
    <t>08429A000</t>
  </si>
  <si>
    <t>MEDICAL DETACHMENT, PREVENTIVE MED</t>
  </si>
  <si>
    <t>08440A000</t>
  </si>
  <si>
    <t>MEDICAL DETACHMENT, VETERINARY SERVICES</t>
  </si>
  <si>
    <t>MEDICAL COMPANY, AIR AMBL (HH-60)</t>
  </si>
  <si>
    <t>MEDICAL COMPANY, GROUND AMBULANCE</t>
  </si>
  <si>
    <t>08457A000</t>
  </si>
  <si>
    <t>08460G000</t>
  </si>
  <si>
    <t>MEDICAL DETACHMENT COSC</t>
  </si>
  <si>
    <t>08463GB00</t>
  </si>
  <si>
    <t>DENTAL COMPANY (AREA SPT)</t>
  </si>
  <si>
    <t>MEDICAL LOGISTICS COMPANY</t>
  </si>
  <si>
    <t>MEDICAL BATTALION (MULTIFUNCTIONAL)</t>
  </si>
  <si>
    <t>08497A000</t>
  </si>
  <si>
    <t>LOGISTICS SUPPORT COMPANY</t>
  </si>
  <si>
    <t>08527AA00</t>
  </si>
  <si>
    <t>HOSPITAL AUG TEAM, HEAD &amp; NECK</t>
  </si>
  <si>
    <t>08537AA00</t>
  </si>
  <si>
    <t>HOSPITAL AUG TEAM, PATHOLOGY</t>
  </si>
  <si>
    <t>08537LB00</t>
  </si>
  <si>
    <t>MEDICAL TEAM, RENAL HEMODIALYSIS</t>
  </si>
  <si>
    <t>08537LC00</t>
  </si>
  <si>
    <t>MEDICAL TEAM, INFECTIOUS DISEASE</t>
  </si>
  <si>
    <t>08538AA00</t>
  </si>
  <si>
    <t>HOSPITAL AUG TEAM, SPECIAL CARE</t>
  </si>
  <si>
    <t>08546AA00</t>
  </si>
  <si>
    <t>HQ, SECTION, EARLY ENTRY HOSPITALIZATION ELE</t>
  </si>
  <si>
    <t>08546AC00</t>
  </si>
  <si>
    <t>HQ, SECTION, HOSPITAL COMPANY B (164 BED)</t>
  </si>
  <si>
    <t>08546AD00</t>
  </si>
  <si>
    <t>TRANS ELEMENT, HHD, COMBAT SUPPORT HOSPITAL</t>
  </si>
  <si>
    <t>08547AA00</t>
  </si>
  <si>
    <t>EARLY ENTRY HOSPITALIZATION ELEMENT (44 BED)</t>
  </si>
  <si>
    <t>08547AB00</t>
  </si>
  <si>
    <t>HOSPITALIZATION AUGMENTATION ELEMENT (40 BED</t>
  </si>
  <si>
    <t>08547AC00</t>
  </si>
  <si>
    <t>TRANS ELEMENT, HOSPITAL COMPANY A</t>
  </si>
  <si>
    <t>08548AA00</t>
  </si>
  <si>
    <t>HQ, MEDICAL DETACHMENT, VET SERVICE</t>
  </si>
  <si>
    <t>08548AB00</t>
  </si>
  <si>
    <t>VET SERVICE SUPPORT TEAM</t>
  </si>
  <si>
    <t>08548AC00</t>
  </si>
  <si>
    <t>FOOD PROCUREMENT TEAM</t>
  </si>
  <si>
    <t>08567GA00</t>
  </si>
  <si>
    <t>MEDICAL TEAM, OPTOMETRY</t>
  </si>
  <si>
    <t>08640G000</t>
  </si>
  <si>
    <t>08641GA00</t>
  </si>
  <si>
    <t>HHC, MEDICAL COMMAND OPERATIONAL COMMAND POS</t>
  </si>
  <si>
    <t>08641GB00</t>
  </si>
  <si>
    <t>HHC, MEDICAL COMMAND MAIN COMMAND POST (MCP)</t>
  </si>
  <si>
    <t>AREA MEDICAL LABORATORY</t>
  </si>
  <si>
    <t>08670G000</t>
  </si>
  <si>
    <t>MED LOG MGMT CTR</t>
  </si>
  <si>
    <t>08699GA00</t>
  </si>
  <si>
    <t>MEDICAL LOGISTICS MANAGEMENT CENTER (MLMC),</t>
  </si>
  <si>
    <t>08699GB00</t>
  </si>
  <si>
    <t>MEDICAL LOGISTICS MANAGEMENT CENTER (MLMC) F</t>
  </si>
  <si>
    <t>08699GC00</t>
  </si>
  <si>
    <t>08753A000</t>
  </si>
  <si>
    <t>MEDICAL DETACHMENT, AREA SUPPORT</t>
  </si>
  <si>
    <t>COMBAT SUPPORT HOSPITAL (248 BED)</t>
  </si>
  <si>
    <t>08948A000</t>
  </si>
  <si>
    <t>HOSPITAL COMPANY B (164 BED)</t>
  </si>
  <si>
    <t>08949A000</t>
  </si>
  <si>
    <t>MEDICAL DETACHMENT, MINIMAL CARE</t>
  </si>
  <si>
    <t>HHD, COMBAT SUPPORT HOSPITAL (248 BED)</t>
  </si>
  <si>
    <t>08960A000</t>
  </si>
  <si>
    <t>HOSPITAL COMPANY  (84 BED)</t>
  </si>
  <si>
    <t>ORDNANCE COMPANY, EOD (RECAP)</t>
  </si>
  <si>
    <t>HHD, ORDNANCE BN (EOD)</t>
  </si>
  <si>
    <t>ORDNANCE COMPANY, (AMMO) (WHNS)</t>
  </si>
  <si>
    <t>10420F100</t>
  </si>
  <si>
    <t>QM AIRDROP EQUIPMENT REPAIR &amp; SUPPLY COMPANY</t>
  </si>
  <si>
    <t>10460F500</t>
  </si>
  <si>
    <t>10527FA00</t>
  </si>
  <si>
    <t>QM PETROLEUM SUPPORT COMPANY HQ</t>
  </si>
  <si>
    <t>10527FB00</t>
  </si>
  <si>
    <t>QM PETROLEUM SUPPORT OPERATIONS</t>
  </si>
  <si>
    <t>10527FC00</t>
  </si>
  <si>
    <t>QM PETROLEUM SUPPORT PLATOON (50K BAGS)</t>
  </si>
  <si>
    <t>10527FD00</t>
  </si>
  <si>
    <t>QM PETROLEUM SUPPORT PLATOON (210K BAG)</t>
  </si>
  <si>
    <t>10527FE00</t>
  </si>
  <si>
    <t>QM EQUIPMENT &amp; MAINTENANCE SUPPORT PLATOON</t>
  </si>
  <si>
    <t>10527FF00</t>
  </si>
  <si>
    <t>QM ASSAULT HOSELINE AUG TEAM</t>
  </si>
  <si>
    <t>COMPANY HEADQUARTERS (ADS)</t>
  </si>
  <si>
    <t>AERIAL DELIVERY OFFICE</t>
  </si>
  <si>
    <t>AERIAL DELIVERY SUPPORT PLATOON</t>
  </si>
  <si>
    <t>QM COMPANY HQ (MA)</t>
  </si>
  <si>
    <t>10560GA00</t>
  </si>
  <si>
    <t>QM PETROLEUM QUALITY ANALYSIS TEAM</t>
  </si>
  <si>
    <t>10560LM00</t>
  </si>
  <si>
    <t>QM PETROLEUM LIAISON TEAM</t>
  </si>
  <si>
    <t>10567FA00</t>
  </si>
  <si>
    <t>QM WATER PURIFICATION &amp; DISTRIBUTION COMPANY</t>
  </si>
  <si>
    <t>10567FB00</t>
  </si>
  <si>
    <t>QM WATER PURIFICATION &amp; DISTRIBUTION SUPPORT</t>
  </si>
  <si>
    <t>10567FC00</t>
  </si>
  <si>
    <t>QM WATER PURIFICATION PLATOON</t>
  </si>
  <si>
    <t>10567FD00</t>
  </si>
  <si>
    <t>QM WATER STORAGE &amp; DISTRIBUTION PLATOON</t>
  </si>
  <si>
    <t>10570LG00</t>
  </si>
  <si>
    <t>QM TAC WATER DISTRIBUTION (HOSELINE)</t>
  </si>
  <si>
    <t>10602L000</t>
  </si>
  <si>
    <t>HHC, PETROLEUM GROUP</t>
  </si>
  <si>
    <t>10643L000</t>
  </si>
  <si>
    <t>QM HEAVY AIRDROP SUPPLY COMPANY</t>
  </si>
  <si>
    <t>10649L000</t>
  </si>
  <si>
    <t>QUARTERMASTER COMPANY</t>
  </si>
  <si>
    <t>10910F100</t>
  </si>
  <si>
    <t>11563AC00</t>
  </si>
  <si>
    <t>INFORMATION CENTER TEAM V(1)</t>
  </si>
  <si>
    <t>11563AG00</t>
  </si>
  <si>
    <t>DMS SERVICE CENTER (DSC) TEAM V1</t>
  </si>
  <si>
    <t>11563AH00</t>
  </si>
  <si>
    <t>DMS SERVICE CENTER (DSC) TEAM V2</t>
  </si>
  <si>
    <t>11563AN00</t>
  </si>
  <si>
    <t>DMS CERT AUTH W/S TEAM</t>
  </si>
  <si>
    <t>ELECTRONIC MAINTENANCE TEAM</t>
  </si>
  <si>
    <t>11566AJ00</t>
  </si>
  <si>
    <t>ARFOR INFO SUPPORT TEAM V4</t>
  </si>
  <si>
    <t>11567AB00</t>
  </si>
  <si>
    <t>HHD, STRATEGIC SIGNAL BATTALION (V)4</t>
  </si>
  <si>
    <t>TIN-E CO</t>
  </si>
  <si>
    <t>STRAT SIG CO (V)2</t>
  </si>
  <si>
    <t>STRAT SIG CO (V)5</t>
  </si>
  <si>
    <t>REGIONAL NETWORK OPERATIONS AND SECURITY CEN</t>
  </si>
  <si>
    <t>STRAT SIG CO (V)14</t>
  </si>
  <si>
    <t>STRAT SIG CO (V)16</t>
  </si>
  <si>
    <t>COMCAM CO</t>
  </si>
  <si>
    <t>COMCAM CO (ABN)</t>
  </si>
  <si>
    <t>SPEC OPNS SIG BN</t>
  </si>
  <si>
    <t>HQ &amp; HQ COMPANY, SOSB</t>
  </si>
  <si>
    <t>STRAT SIG BN (V)6</t>
  </si>
  <si>
    <t>STRAT SIG BN (V)8</t>
  </si>
  <si>
    <t>11745A200</t>
  </si>
  <si>
    <t>STRAT SIG BN (V)9</t>
  </si>
  <si>
    <t>STRAT SIG BN (V)13</t>
  </si>
  <si>
    <t>11802A000</t>
  </si>
  <si>
    <t>HHC, ARMY SIGNAL COMMAND (FWD)</t>
  </si>
  <si>
    <t>SATCON BN</t>
  </si>
  <si>
    <t>HHC, SIGNAL COMMAND (THEATER)</t>
  </si>
  <si>
    <t>EXPEDITIONARY SIGNAL BATTALION (ESB)</t>
  </si>
  <si>
    <t>HHC, EXPEDITIONARY SIGNAL BATTALION</t>
  </si>
  <si>
    <t>EXPEDITIONARY SIGNAL CO</t>
  </si>
  <si>
    <t>JOINT/AREA SIGNAL  CO</t>
  </si>
  <si>
    <t>12410G100</t>
  </si>
  <si>
    <t>HR CO RECAP</t>
  </si>
  <si>
    <t>12567GA00</t>
  </si>
  <si>
    <t>12567GB00</t>
  </si>
  <si>
    <t>12567GC00</t>
  </si>
  <si>
    <t>Postal Plans and OPS Team</t>
  </si>
  <si>
    <t>12567GD00</t>
  </si>
  <si>
    <t>R5 Plans and OPS Team</t>
  </si>
  <si>
    <t>12567GE00</t>
  </si>
  <si>
    <t>HQ Postal PLT</t>
  </si>
  <si>
    <t>12567GF00</t>
  </si>
  <si>
    <t>HQ R5 PLT</t>
  </si>
  <si>
    <t>12567GG00</t>
  </si>
  <si>
    <t>R5 Team</t>
  </si>
  <si>
    <t>12567GH00</t>
  </si>
  <si>
    <t>12567GI00</t>
  </si>
  <si>
    <t>CASUALTY LIAISON TM</t>
  </si>
  <si>
    <t>12682G000</t>
  </si>
  <si>
    <t>HRSC</t>
  </si>
  <si>
    <t>14420G000</t>
  </si>
  <si>
    <t>FIN MGMT CO</t>
  </si>
  <si>
    <t>14423G000</t>
  </si>
  <si>
    <t>FINANCIAL MANAGEMENT COMPANY</t>
  </si>
  <si>
    <t>14527GA00</t>
  </si>
  <si>
    <t>FINANCIAL MANAGEMENT DETACHMENT</t>
  </si>
  <si>
    <t>14527GB00</t>
  </si>
  <si>
    <t>14537GA00</t>
  </si>
  <si>
    <t>FINANCIAL MANAGEMENT CENTER</t>
  </si>
  <si>
    <t>16500FC00</t>
  </si>
  <si>
    <t>CHAPLAIN DETACHMENT C</t>
  </si>
  <si>
    <t>16500FD00</t>
  </si>
  <si>
    <t>CHAPLAIN DETACHMENT D</t>
  </si>
  <si>
    <t>16500LA00</t>
  </si>
  <si>
    <t>CHAPLAIN DETACHMENT A</t>
  </si>
  <si>
    <t>16500LB00</t>
  </si>
  <si>
    <t>CHAPLAIN DETACHEMNT B</t>
  </si>
  <si>
    <t>17375L000</t>
  </si>
  <si>
    <t>TANK BATTALION (HVY DIV)</t>
  </si>
  <si>
    <t>17376L000</t>
  </si>
  <si>
    <t>HHC, TANK BATTALION</t>
  </si>
  <si>
    <t>17377L000</t>
  </si>
  <si>
    <t>TANK COMPANY, TANK BATTALION</t>
  </si>
  <si>
    <t>TANK COMPANY, ACS, ACR</t>
  </si>
  <si>
    <t>HHC MP BRIGADE</t>
  </si>
  <si>
    <t>HHD MP BATTALION (COMBAT SUPPORT)</t>
  </si>
  <si>
    <t>MP COMPANY, COMBAT SUPPORT</t>
  </si>
  <si>
    <t>HHC, HQ, MP COMMAND</t>
  </si>
  <si>
    <t>MP INTERNMENT/RESETTLEMENT COMPANY</t>
  </si>
  <si>
    <t>MP GUARD COMPANY</t>
  </si>
  <si>
    <t>CID ELEMENT</t>
  </si>
  <si>
    <t>19913A000</t>
  </si>
  <si>
    <t>20017L000</t>
  </si>
  <si>
    <t>20517GA00</t>
  </si>
  <si>
    <t>MILITARY HISTORY TEAM A</t>
  </si>
  <si>
    <t>20517GB00</t>
  </si>
  <si>
    <t>MILITARY HISTORY TEAM B</t>
  </si>
  <si>
    <t>27520L000</t>
  </si>
  <si>
    <t>LEGAL SUPPORT ORGANIZATION (RECAP)</t>
  </si>
  <si>
    <t>27522LA00</t>
  </si>
  <si>
    <t>LEGAL SUPPORT ORGANIZATION</t>
  </si>
  <si>
    <t>27522LB00</t>
  </si>
  <si>
    <t>LEGAL SERVICES TEAM</t>
  </si>
  <si>
    <t>27522LC00</t>
  </si>
  <si>
    <t>REGIONAL TRIAL DEFENSE TEAM</t>
  </si>
  <si>
    <t>27522LD00</t>
  </si>
  <si>
    <t>TRIAL DEFENSE TEAM</t>
  </si>
  <si>
    <t>27522LE00</t>
  </si>
  <si>
    <t>SENIOR MILITARY JUDGE TEAM</t>
  </si>
  <si>
    <t>27522LF00</t>
  </si>
  <si>
    <t>MILITARY JUDGE TEAM</t>
  </si>
  <si>
    <t>30511AB00</t>
  </si>
  <si>
    <t>PHYSICAL SECURITY TEAM</t>
  </si>
  <si>
    <t>30517AA00</t>
  </si>
  <si>
    <t>MILITARY INTELLIGENCE COMPANY HQS (SIGINT)</t>
  </si>
  <si>
    <t>30517AB00</t>
  </si>
  <si>
    <t>COLLECTION MGT &amp; ANALYS TEAM (SIGINT)</t>
  </si>
  <si>
    <t>30517AC00</t>
  </si>
  <si>
    <t>INTELLIGENCE AND ELECTRONIC WARFARE (IEW) MA</t>
  </si>
  <si>
    <t>30517AD00</t>
  </si>
  <si>
    <t>SIGINT PLATOON HQS</t>
  </si>
  <si>
    <t>30517AE00</t>
  </si>
  <si>
    <t>CRYPTOGRAPHIC PLATOON HQS</t>
  </si>
  <si>
    <t>30517AF00</t>
  </si>
  <si>
    <t>COMMUNICATIONS INTERCEPT PLATOON HQS</t>
  </si>
  <si>
    <t>30517AG00</t>
  </si>
  <si>
    <t>CRYPTOGRAPHIC LINGUSTICS TEAM</t>
  </si>
  <si>
    <t>30517AH00</t>
  </si>
  <si>
    <t>COMMUNICATIONS INTERCEPT/LOCATOR TEAM (SIGIN</t>
  </si>
  <si>
    <t>30517AI00</t>
  </si>
  <si>
    <t>MASINT TEAM</t>
  </si>
  <si>
    <t>30517AK00</t>
  </si>
  <si>
    <t>SIGNAL COLLECTION TEAM</t>
  </si>
  <si>
    <t>30517AL00</t>
  </si>
  <si>
    <t>SIGINT ANALYSIS TM</t>
  </si>
  <si>
    <t>30547AA00</t>
  </si>
  <si>
    <t>COMPANY HEADQUARTERS  (JSTARS)</t>
  </si>
  <si>
    <t>30547AB00</t>
  </si>
  <si>
    <t>FLIGHT CREW (JSTARS)</t>
  </si>
  <si>
    <t>COUNTERINTELLIGENCE INVESTIGATION TEAM</t>
  </si>
  <si>
    <t>TSCM TEAM</t>
  </si>
  <si>
    <t>30567AA00</t>
  </si>
  <si>
    <t>COUNTERINTELLIGENCE COMPANY HEADQUARTERS</t>
  </si>
  <si>
    <t>30567AD00</t>
  </si>
  <si>
    <t>30567AE00</t>
  </si>
  <si>
    <t>COUNTERINTELLIGENCE OPS TEAM (EAC)</t>
  </si>
  <si>
    <t>30567AF00</t>
  </si>
  <si>
    <t>HUMINT COLLECTION SECTION</t>
  </si>
  <si>
    <t>30567AS00</t>
  </si>
  <si>
    <t>30567AT00</t>
  </si>
  <si>
    <t>30567AV00</t>
  </si>
  <si>
    <t>COUNTERINTELLIGENCE OPNS SEC</t>
  </si>
  <si>
    <t>MI COMPANY (TECH INTELL)</t>
  </si>
  <si>
    <t>MI BN (TI) (203RD)</t>
  </si>
  <si>
    <t>HHC, MILITARY INTELLIGENCE BATTALION (TI)</t>
  </si>
  <si>
    <t>MI BN (CI) (EAC) (308TH)</t>
  </si>
  <si>
    <t>MI BN (CI) (EAC) (310TH)</t>
  </si>
  <si>
    <t>MI BN (INTERROGATION)</t>
  </si>
  <si>
    <t>HHD, MILITARY INTELLIGENCE GROUP (EAC)</t>
  </si>
  <si>
    <t>30802A500</t>
  </si>
  <si>
    <t>30802G000</t>
  </si>
  <si>
    <t>HHC MI BDE (TIB)</t>
  </si>
  <si>
    <t>30803A300</t>
  </si>
  <si>
    <t>ANALYSIS &amp; CONTROL COMPANY (EAC)</t>
  </si>
  <si>
    <t>MILITARY INTELLIGENCE BN (OPERATIONS)</t>
  </si>
  <si>
    <t>30806G100</t>
  </si>
  <si>
    <t>HHSC OPS BN</t>
  </si>
  <si>
    <t>30807A500</t>
  </si>
  <si>
    <t>MILITARY INTELLIGENCE BATTALION AERIAL RECON</t>
  </si>
  <si>
    <t>30817A100</t>
  </si>
  <si>
    <t>MILITARY INTELLIGENCE COMPANY (ARL) (EAC)</t>
  </si>
  <si>
    <t>30818A100</t>
  </si>
  <si>
    <t>MILITARY INTELLIGENCE COMPANY (AV SPT) (EAC)</t>
  </si>
  <si>
    <t>30825A500</t>
  </si>
  <si>
    <t>C&amp;E BN (USARPAC) (EAC)</t>
  </si>
  <si>
    <t>MI BN (FORWARD COLL)(CI/HUMINT)</t>
  </si>
  <si>
    <t>HHD, COLLECTION &amp; EXPLOITATION BATTALION (EA</t>
  </si>
  <si>
    <t>30826A500</t>
  </si>
  <si>
    <t>HHD MI BN (CI/ HUMINT)</t>
  </si>
  <si>
    <t>30830A100</t>
  </si>
  <si>
    <t>SIGINT CO(EAC)</t>
  </si>
  <si>
    <t>30830A500</t>
  </si>
  <si>
    <t>30840A100</t>
  </si>
  <si>
    <t>JSTARS CO (EAC)</t>
  </si>
  <si>
    <t>CI CO (EAC)</t>
  </si>
  <si>
    <t>MILITARY INTELLIGENCE BN (THEATER SUP)</t>
  </si>
  <si>
    <t>HHD, TSB (EAC)</t>
  </si>
  <si>
    <t>30877G000</t>
  </si>
  <si>
    <t>30878G000</t>
  </si>
  <si>
    <t>30879G000</t>
  </si>
  <si>
    <t>SF BN,  SF GP (ABN)</t>
  </si>
  <si>
    <t>SF BN (MOBILE),   SF GP (MOBILE) (ABN)</t>
  </si>
  <si>
    <t>HQ DETACHMENT, SF BATTALION (C DET)</t>
  </si>
  <si>
    <t>SF GROUP SUPPORT BN</t>
  </si>
  <si>
    <t>MI COMPANY (GR/CS-3)</t>
  </si>
  <si>
    <t>33712G100</t>
  </si>
  <si>
    <t>HHC, PSYOP GROUP (USAR)</t>
  </si>
  <si>
    <t>33735G100</t>
  </si>
  <si>
    <t>MI BN (BFSB)</t>
  </si>
  <si>
    <t>34107G100</t>
  </si>
  <si>
    <t>TECHNICAL COLLECTION CO (BFSB UA/UEx)</t>
  </si>
  <si>
    <t>MI CO, BCT (ABN)</t>
  </si>
  <si>
    <t>34117F300</t>
  </si>
  <si>
    <t>SURVEILLANCE TROOP-BCT</t>
  </si>
  <si>
    <t>34143F300</t>
  </si>
  <si>
    <t>MILITARY INTELLIGENCE COMPANY (BCT)</t>
  </si>
  <si>
    <t>34308G300</t>
  </si>
  <si>
    <t>MILITARY INTELLIGENCE COMPANY (UA)  (VANGUAR</t>
  </si>
  <si>
    <t>MI CO, BCT</t>
  </si>
  <si>
    <t>MIB CEWI (ABN CORPS/GRCS-1</t>
  </si>
  <si>
    <t>MIB (AE)</t>
  </si>
  <si>
    <t>MIB CEWI (CORPS/GRGS-4)</t>
  </si>
  <si>
    <t>34418A100</t>
  </si>
  <si>
    <t>AVIATION COMPANY (ELECTRONIC WARFARE) MILITA</t>
  </si>
  <si>
    <t>MI CO, HUMINT, LINGUIST</t>
  </si>
  <si>
    <t>MI BN, LINGUIST</t>
  </si>
  <si>
    <t>SIGINT PLATOON HQS (LINGUIST)</t>
  </si>
  <si>
    <t>SIGINT ANALYSIS TEAM (LINGUIST)</t>
  </si>
  <si>
    <t>SIGINT OPNS TEAM (LINGUIST)</t>
  </si>
  <si>
    <t>OPNS MGT TEAM (HUMINT)(LINGUIST)</t>
  </si>
  <si>
    <t>HUMINT TEAM (LINGUIST)</t>
  </si>
  <si>
    <t>HQ MI DET (INTEL COORD)(LINGUIST)</t>
  </si>
  <si>
    <t>G2X CELL</t>
  </si>
  <si>
    <t>CI COORD AUTH CELL (LINGUIST)</t>
  </si>
  <si>
    <t>HUMINT OPNS CELL (LINGUIST)</t>
  </si>
  <si>
    <t>CI PLATOON HQ  (LINGUIST)</t>
  </si>
  <si>
    <t>OPNS MGT TEAM (CI) (LINGUIST)</t>
  </si>
  <si>
    <t>CI TEAM (LINGUIST)</t>
  </si>
  <si>
    <t>LINGUIST COORDINATION SECTION</t>
  </si>
  <si>
    <t>HQ MI CO (SIGINT)(LINGUIST)</t>
  </si>
  <si>
    <t>HQ MI CO (HUMINT)(LINGUIST)</t>
  </si>
  <si>
    <t>MI DET, INTEL COORD</t>
  </si>
  <si>
    <t>MI CO, SIGINT, LINGUIST</t>
  </si>
  <si>
    <t>MI CO, RANGER REGT</t>
  </si>
  <si>
    <t>ARMY SPACE SUPPORT TEAM</t>
  </si>
  <si>
    <t>THEATER MISSILE WARNING DETACHMENTS</t>
  </si>
  <si>
    <t>40598AA00</t>
  </si>
  <si>
    <t>DETACHMENT HQ</t>
  </si>
  <si>
    <t>40598AB00</t>
  </si>
  <si>
    <t>SECURITY PLATOON</t>
  </si>
  <si>
    <t>GMD BRIGADE</t>
  </si>
  <si>
    <t>HHB, GMD BRIGADE</t>
  </si>
  <si>
    <t>HHB, GMD BATTALION</t>
  </si>
  <si>
    <t>HHC, SPACE BRIGADE</t>
  </si>
  <si>
    <t>SPACE BN HHC</t>
  </si>
  <si>
    <t>THEATER MISSILE WARNING COMPANY</t>
  </si>
  <si>
    <t>41701GA00</t>
  </si>
  <si>
    <t>COMMAND SEC</t>
  </si>
  <si>
    <t>41701GB00</t>
  </si>
  <si>
    <t>CMOC</t>
  </si>
  <si>
    <t>41701GC00</t>
  </si>
  <si>
    <t>FUNCTIONAL SPECIALTY CELL</t>
  </si>
  <si>
    <t>41701GD00</t>
  </si>
  <si>
    <t>CIVIL LIAISON TEAM</t>
  </si>
  <si>
    <t>41703GA00</t>
  </si>
  <si>
    <t>CIVIL AFFAIRS PLANNING TEAM</t>
  </si>
  <si>
    <t>CIVIL AFFAIRS COMPANY</t>
  </si>
  <si>
    <t>41710G000</t>
  </si>
  <si>
    <t>41722GA00</t>
  </si>
  <si>
    <t>CMD SEC</t>
  </si>
  <si>
    <t>41722GB00</t>
  </si>
  <si>
    <t>41722GC00</t>
  </si>
  <si>
    <t>41722GD00</t>
  </si>
  <si>
    <t>41723GA00</t>
  </si>
  <si>
    <t>CA PLANNING TEAM</t>
  </si>
  <si>
    <t>41730G000</t>
  </si>
  <si>
    <t>CA CO (CA BN) (ABN)</t>
  </si>
  <si>
    <t>41740G000</t>
  </si>
  <si>
    <t>HHC CA BN (TAC)</t>
  </si>
  <si>
    <t>41745G000</t>
  </si>
  <si>
    <t>CA BN (TAC)</t>
  </si>
  <si>
    <t>41746GA00</t>
  </si>
  <si>
    <t>41746GB00</t>
  </si>
  <si>
    <t>41746GC00</t>
  </si>
  <si>
    <t>41746GD00</t>
  </si>
  <si>
    <t>41749GA00</t>
  </si>
  <si>
    <t>41750G000</t>
  </si>
  <si>
    <t>41757GA00</t>
  </si>
  <si>
    <t>COMPANY HEADQUARTERS</t>
  </si>
  <si>
    <t>41757GB00</t>
  </si>
  <si>
    <t>41757GC00</t>
  </si>
  <si>
    <t>CIVIL AFFAIRS TEAM</t>
  </si>
  <si>
    <t>QM COMPANY HQ (FORCE PROVIDER)</t>
  </si>
  <si>
    <t>SUBSISTENCE SPT PLT</t>
  </si>
  <si>
    <t>FORWARD MAINTENANCE CO, BSB (SBCT)</t>
  </si>
  <si>
    <t>43107F600</t>
  </si>
  <si>
    <t>SUPPORT MAINT CO (RECAP)</t>
  </si>
  <si>
    <t>43480F000</t>
  </si>
  <si>
    <t>COMPONENT RPR CO (RECAP)</t>
  </si>
  <si>
    <t>43547AH00</t>
  </si>
  <si>
    <t>AREA TMDE SUPPORT TEAM</t>
  </si>
  <si>
    <t>ARMAMENT REPAIR PLATOON</t>
  </si>
  <si>
    <t>FIELD MAINT TEAM (HORIZONTAL CO)</t>
  </si>
  <si>
    <t>FIELD MAINT TEAM (VERTICAL  CO)</t>
  </si>
  <si>
    <t>FIELD MAINT TEAM (SUPPORT CO)</t>
  </si>
  <si>
    <t>FIELD MAINT TEAM (SAPPER CO) (WHLD)</t>
  </si>
  <si>
    <t>FIELD MAINT TEAM (SAPPER CO) (ABN)</t>
  </si>
  <si>
    <t>FIELD MAINT TEAM (SUPPORT CO) (ABN)</t>
  </si>
  <si>
    <t>SUPPORT MAINTENANCE COMPANY HQ</t>
  </si>
  <si>
    <t>43573FB00</t>
  </si>
  <si>
    <t>AUTOMOTIVE/ARMAMENT MAINTENANCE PLATOON</t>
  </si>
  <si>
    <t>GROUND SUPPORT EQUIPMENT MAINTENANCE PLATOON</t>
  </si>
  <si>
    <t>43573FH00</t>
  </si>
  <si>
    <t>GROUND SUPPORT EQUIPMENT MAINTENANCE MODULE</t>
  </si>
  <si>
    <t>43573FI00</t>
  </si>
  <si>
    <t>ELECTRONIC EQUIPMENT MAINTENANCE PLATOON</t>
  </si>
  <si>
    <t>SPECIAL ELECTRONIC DEVICES MAINTENANCE MODUL</t>
  </si>
  <si>
    <t>RADAR/GBS MAINTENANCE MODULE</t>
  </si>
  <si>
    <t>SUPPORT MAINTENANCE PLATOON</t>
  </si>
  <si>
    <t>ALLIED TRADES SUPPORT TEAM</t>
  </si>
  <si>
    <t>FIRE CONTROL MAINTENANCE TEAM</t>
  </si>
  <si>
    <t>ARMAMENT MAINTENANCE MODULE</t>
  </si>
  <si>
    <t>SUPPORT CONTACT TEAM</t>
  </si>
  <si>
    <t>WHEEL VEHICLE MAINTENANCE MODULE</t>
  </si>
  <si>
    <t>TRACKED VEHICLE RECOVERY TEAM</t>
  </si>
  <si>
    <t>WHEEL VEHICLE RECOVERY MODULE</t>
  </si>
  <si>
    <t>LAND COMBAT MISSILE SYSTEM MAINTENANCE TEAM</t>
  </si>
  <si>
    <t>MICROWAVE REPAIR TEAM</t>
  </si>
  <si>
    <t>UTILITIES EQUIPMENT MAINTENANCE MODULE</t>
  </si>
  <si>
    <t>POWER GENERATION EQUIPMENT MAINTENANCE MODUL</t>
  </si>
  <si>
    <t>CONSTRUCTION EQUIPMENT MAINTENANCE MODULE</t>
  </si>
  <si>
    <t>QM &amp; CHEMICAL EQUIPMENT MAINTENANCE MODULE</t>
  </si>
  <si>
    <t>43583FA00</t>
  </si>
  <si>
    <t>COMPONENT REPAIR COMPANY HQS</t>
  </si>
  <si>
    <t>43583FB00</t>
  </si>
  <si>
    <t>AUTOMOTIVE REPAIR PLATOON</t>
  </si>
  <si>
    <t>43583FC00</t>
  </si>
  <si>
    <t>43583FD00</t>
  </si>
  <si>
    <t>43583FE00</t>
  </si>
  <si>
    <t>ELECTRONIC REPAIR PLATOON</t>
  </si>
  <si>
    <t>43583FF00</t>
  </si>
  <si>
    <t>AUTOMOTIVE ELECTRIC REPAIR TEAM</t>
  </si>
  <si>
    <t>43583FG00</t>
  </si>
  <si>
    <t>COMPONENT REPAIR PLT HQS</t>
  </si>
  <si>
    <t>PATRIOT MAINTENANCE COMPANY (PURE)</t>
  </si>
  <si>
    <t>MAINTENANCE COMPANY,  AMD COMPOSITE BATTALIO</t>
  </si>
  <si>
    <t>MAINTENANCE DETACHMENT, SHORAD BN</t>
  </si>
  <si>
    <t>45413L000</t>
  </si>
  <si>
    <t>MOBILE PUBLIC AFFAIRS DETACHMENT</t>
  </si>
  <si>
    <t>45423L000</t>
  </si>
  <si>
    <t>PRESS CAMP HQ</t>
  </si>
  <si>
    <t>PUBLIC AFFAIRS DETACHMENT</t>
  </si>
  <si>
    <t>45607L000</t>
  </si>
  <si>
    <t>BROADCAST PUBLIC AFFAIRS DETACHMENT</t>
  </si>
  <si>
    <t>STRYKER BRIGADE COMBAT TEAM (SBCT)</t>
  </si>
  <si>
    <t>51507GC00</t>
  </si>
  <si>
    <t>WMD COORDINATION ELEMENT 2  (CBRNE)</t>
  </si>
  <si>
    <t>51507GD00</t>
  </si>
  <si>
    <t>WMD COORDINATION ELEMENT 3  (CBRNE)</t>
  </si>
  <si>
    <t>51507GE00</t>
  </si>
  <si>
    <t>WMD COORDINATION ELEMENT 4  (CBRNE)</t>
  </si>
  <si>
    <t>I CORPS TAC CP (FWD)</t>
  </si>
  <si>
    <t>HHD, INFORMATION OPERATIONS COMMAND</t>
  </si>
  <si>
    <t>THEATER INFORMATION OPERATIONS GROUP (TIOG)</t>
  </si>
  <si>
    <t>HHC, THEATER INFORMATION OPERATIONS GROUP</t>
  </si>
  <si>
    <t>MOVEMENT CONTROL TEAM</t>
  </si>
  <si>
    <t>LOGISTICS SUPPORT VESSEL</t>
  </si>
  <si>
    <t>TRAILER TRANSFER POINT TM</t>
  </si>
  <si>
    <t>55560FG00</t>
  </si>
  <si>
    <t>PORT MANAGEMENT TEAM</t>
  </si>
  <si>
    <t>AUTOMATED CARGO DOC</t>
  </si>
  <si>
    <t>TRANS MEDIUM BOAT DET</t>
  </si>
  <si>
    <t>55719F000</t>
  </si>
  <si>
    <t>TRANS LIGHT-MDM TRUCK CO</t>
  </si>
  <si>
    <t>INLAND CARGO TRANSFER COMPANY</t>
  </si>
  <si>
    <t>TRANS HEAVY WATERCRAFT CO</t>
  </si>
  <si>
    <t>SEAPORT OPERATIONS COMPANY</t>
  </si>
  <si>
    <t>TRANS MODULAR CAUSWAY CO</t>
  </si>
  <si>
    <t>63106F600</t>
  </si>
  <si>
    <t>DISTRIBUTION COMPANY, BRIGADE SUPPORT BATTAL</t>
  </si>
  <si>
    <t>DISTRIBUTION COMPANY, BSB (SBCT)</t>
  </si>
  <si>
    <t>HHC AND SPECIAL TROOPS BATTALION SUSTAINMENT</t>
  </si>
  <si>
    <t>HHC, BRIGADE SUPPORT BATTALION (HBCT)</t>
  </si>
  <si>
    <t>DISTRIBUTION COMPANY, BSB (HBCT)</t>
  </si>
  <si>
    <t>BRIGADE SUPPORT BN (HBCT)</t>
  </si>
  <si>
    <t>63326G600</t>
  </si>
  <si>
    <t>BRIGADE SUPPORT BATTALION W/FSC (AIRBORNE BC</t>
  </si>
  <si>
    <t>BRIGADE SUPPORT BATTALION W/FSC (INFANTRY BC</t>
  </si>
  <si>
    <t>HHC, BRIGADE SUPPORT BATTALION (INFANTRY BCT</t>
  </si>
  <si>
    <t>HHC, BRIGADE SUPPORT BATTALION (AIRBORNE BCT</t>
  </si>
  <si>
    <t>BDE SPT BN (FIRES BDE)</t>
  </si>
  <si>
    <t>63347G000</t>
  </si>
  <si>
    <t>63416G100</t>
  </si>
  <si>
    <t>63416G200</t>
  </si>
  <si>
    <t>63467G100</t>
  </si>
  <si>
    <t>FORWARD SUPPORT TROOP, AH-64 &amp; UH-60,  ACS</t>
  </si>
  <si>
    <t>63467G200</t>
  </si>
  <si>
    <t>FORWARD SUPPORT TROOP, OH-58D &amp; UH-60,  ACS</t>
  </si>
  <si>
    <t>SUST BDE THEATER DIST AUG ELEMENT</t>
  </si>
  <si>
    <t>63632F000</t>
  </si>
  <si>
    <t>HHD, REGIONAL SUPPORT GROUP</t>
  </si>
  <si>
    <t>HHD, REGIONAL  SUPPORT GROUP</t>
  </si>
  <si>
    <t>63637G000</t>
  </si>
  <si>
    <t>63702G000</t>
  </si>
  <si>
    <t>HHC, THEATER SUSTAINMENT COMMAND</t>
  </si>
  <si>
    <t>63702G100</t>
  </si>
  <si>
    <t>SPECIAL TROOPS SUPPORT CO, SUSTAIN BDE (SO)</t>
  </si>
  <si>
    <t>63973E300</t>
  </si>
  <si>
    <t>INFANTRY  BRIGADE COMBAT TEAM (IBCT) (AIRBOR</t>
  </si>
  <si>
    <t>INFANTRY  BRIGADE COMBAT TEAM (IBCT)</t>
  </si>
  <si>
    <t>HEADQUARTERS, INFANTRY BRIGADE COMBAT TEAM</t>
  </si>
  <si>
    <t>HHC, BRIGADE SPECIAL TROOPS BATTALION (IBCT/</t>
  </si>
  <si>
    <t>HEADQUARTERS, INFANTRY GROUP (THE OLD GUARD)</t>
  </si>
  <si>
    <t>87100L700</t>
  </si>
  <si>
    <t>SEP BDE (ARMOR) 11TH ACR</t>
  </si>
  <si>
    <t>87306G300</t>
  </si>
  <si>
    <t>HHC, BRIGADE SPECIAL TROOPS BATTALION (HBCT-</t>
  </si>
  <si>
    <t>HQ CONTINGENCY CONTRACTING BATTALION</t>
  </si>
  <si>
    <t>Instructions:</t>
  </si>
  <si>
    <t>If "0" in above classes, then likely answer is:</t>
  </si>
  <si>
    <t>A. None of that equipment type was in downloaded CTU.</t>
  </si>
  <si>
    <t>B. No applicable rates to link.</t>
  </si>
  <si>
    <t>C. Calculation is less than .5 and rounds to "0".</t>
  </si>
  <si>
    <t>SRC</t>
  </si>
  <si>
    <t>TITLE</t>
  </si>
  <si>
    <t>Strength</t>
  </si>
  <si>
    <t># of Each</t>
  </si>
  <si>
    <t>Fuel III(B)</t>
  </si>
  <si>
    <t>III(P)</t>
  </si>
  <si>
    <t xml:space="preserve"> Class V</t>
  </si>
  <si>
    <t>Class VII</t>
  </si>
  <si>
    <t>Class IX</t>
  </si>
  <si>
    <t>YOU INPUT!</t>
  </si>
  <si>
    <t>Gallons</t>
  </si>
  <si>
    <t>Lbs</t>
  </si>
  <si>
    <t>LBS</t>
  </si>
  <si>
    <t>Fuel Max</t>
  </si>
  <si>
    <t>Fuel Min</t>
  </si>
  <si>
    <t>Fuel Avg</t>
  </si>
  <si>
    <t>III(P) Max</t>
  </si>
  <si>
    <t>III(P) Min</t>
  </si>
  <si>
    <t>III(P) Avg</t>
  </si>
  <si>
    <t>AVG</t>
  </si>
  <si>
    <t>Arid</t>
  </si>
  <si>
    <t>Pallets Per Platform</t>
  </si>
  <si>
    <t>Rate</t>
  </si>
  <si>
    <t>STONS</t>
  </si>
  <si>
    <t>Pallets</t>
  </si>
  <si>
    <t>% Total Dry Cargo:</t>
  </si>
  <si>
    <t>Class I</t>
  </si>
  <si>
    <t>Class II</t>
  </si>
  <si>
    <t>Class III (B)</t>
  </si>
  <si>
    <t>Class III (P)</t>
  </si>
  <si>
    <t>Class IV</t>
  </si>
  <si>
    <t>Construction</t>
  </si>
  <si>
    <t xml:space="preserve">Class V </t>
  </si>
  <si>
    <t>Class VI</t>
  </si>
  <si>
    <t xml:space="preserve">Class VII </t>
  </si>
  <si>
    <t>Class VIII</t>
  </si>
  <si>
    <t>(Soldier Based Only)</t>
  </si>
  <si>
    <t>Water</t>
  </si>
  <si>
    <t xml:space="preserve">Bulk Drinking - Potable </t>
  </si>
  <si>
    <t>PKG Drinking - Potable</t>
  </si>
  <si>
    <t>Other - Potable</t>
  </si>
  <si>
    <t>Non_Potable</t>
  </si>
  <si>
    <t>Ice</t>
  </si>
  <si>
    <t>Mail</t>
  </si>
  <si>
    <t>Total Fuel (Gallons)</t>
  </si>
  <si>
    <t>Total Ice</t>
  </si>
  <si>
    <t>Patient Based Class VIII</t>
  </si>
  <si>
    <t>Platforms</t>
  </si>
  <si>
    <t>WIA</t>
  </si>
  <si>
    <t>DNBI</t>
  </si>
  <si>
    <t>Blister</t>
  </si>
  <si>
    <t>Nerve</t>
  </si>
  <si>
    <t>Total patient Based Class VIII</t>
  </si>
  <si>
    <t>Climate</t>
  </si>
  <si>
    <t>Temperate</t>
  </si>
  <si>
    <t>Tropic</t>
  </si>
  <si>
    <t>Density Factor</t>
  </si>
  <si>
    <t>Cubic Feet per Pallet</t>
  </si>
  <si>
    <t>Class IV (B)</t>
  </si>
  <si>
    <t>Class IV (C)</t>
  </si>
  <si>
    <t>Class V</t>
  </si>
  <si>
    <t>Packaged Water</t>
  </si>
  <si>
    <t>ICE</t>
  </si>
  <si>
    <t>General</t>
  </si>
  <si>
    <t>W</t>
  </si>
  <si>
    <t>L</t>
  </si>
  <si>
    <t>H</t>
  </si>
  <si>
    <t>Cubic Feet/Pallet (in)</t>
  </si>
  <si>
    <t/>
  </si>
  <si>
    <t>05800R000</t>
  </si>
  <si>
    <t>DEPUTY COMMAND SECTION, THEATER ENGINEER COMMAND</t>
  </si>
  <si>
    <t>05801RA00</t>
  </si>
  <si>
    <t>05801RB00</t>
  </si>
  <si>
    <t>05801RC00</t>
  </si>
  <si>
    <t>05801RD00</t>
  </si>
  <si>
    <t>DCP THEATER ENGINEER COMMAND</t>
  </si>
  <si>
    <t>06127R000</t>
  </si>
  <si>
    <t>06402R000</t>
  </si>
  <si>
    <t>06413R000</t>
  </si>
  <si>
    <t>05548RA00</t>
  </si>
  <si>
    <t>CO HQ TM</t>
  </si>
  <si>
    <t>05548RB00</t>
  </si>
  <si>
    <t>TOPO PLATOON</t>
  </si>
  <si>
    <t>05567RA00</t>
  </si>
  <si>
    <t>05610R100</t>
  </si>
  <si>
    <t>05615R000</t>
  </si>
  <si>
    <t>05616R000</t>
  </si>
  <si>
    <t>HHC, PRIME POWER BATTALION</t>
  </si>
  <si>
    <t>RIFLE CO INF BN (SBCT)</t>
  </si>
  <si>
    <t>07245L200</t>
  </si>
  <si>
    <t>INF BN (BFV)</t>
  </si>
  <si>
    <t>07246L200</t>
  </si>
  <si>
    <t>HHC, INFANTRY BATTALION (BFV)</t>
  </si>
  <si>
    <t>07247L200</t>
  </si>
  <si>
    <t>07705E200</t>
  </si>
  <si>
    <t>HHC INFANTRY BN (TOG)</t>
  </si>
  <si>
    <t>INFANTRY COMPANY  (CINC GUARD)</t>
  </si>
  <si>
    <t>RANGER OPERATIONS COMPANY</t>
  </si>
  <si>
    <t>BRIGADE SUPPORT MEDICAL COMPANY, BSB (SBCT)</t>
  </si>
  <si>
    <t>08108R000</t>
  </si>
  <si>
    <t>MEDICAL COMPANY, BCT (SBCT)</t>
  </si>
  <si>
    <t>08300R000</t>
  </si>
  <si>
    <t>08317G000</t>
  </si>
  <si>
    <t>MEDICAL COMPANY AA (15 ACFT)</t>
  </si>
  <si>
    <t>08318E000</t>
  </si>
  <si>
    <t>MEDICAL COMPANY, AIR AMBL (LUH)</t>
  </si>
  <si>
    <t>MEDICAL COMPANY, BRIGADE SUPPORT BATTALION (HEAVY)</t>
  </si>
  <si>
    <t>MEDICAL COMPANY, BRIGADE SUPPORT BATTALION (IBCT)</t>
  </si>
  <si>
    <t>MEDICAL COMPANY, BRIGADE SUPPORT BATTALION (AIRBORNE BCT)</t>
  </si>
  <si>
    <t>08339R000</t>
  </si>
  <si>
    <t>MEDICAL COMPANY, BRIGADE SUPPORT BATTALION (</t>
  </si>
  <si>
    <t>08430R000</t>
  </si>
  <si>
    <t>MEDICAL DETACHMENT, BLOOD SUPPORT</t>
  </si>
  <si>
    <t>08443R000</t>
  </si>
  <si>
    <t>08453R000</t>
  </si>
  <si>
    <t>MEDICAL COMPANY, (AREA SUPPORT)</t>
  </si>
  <si>
    <t>08457R000</t>
  </si>
  <si>
    <t>08460R000</t>
  </si>
  <si>
    <t>MEDICAL DETACHMENT COSC FORWARD SUPPORT</t>
  </si>
  <si>
    <t>08463RA00</t>
  </si>
  <si>
    <t>MEDICAL DETACHMENT COSC MAIN SUPPORT</t>
  </si>
  <si>
    <t>08473R000</t>
  </si>
  <si>
    <t>08485R000</t>
  </si>
  <si>
    <t>08486RA00</t>
  </si>
  <si>
    <t>EARLY ENTRY ELEMENT, MED BN (MMB)</t>
  </si>
  <si>
    <t>08486RB00</t>
  </si>
  <si>
    <t>CAMPAIGN SUPPORT ELEMENT, MED BN (MMB)</t>
  </si>
  <si>
    <t>08488R000</t>
  </si>
  <si>
    <t>08489RA00</t>
  </si>
  <si>
    <t>HEADQUARTERS, MEDICAL DETACHMENT, BLOOD SUPP</t>
  </si>
  <si>
    <t>08489RB00</t>
  </si>
  <si>
    <t>COLLECTION, STORAGE &amp;  DISTRIBUTION TEAM</t>
  </si>
  <si>
    <t>08489RC00</t>
  </si>
  <si>
    <t>COLLECTION, MANUFACTURING &amp; DISTRIBUTION TEAM</t>
  </si>
  <si>
    <t>08489RD00</t>
  </si>
  <si>
    <t>DISTRIBUTION TEAM</t>
  </si>
  <si>
    <t>08516RA00</t>
  </si>
  <si>
    <t>HEADQUARTERS, MEDICAL DETACHMENT, VETERINARY</t>
  </si>
  <si>
    <t>08516RB00</t>
  </si>
  <si>
    <t>FOOD PROCUREMENT AND LABORATORY TEAM</t>
  </si>
  <si>
    <t>08516RC00</t>
  </si>
  <si>
    <t>VETERINARY MEDICINE AND SURGICAL TEAM</t>
  </si>
  <si>
    <t>08516RD00</t>
  </si>
  <si>
    <t>VET SVC SPT TEAM</t>
  </si>
  <si>
    <t>08546RB00</t>
  </si>
  <si>
    <t>HQ SECTION, HOSPITALIZATION AUGMENTATION ELE</t>
  </si>
  <si>
    <t>08668R000</t>
  </si>
  <si>
    <t>08945R000</t>
  </si>
  <si>
    <t>08950R000</t>
  </si>
  <si>
    <t>09400R000</t>
  </si>
  <si>
    <t>MODULAR AMMO ORD CO</t>
  </si>
  <si>
    <t>09440R000</t>
  </si>
  <si>
    <t>09446R000</t>
  </si>
  <si>
    <t>09503RA00</t>
  </si>
  <si>
    <t>MOD AMMO ORD, MODULAR AMMO PLT</t>
  </si>
  <si>
    <t>09508R000</t>
  </si>
  <si>
    <t>HQS, MODULAR AMMO ORD C0</t>
  </si>
  <si>
    <t>09547RA00</t>
  </si>
  <si>
    <t>HQS COMPANY, EOD</t>
  </si>
  <si>
    <t>09547RB00</t>
  </si>
  <si>
    <t>EOD PLATOON</t>
  </si>
  <si>
    <t>09574RA00</t>
  </si>
  <si>
    <t>HHD, ORDNANCE BN (AMMO) (WHNS)</t>
  </si>
  <si>
    <t>09574RB00</t>
  </si>
  <si>
    <t>09627R000</t>
  </si>
  <si>
    <t>HHD, ORDNANCE GRP (EOD)</t>
  </si>
  <si>
    <t>09666R000</t>
  </si>
  <si>
    <t>HHD, ORDNANCE BN (AMMO) DS/GS</t>
  </si>
  <si>
    <t>09747R000</t>
  </si>
  <si>
    <t>EOD WMD COMPANY</t>
  </si>
  <si>
    <t>10414R000</t>
  </si>
  <si>
    <t>QM FLD SVC CO (MODULAR)</t>
  </si>
  <si>
    <t>10417R000</t>
  </si>
  <si>
    <t>QM PETRL P/L &amp; TML OP CO</t>
  </si>
  <si>
    <t>10420R000</t>
  </si>
  <si>
    <t>10420R100</t>
  </si>
  <si>
    <t>10426R000</t>
  </si>
  <si>
    <t>HHD, QM PETRL SUP BN</t>
  </si>
  <si>
    <t>10460R000</t>
  </si>
  <si>
    <t>10490R000</t>
  </si>
  <si>
    <t>10510RA00</t>
  </si>
  <si>
    <t>RIGGER SUPPORT TM (BFSB)</t>
  </si>
  <si>
    <t>10527RA00</t>
  </si>
  <si>
    <t>QM COMPANY HQ (POL)</t>
  </si>
  <si>
    <t>10527RC00</t>
  </si>
  <si>
    <t>QM PETRL SPT PLT(50K BAGS)</t>
  </si>
  <si>
    <t>10548RA00</t>
  </si>
  <si>
    <t>10548RB00</t>
  </si>
  <si>
    <t>MORTUARY AFFAIRS PLATOON</t>
  </si>
  <si>
    <t>10560RB00</t>
  </si>
  <si>
    <t>QM BASE PETRL LAB TM</t>
  </si>
  <si>
    <t>10567RA00</t>
  </si>
  <si>
    <t>QM COMPANY HQ (WTR)</t>
  </si>
  <si>
    <t>10567RC00</t>
  </si>
  <si>
    <t>WATER SUPPORT PLATOON</t>
  </si>
  <si>
    <t>10567RD00</t>
  </si>
  <si>
    <t>WATER DISTRIBUTION PLATOON</t>
  </si>
  <si>
    <t>THEATER AERIAL DELIVERY CO</t>
  </si>
  <si>
    <t>11103R300</t>
  </si>
  <si>
    <t>BRIGADE SIGNAL COMPANY (SBCT)</t>
  </si>
  <si>
    <t>11307R500</t>
  </si>
  <si>
    <t>BRIGADE SIGNAL COMPANY (FIB/BFSB)</t>
  </si>
  <si>
    <t>11307R600</t>
  </si>
  <si>
    <t>BRIGADE SIGNAL COMPANY (MEB/CAB/SB)</t>
  </si>
  <si>
    <t>11307R800</t>
  </si>
  <si>
    <t>BRIGADE SIGNAL COMPANY (HBCT/IBCT)</t>
  </si>
  <si>
    <t>11307R900</t>
  </si>
  <si>
    <t>BRIGADE SIGNAL COMPANY (IBCT) (ABN)</t>
  </si>
  <si>
    <t>11622R000</t>
  </si>
  <si>
    <t>HHC STRAT SIG BDE</t>
  </si>
  <si>
    <t>HHD STRAT SIG BN (V) 6</t>
  </si>
  <si>
    <t>11657R700</t>
  </si>
  <si>
    <t>11657R900</t>
  </si>
  <si>
    <t>11659R100</t>
  </si>
  <si>
    <t>HHD STRAT SIG BN (V) 10</t>
  </si>
  <si>
    <t>11693R000</t>
  </si>
  <si>
    <t>11693R100</t>
  </si>
  <si>
    <t>11809R100</t>
  </si>
  <si>
    <t>DIVISION SIGNAL COMPANY (NON-EPLRS)</t>
  </si>
  <si>
    <t>11815R000</t>
  </si>
  <si>
    <t>11816R000</t>
  </si>
  <si>
    <t>HHC, SATCON BN</t>
  </si>
  <si>
    <t>11817R000</t>
  </si>
  <si>
    <t>SATCON COMPANY A</t>
  </si>
  <si>
    <t>11818R100</t>
  </si>
  <si>
    <t>SATCON COMPANY B</t>
  </si>
  <si>
    <t>11818R200</t>
  </si>
  <si>
    <t>SATCON COMPANY C</t>
  </si>
  <si>
    <t>11818R300</t>
  </si>
  <si>
    <t>SATCON COMPANY D</t>
  </si>
  <si>
    <t>11818R400</t>
  </si>
  <si>
    <t>SATCON COMPANY E</t>
  </si>
  <si>
    <t>11975R000</t>
  </si>
  <si>
    <t>11976R000</t>
  </si>
  <si>
    <t>12410R100</t>
  </si>
  <si>
    <t>12413R000</t>
  </si>
  <si>
    <t>HR COMPANY HQ</t>
  </si>
  <si>
    <t>MILITARY Mail Terminal Team</t>
  </si>
  <si>
    <t>HQ CASUALTY PLATOON</t>
  </si>
  <si>
    <t>12567GJ00</t>
  </si>
  <si>
    <t>CASUALTY PLATOON</t>
  </si>
  <si>
    <t>12567RB00</t>
  </si>
  <si>
    <t>THEATER GATEWAY Personnel Accountability TEAM</t>
  </si>
  <si>
    <t>12567RE00</t>
  </si>
  <si>
    <t>POSTAL PLATOON</t>
  </si>
  <si>
    <t>12567RK00</t>
  </si>
  <si>
    <t>HUMAN RESOURCES PLATOON</t>
  </si>
  <si>
    <t>12682R000</t>
  </si>
  <si>
    <t>HR SUSTAINMENT CTR</t>
  </si>
  <si>
    <t>14420R000</t>
  </si>
  <si>
    <t>14423R000</t>
  </si>
  <si>
    <t>HQ, FIN MGMT COMPANY</t>
  </si>
  <si>
    <t>14527RB00</t>
  </si>
  <si>
    <t>14537R000</t>
  </si>
  <si>
    <t>17477G000</t>
  </si>
  <si>
    <t>19402R000</t>
  </si>
  <si>
    <t>19476R000</t>
  </si>
  <si>
    <t>19477R000</t>
  </si>
  <si>
    <t>MWD RECAP SMALL</t>
  </si>
  <si>
    <t>MWD RECAP MEDIUM</t>
  </si>
  <si>
    <t>MWD RECAP LARGE</t>
  </si>
  <si>
    <t>MP DETACHMENT, THEATER DETAINEE REPORTING CENTER</t>
  </si>
  <si>
    <t>19601R000</t>
  </si>
  <si>
    <t>19601RA00</t>
  </si>
  <si>
    <t>19646R000</t>
  </si>
  <si>
    <t>HHC MP BN (I/R)</t>
  </si>
  <si>
    <t>19653R000</t>
  </si>
  <si>
    <t>19667R000</t>
  </si>
  <si>
    <t>19717R000</t>
  </si>
  <si>
    <t>LAW &amp; ORDER DET</t>
  </si>
  <si>
    <t>19882R000</t>
  </si>
  <si>
    <t>HHD, MP GROUP (CID)</t>
  </si>
  <si>
    <t>19886R000</t>
  </si>
  <si>
    <t>HHD MP BATTALION (CID)</t>
  </si>
  <si>
    <t>MP GBI SECURITY COMPANY</t>
  </si>
  <si>
    <t>MILITARY HISTORY DET</t>
  </si>
  <si>
    <t>27520R000</t>
  </si>
  <si>
    <t>LEGAL OPERATIONS DETACHMENT - MULTIFUNCTIONA</t>
  </si>
  <si>
    <t>27523RA00</t>
  </si>
  <si>
    <t>HEADQUARTERS, LEGAL OPERATIONS DETACHMENT-MULTIFUNCTIONAL (LOD-M)</t>
  </si>
  <si>
    <t>27523RB00</t>
  </si>
  <si>
    <t>LEGAL OPERATIONS TEAM-SPECIAL (LOT-S)</t>
  </si>
  <si>
    <t>27523RC00</t>
  </si>
  <si>
    <t>LEGAL OPERATIONS TEAM-GENERAL (LOT-G)</t>
  </si>
  <si>
    <t>27530R000</t>
  </si>
  <si>
    <t>27533RA00</t>
  </si>
  <si>
    <t>HEADQUARTERS, LEGAL OPERATIONS DETACHMENT-JUDICIAL (LOD-J)</t>
  </si>
  <si>
    <t>27533RB00</t>
  </si>
  <si>
    <t>JUDICIAL OPERATIONS SUPPORT TEAM</t>
  </si>
  <si>
    <t>27533RC00</t>
  </si>
  <si>
    <t>27540R000</t>
  </si>
  <si>
    <t>27543RA00</t>
  </si>
  <si>
    <t>HEADQUARTERS, LEGAL OPERATIONS DETACHMENT-TRIAL DEFENSE (LOD-TD)</t>
  </si>
  <si>
    <t>27543RB00</t>
  </si>
  <si>
    <t>REGIONAL TRIAL DEF TEAM</t>
  </si>
  <si>
    <t>27543RC00</t>
  </si>
  <si>
    <t>27550R000</t>
  </si>
  <si>
    <t>LEGAL OPERATIONS DETACHMENT - INDIVIDUAL AUG</t>
  </si>
  <si>
    <t>27553RA00</t>
  </si>
  <si>
    <t>HEADQUARTERS, LEGAL OPERATIONS DETACHMENT, INDIVIDUAL AUGMENTEE (LOD-IA)</t>
  </si>
  <si>
    <t>27553RB00</t>
  </si>
  <si>
    <t>LEGAL OPERATIONS TEAM - MOB SPT</t>
  </si>
  <si>
    <t>27553RC00</t>
  </si>
  <si>
    <t>LEGAL OPERATIONS TEAM - INDIV AUG</t>
  </si>
  <si>
    <t>HHD MI GRP (CI) (EAC)</t>
  </si>
  <si>
    <t>30625R000</t>
  </si>
  <si>
    <t>30626R000</t>
  </si>
  <si>
    <t>30725R000</t>
  </si>
  <si>
    <t>30726R000</t>
  </si>
  <si>
    <t>HHD, MI BN (INTERROGATION)</t>
  </si>
  <si>
    <t>30802R000</t>
  </si>
  <si>
    <t>HHC MI BDE (MIB)</t>
  </si>
  <si>
    <t>30805R100</t>
  </si>
  <si>
    <t>30805R200</t>
  </si>
  <si>
    <t>30805R400</t>
  </si>
  <si>
    <t>30806R100</t>
  </si>
  <si>
    <t>30806R200</t>
  </si>
  <si>
    <t>30806R400</t>
  </si>
  <si>
    <t>MILITARY INTELLIGENCE COMPANY, (REGIONAL OPS)</t>
  </si>
  <si>
    <t>30815R100</t>
  </si>
  <si>
    <t>30815R400</t>
  </si>
  <si>
    <t>30816R100</t>
  </si>
  <si>
    <t>HHSC, MILITARY INTELLIGENCE BATTALION AERIAL</t>
  </si>
  <si>
    <t>30816R400</t>
  </si>
  <si>
    <t>30825R100</t>
  </si>
  <si>
    <t>30825R200</t>
  </si>
  <si>
    <t>30825R400</t>
  </si>
  <si>
    <t>30826R100</t>
  </si>
  <si>
    <t>30826R200</t>
  </si>
  <si>
    <t>30826R400</t>
  </si>
  <si>
    <t>30827R100</t>
  </si>
  <si>
    <t>MILITARY INTELLIGENCE COMPANY, (HUMINT)</t>
  </si>
  <si>
    <t>30827R200</t>
  </si>
  <si>
    <t>30827R400</t>
  </si>
  <si>
    <t>30828R100</t>
  </si>
  <si>
    <t>MILITARY INTELLIGENCE COMPANY (CI)</t>
  </si>
  <si>
    <t>30828R200</t>
  </si>
  <si>
    <t>30828R400</t>
  </si>
  <si>
    <t>30831R100</t>
  </si>
  <si>
    <t>30875R000</t>
  </si>
  <si>
    <t>30876R000</t>
  </si>
  <si>
    <t>US ARMY SPECIAL FORCES DETACHMENT</t>
  </si>
  <si>
    <t>GROUP SPECIAL TROOP BATTALION</t>
  </si>
  <si>
    <t>INFORMATION DOMINANCE COMPANY</t>
  </si>
  <si>
    <t>TECHNICAL SUPPORT COMPANY</t>
  </si>
  <si>
    <t>SF GP (1/7/10) (ABN)</t>
  </si>
  <si>
    <t>SF GP (MOBILE) (3/5) (ABN)</t>
  </si>
  <si>
    <t>SF GP (19/20 NG) (ABN)</t>
  </si>
  <si>
    <t>HHC,  SF GPS (ABN) (AC ONLY)</t>
  </si>
  <si>
    <t>31815G420</t>
  </si>
  <si>
    <t>31815G620</t>
  </si>
  <si>
    <t>SF BN (MOBILE), SF GP (19TH &amp; 20TH NG) (ABN)</t>
  </si>
  <si>
    <t>SF BN, SF GP (ABN) (5 MFF TEAMS)</t>
  </si>
  <si>
    <t>SF BN (MOBILE), SF GP (MOBILE) (ABN) (5 MFF</t>
  </si>
  <si>
    <t>31816G100</t>
  </si>
  <si>
    <t>31817G400</t>
  </si>
  <si>
    <t>SF COMPANY, SF BN (ABN)</t>
  </si>
  <si>
    <t>31817G600</t>
  </si>
  <si>
    <t>SF COMPANY (MOBILE), SF BN (MOBILE) (ABN)</t>
  </si>
  <si>
    <t>SUPPORT COMPANY, SF BN (ABN)</t>
  </si>
  <si>
    <t>31818G300</t>
  </si>
  <si>
    <t>31825G300</t>
  </si>
  <si>
    <t>SF GROUP SUPPORT BN (NG ONLY)</t>
  </si>
  <si>
    <t>HQ DETACHMENT, SF GP SUPPORT BATTALION</t>
  </si>
  <si>
    <t>31826G200</t>
  </si>
  <si>
    <t>31837G000</t>
  </si>
  <si>
    <t>SUSTAINMENT &amp; DISTRIBUTION COMPANY</t>
  </si>
  <si>
    <t>31838G000</t>
  </si>
  <si>
    <t>MAINTENANCE COMPANY</t>
  </si>
  <si>
    <t>31839G100</t>
  </si>
  <si>
    <t>FORWARD SUPPORT COMPANY (SF GSB) (NG ONLY)</t>
  </si>
  <si>
    <t>31847G000</t>
  </si>
  <si>
    <t>MED CO (SF GSB)</t>
  </si>
  <si>
    <t>33710G100</t>
  </si>
  <si>
    <t>PSYOP GROUP (USAR)</t>
  </si>
  <si>
    <t>33730GA10</t>
  </si>
  <si>
    <t>33736G100</t>
  </si>
  <si>
    <t>H&amp;S COMPANY, PSYOP BN (USAR)</t>
  </si>
  <si>
    <t>33737G100</t>
  </si>
  <si>
    <t>33737GA10</t>
  </si>
  <si>
    <t>HEADQUARTERS, TACTICAL PSYOP COMPANY (USAR)</t>
  </si>
  <si>
    <t>33737GB10</t>
  </si>
  <si>
    <t>TACTICAL PSYOP DEVELOPMENT DETACHMENT HQ (US</t>
  </si>
  <si>
    <t>33737GC10</t>
  </si>
  <si>
    <t>TACTICAL PSYOP DETACHMENT (USAR)</t>
  </si>
  <si>
    <t>33737GD10</t>
  </si>
  <si>
    <t>TACTICAL PSYOP TEAMS (USAR)</t>
  </si>
  <si>
    <t>33757G100</t>
  </si>
  <si>
    <t>PSYOP STRAT DISSEM CO (USAR)</t>
  </si>
  <si>
    <t>34105R100</t>
  </si>
  <si>
    <t>34106R100</t>
  </si>
  <si>
    <t>HHC MI BN (BFSB)</t>
  </si>
  <si>
    <t>34109R100</t>
  </si>
  <si>
    <t>COLLECTION &amp; EXPLOITATION CO (BFSB)</t>
  </si>
  <si>
    <t>34119R100</t>
  </si>
  <si>
    <t>CI/HUMINT CO (BFSB)</t>
  </si>
  <si>
    <t>34308RA00</t>
  </si>
  <si>
    <t>MILITARY INTELLIGENCE COMPANY, BCT</t>
  </si>
  <si>
    <t>34308RB00</t>
  </si>
  <si>
    <t>MILITARY INTELLIGENCE COMPANY, BCT (ABN)</t>
  </si>
  <si>
    <t>34310R000</t>
  </si>
  <si>
    <t>34310R100</t>
  </si>
  <si>
    <t>34415R100</t>
  </si>
  <si>
    <t>34415R200</t>
  </si>
  <si>
    <t>34415R400</t>
  </si>
  <si>
    <t>34416R100</t>
  </si>
  <si>
    <t>HQ,HQ&amp;SVC CO MI BN CEWI AE</t>
  </si>
  <si>
    <t>34416R200</t>
  </si>
  <si>
    <t>HQ,HQ&amp;SVC CO MIB (AE)</t>
  </si>
  <si>
    <t>34416R400</t>
  </si>
  <si>
    <t>34645R100</t>
  </si>
  <si>
    <t>34645R200</t>
  </si>
  <si>
    <t>34645R300</t>
  </si>
  <si>
    <t>34646R000</t>
  </si>
  <si>
    <t>HHD, MI BN (LINGUIST)</t>
  </si>
  <si>
    <t>34820G000</t>
  </si>
  <si>
    <t>MI COMPANY, SF, GSTB</t>
  </si>
  <si>
    <t>34828GA00</t>
  </si>
  <si>
    <t>MILITARY INTELLIGENCE COMPANY, SF, GSTB</t>
  </si>
  <si>
    <t>INTERPRETER/TRANSLATOR PLATOON</t>
  </si>
  <si>
    <t>CO HQ (INTERPRETER/TRANSLATOR)</t>
  </si>
  <si>
    <t>TACTICAL TEAM (INTERPRETER/TRANSLATOR)</t>
  </si>
  <si>
    <t>OPERATIONAL TEAM (INTERPRETER/TRANSLATOR)</t>
  </si>
  <si>
    <t>INTERPRETER/TRANSLATOR CO</t>
  </si>
  <si>
    <t>37300R000</t>
  </si>
  <si>
    <t>37342R000</t>
  </si>
  <si>
    <t>HHC, MANEUVER ENHANCEMENT BRIGADE (MEB)</t>
  </si>
  <si>
    <t>SPACE DETACHMENT (ELECTRONIC)</t>
  </si>
  <si>
    <t>40702R100</t>
  </si>
  <si>
    <t>GMD BATTALION (RECAP)</t>
  </si>
  <si>
    <t>40802R000</t>
  </si>
  <si>
    <t>40806R000</t>
  </si>
  <si>
    <t>40813R000</t>
  </si>
  <si>
    <t>HEADQUARTERS, ARMY SPACE SUPPORT COMPANY</t>
  </si>
  <si>
    <t>40823R000</t>
  </si>
  <si>
    <t>HEADQUARTERS, THEATER MISSILE WARNING COMPAN</t>
  </si>
  <si>
    <t>SPACE SITUATIONAL AWARENESS COMPANY</t>
  </si>
  <si>
    <t>SPACE SITUATIONAL AWARENESS COMPANY HQ</t>
  </si>
  <si>
    <t>41722GA10</t>
  </si>
  <si>
    <t>41722GB10</t>
  </si>
  <si>
    <t>41722GC10</t>
  </si>
  <si>
    <t>SPECIAL FUNCTIONS</t>
  </si>
  <si>
    <t>41722GD10</t>
  </si>
  <si>
    <t>41723GA10</t>
  </si>
  <si>
    <t>41730G100</t>
  </si>
  <si>
    <t>41740G100</t>
  </si>
  <si>
    <t>41745G100</t>
  </si>
  <si>
    <t>41746GA10</t>
  </si>
  <si>
    <t>41746GB10</t>
  </si>
  <si>
    <t>41746GC10</t>
  </si>
  <si>
    <t>41746GD10</t>
  </si>
  <si>
    <t>41749GA10</t>
  </si>
  <si>
    <t>41750G100</t>
  </si>
  <si>
    <t>41757GA10</t>
  </si>
  <si>
    <t>41757GB10</t>
  </si>
  <si>
    <t>41757GC10</t>
  </si>
  <si>
    <t>42420R000</t>
  </si>
  <si>
    <t>42430R000</t>
  </si>
  <si>
    <t>42524RA00</t>
  </si>
  <si>
    <t>42524RB00</t>
  </si>
  <si>
    <t>QM FP SERV &amp; SPT PLT</t>
  </si>
  <si>
    <t>42524RC00</t>
  </si>
  <si>
    <t>QM FP HVY PLT</t>
  </si>
  <si>
    <t>42524RD00</t>
  </si>
  <si>
    <t>QM FP LT PLT</t>
  </si>
  <si>
    <t>42529RA00</t>
  </si>
  <si>
    <t>QM COMPANY HQ (SUPPLY)</t>
  </si>
  <si>
    <t>42529RC00</t>
  </si>
  <si>
    <t>42529RD00</t>
  </si>
  <si>
    <t>AREA SUPPLY PLATOON</t>
  </si>
  <si>
    <t>42529RE00</t>
  </si>
  <si>
    <t>SUPPLY PLATOON</t>
  </si>
  <si>
    <t>FIELD MAINTENANCE COMPANY, BRIGADE SUPPORT BN</t>
  </si>
  <si>
    <t>43327R100</t>
  </si>
  <si>
    <t>43337R000</t>
  </si>
  <si>
    <t>43337R100</t>
  </si>
  <si>
    <t>FIELD MAINTENANCE COMPANY, BSB (FIRES BDE)</t>
  </si>
  <si>
    <t>43347R200</t>
  </si>
  <si>
    <t>43357R000</t>
  </si>
  <si>
    <t>FIELD MAINTENANCE COMPANY BSB, MANEUVER ENHA</t>
  </si>
  <si>
    <t>43470R000</t>
  </si>
  <si>
    <t>43547RA00</t>
  </si>
  <si>
    <t>43557RA00</t>
  </si>
  <si>
    <t>FIELD MAINT TEAM (SAPPER  CO)(TRACKED)</t>
  </si>
  <si>
    <t>43557RB00</t>
  </si>
  <si>
    <t>FIELD MAINT TEAM (MAC CO)</t>
  </si>
  <si>
    <t>43557RC00</t>
  </si>
  <si>
    <t>FIELD MAINT TEAM (CLEARANCE CO)</t>
  </si>
  <si>
    <t>43557RC20</t>
  </si>
  <si>
    <t>43557RD00</t>
  </si>
  <si>
    <t>43557RE00</t>
  </si>
  <si>
    <t>43557RF00</t>
  </si>
  <si>
    <t>43557RH00</t>
  </si>
  <si>
    <t>43557RI00</t>
  </si>
  <si>
    <t>43557RJ00</t>
  </si>
  <si>
    <t>43573RA00</t>
  </si>
  <si>
    <t>43573RB00</t>
  </si>
  <si>
    <t>43573RC00</t>
  </si>
  <si>
    <t>43573RD00</t>
  </si>
  <si>
    <t>ARMAMENT REPAIR TEAM</t>
  </si>
  <si>
    <t>43573RE00</t>
  </si>
  <si>
    <t>43573RF00</t>
  </si>
  <si>
    <t>43573RG00</t>
  </si>
  <si>
    <t>43573RH00</t>
  </si>
  <si>
    <t>43573RI00</t>
  </si>
  <si>
    <t>43573RJ00</t>
  </si>
  <si>
    <t>43573RK00</t>
  </si>
  <si>
    <t>43573RL00</t>
  </si>
  <si>
    <t>43573RM00</t>
  </si>
  <si>
    <t>43573RN00</t>
  </si>
  <si>
    <t>43573RO00</t>
  </si>
  <si>
    <t>43573RQ00</t>
  </si>
  <si>
    <t>43573RR00</t>
  </si>
  <si>
    <t>43573RS00</t>
  </si>
  <si>
    <t>43573RT00</t>
  </si>
  <si>
    <t>43573RU00</t>
  </si>
  <si>
    <t>GROUND SUPPORT EQUIPMENT REPAIR PLATOON</t>
  </si>
  <si>
    <t>43607R000</t>
  </si>
  <si>
    <t>43607R200</t>
  </si>
  <si>
    <t>43613R000</t>
  </si>
  <si>
    <t>ATS SUPPORT MAINTENANCE COMPANY</t>
  </si>
  <si>
    <t>ADA BATTERY (AVENGER)</t>
  </si>
  <si>
    <t>ARMY AIR &amp; MSL DEFENSE CMD HQS</t>
  </si>
  <si>
    <t>ADA BDE HQS (THEATER)</t>
  </si>
  <si>
    <t>ADA BATTERY (AVENGER) (AIRBORNE)</t>
  </si>
  <si>
    <t>44693R000</t>
  </si>
  <si>
    <t>ADA BATTERY (THAAD) (SEPARATE)</t>
  </si>
  <si>
    <t>45500GB00</t>
  </si>
  <si>
    <t>HEADQUARTERS AND HEADQUARTERS COMPANY, STRYK</t>
  </si>
  <si>
    <t>HQ AND HQ BN, EIGHTH ARMY</t>
  </si>
  <si>
    <t>HSC, HHB (EIGHTH ARMY)</t>
  </si>
  <si>
    <t>INTEL AND SUSTAIN CO, HHB (EIGHTH ARMY)</t>
  </si>
  <si>
    <t>51507GE10</t>
  </si>
  <si>
    <t>WMD COODRINATION ELEMENT 6 (CBRNE)</t>
  </si>
  <si>
    <t>DIGITAL LIAISON DETACHMENT (ASCC)</t>
  </si>
  <si>
    <t>CORPS HQ AND HQ BN</t>
  </si>
  <si>
    <t>CORPS HQ AND HQ BN (ABN)</t>
  </si>
  <si>
    <t>55506RA00</t>
  </si>
  <si>
    <t>WATERCRAFT FLD MAINT CO HQ</t>
  </si>
  <si>
    <t>WATERCRAFT FLD MAINT PLT</t>
  </si>
  <si>
    <t>55540RE00</t>
  </si>
  <si>
    <t>55560RD00</t>
  </si>
  <si>
    <t>55587RA00</t>
  </si>
  <si>
    <t>HARBORMASTER DET</t>
  </si>
  <si>
    <t>55588RA00</t>
  </si>
  <si>
    <t>55606R000</t>
  </si>
  <si>
    <t>HHD, MVT CTL BN</t>
  </si>
  <si>
    <t>55716R000</t>
  </si>
  <si>
    <t>HHD, TRANS MOTOR TRANS BN</t>
  </si>
  <si>
    <t>55719R000</t>
  </si>
  <si>
    <t>55727R100</t>
  </si>
  <si>
    <t>TRANS MDM TRK CO (CGO) (EAB LINEHAUL)</t>
  </si>
  <si>
    <t>55727R200</t>
  </si>
  <si>
    <t>TRANS MDM TRK CO (POL 7.5K) (EAB LINEHAUL)</t>
  </si>
  <si>
    <t>55727R300</t>
  </si>
  <si>
    <t>TRANS MDM TRK CO (POL 5K) (EAB LINEHAUL)</t>
  </si>
  <si>
    <t>55728R100</t>
  </si>
  <si>
    <t>TRANS MDM TRK CO (CGO) (EAB TACTICAL)</t>
  </si>
  <si>
    <t>55728R200</t>
  </si>
  <si>
    <t>TRANS MDM TRK CO (POL 5K) (EAB TACTICAL)</t>
  </si>
  <si>
    <t>55728R300</t>
  </si>
  <si>
    <t>TRANS MDM TRK CO (PLS) (EAB TACTICAL)</t>
  </si>
  <si>
    <t>55729R000</t>
  </si>
  <si>
    <t>55737R000</t>
  </si>
  <si>
    <t>55738R000</t>
  </si>
  <si>
    <t>55739R000</t>
  </si>
  <si>
    <t>COMBAT HET CO</t>
  </si>
  <si>
    <t>55747R000</t>
  </si>
  <si>
    <t>55748R000</t>
  </si>
  <si>
    <t>55757R000</t>
  </si>
  <si>
    <t>55758R000</t>
  </si>
  <si>
    <t>HHD, TRANS TERMINAL BN</t>
  </si>
  <si>
    <t>55819R000</t>
  </si>
  <si>
    <t>WATERCRAFT FLD MAINT CO</t>
  </si>
  <si>
    <t>HHC, BRIGADE SUPPORT BATTALION (SBCT)</t>
  </si>
  <si>
    <t>FORWARD SUPPORT COMPANY, ASSAULT BN</t>
  </si>
  <si>
    <t>63217R000</t>
  </si>
  <si>
    <t>FORWARD SUPPORT COMPANY, AH-64</t>
  </si>
  <si>
    <t>63217R100</t>
  </si>
  <si>
    <t>FORWARD SUPPORT COMPANY, OH-58D</t>
  </si>
  <si>
    <t>63217R300</t>
  </si>
  <si>
    <t>63217R600</t>
  </si>
  <si>
    <t>FORWARD SUPPORT COMPANY, GSAB W / ATS (1X15 MED)</t>
  </si>
  <si>
    <t>63302R000</t>
  </si>
  <si>
    <t>63315R200</t>
  </si>
  <si>
    <t>AVIATION SUPPORT BN (MEDIUM BRIGADE)</t>
  </si>
  <si>
    <t>63315R400</t>
  </si>
  <si>
    <t>AVIATION SUPPORT BN (NG AVIATION EXPEDITIONA</t>
  </si>
  <si>
    <t>63316R200</t>
  </si>
  <si>
    <t>HQ &amp; SUPPORT COMPANY (ASB)</t>
  </si>
  <si>
    <t>63318R200</t>
  </si>
  <si>
    <t>DISTRIBUTION COMPANY (ASB)</t>
  </si>
  <si>
    <t>63325R100</t>
  </si>
  <si>
    <t>63326R100</t>
  </si>
  <si>
    <t>63326S100</t>
  </si>
  <si>
    <t>63327R100</t>
  </si>
  <si>
    <t>63327R200</t>
  </si>
  <si>
    <t>FORWARD SUPPORT COMPANY, (COMBINED ARMS) BSB (HBCT</t>
  </si>
  <si>
    <t>63327R300</t>
  </si>
  <si>
    <t>FORWARD SUPPORT COMPANY, (FA), BSB (HBCT)</t>
  </si>
  <si>
    <t>63327R500</t>
  </si>
  <si>
    <t>63328R100</t>
  </si>
  <si>
    <t>63335R000</t>
  </si>
  <si>
    <t>63336R000</t>
  </si>
  <si>
    <t>63337R000</t>
  </si>
  <si>
    <t>FORWARD SUPPORT COMPANY, (RECON) (INFANTRY BC</t>
  </si>
  <si>
    <t>63337R200</t>
  </si>
  <si>
    <t>FORWARD SUPPORT COMPANY, (INF) BSB, (INFANTRY</t>
  </si>
  <si>
    <t>63337R300</t>
  </si>
  <si>
    <t>63337R400</t>
  </si>
  <si>
    <t>FORWARD SUPPORT COMPANY, (FA) BSB, (INFANTRY</t>
  </si>
  <si>
    <t>63338R000</t>
  </si>
  <si>
    <t>63345R100</t>
  </si>
  <si>
    <t>HHC, BSB (FIRES BDE)</t>
  </si>
  <si>
    <t>63346R100</t>
  </si>
  <si>
    <t>63347R000</t>
  </si>
  <si>
    <t>FORWARD SUPPORT COMPANY, MLRS (2X8), (FIRES</t>
  </si>
  <si>
    <t>63347R100</t>
  </si>
  <si>
    <t>FORWARD SUPPORT COMPANY, 155 SP (3X4), (FIRE</t>
  </si>
  <si>
    <t>63347R200</t>
  </si>
  <si>
    <t>FORWARD SUPPORT COMPANY, HIMARS (2X8), (FIRE</t>
  </si>
  <si>
    <t>63347R300</t>
  </si>
  <si>
    <t>FORWARD SUPPORT COMPANY, 155 TOWED (3X4), (F</t>
  </si>
  <si>
    <t>63347R800</t>
  </si>
  <si>
    <t>63347R900</t>
  </si>
  <si>
    <t>DISTRIBUTION COMPANY, BSB (FIRES BDE)</t>
  </si>
  <si>
    <t>63348R100</t>
  </si>
  <si>
    <t>63355R000</t>
  </si>
  <si>
    <t>BSB MANEUVER ENHANCEMENT BDE (BSB MEB)</t>
  </si>
  <si>
    <t>63356R000</t>
  </si>
  <si>
    <t>HHC, BSB MANEUVER ENHANCEMENT BDE (BSB MEB)</t>
  </si>
  <si>
    <t>63357R000</t>
  </si>
  <si>
    <t>FORWARD SUPPORT COMPANY, EN BN</t>
  </si>
  <si>
    <t>63357R100</t>
  </si>
  <si>
    <t>63358R000</t>
  </si>
  <si>
    <t>DISTRIBUTION COMPANY, BSB MANEUVER ENHANCEMENT BDE (BSB ME</t>
  </si>
  <si>
    <t>HQ &amp; SUPPORT COMPANY (ASB) (GS)</t>
  </si>
  <si>
    <t>HQ &amp; SUPPORT COMPANY (ASB) (ASLT)</t>
  </si>
  <si>
    <t>FORWARD SUPPORT COMPANY, GSAB</t>
  </si>
  <si>
    <t>63426R000</t>
  </si>
  <si>
    <t>HHC, COMBAT SUSTAINMENT  SUPPORT BATTALION</t>
  </si>
  <si>
    <t>63542RA00</t>
  </si>
  <si>
    <t>63567R000</t>
  </si>
  <si>
    <t>FORWARD SUPPORT PLATOON (MI), BSC, BFSB</t>
  </si>
  <si>
    <t>63567R100</t>
  </si>
  <si>
    <t>SUPPORT COMPANY, (TASMG)</t>
  </si>
  <si>
    <t>63702R000</t>
  </si>
  <si>
    <t>63702R100</t>
  </si>
  <si>
    <t>HHC, EXPEDITIONARY SUSTAINMENT COMMAND</t>
  </si>
  <si>
    <t>HHC, SUSTAINMENT BRIGADE (SO) (A)</t>
  </si>
  <si>
    <t>63862R000</t>
  </si>
  <si>
    <t>FORWARD SUPPORT COMPANY, SUSTAIN BDE (SO) (A)</t>
  </si>
  <si>
    <t>63868R000</t>
  </si>
  <si>
    <t>SUPPORT COMPANY, (OLD GUARD)</t>
  </si>
  <si>
    <t>HEADQUARTERS, INFANTRY BRIGADE COMBAT TEAM (</t>
  </si>
  <si>
    <t>77305R000</t>
  </si>
  <si>
    <t>BRIGADE SPECIAL TROOPS BATTALION (IBCT-RECAP</t>
  </si>
  <si>
    <t>77305R100</t>
  </si>
  <si>
    <t>77305R200</t>
  </si>
  <si>
    <t>BRIGADE SPECIAL TROOPS BATTALION (IBCT/ABN-R</t>
  </si>
  <si>
    <t>77305R300</t>
  </si>
  <si>
    <t>77306R000</t>
  </si>
  <si>
    <t>HHC, BRIGADE SPECIAL TROOPS BATTALION (IBCT)</t>
  </si>
  <si>
    <t>77306R100</t>
  </si>
  <si>
    <t>77306R200</t>
  </si>
  <si>
    <t>77306R300</t>
  </si>
  <si>
    <t>77700E100</t>
  </si>
  <si>
    <t>INFANTRY GROUP (TOG)</t>
  </si>
  <si>
    <t>77702E100</t>
  </si>
  <si>
    <t>87000R000</t>
  </si>
  <si>
    <t>DIV HQ AND HQ BN</t>
  </si>
  <si>
    <t>DIV HQ AND HQ BN (ABN)</t>
  </si>
  <si>
    <t>87006R000</t>
  </si>
  <si>
    <t>HQ &amp; SUPPORT COMPANY (DIV)</t>
  </si>
  <si>
    <t>87007R000</t>
  </si>
  <si>
    <t>OPS COMPANY, HHB (DIV)</t>
  </si>
  <si>
    <t>87008R000</t>
  </si>
  <si>
    <t>INTEL AND SUSTAIN CO, HHB (DIV)</t>
  </si>
  <si>
    <t>87102L100</t>
  </si>
  <si>
    <t>HHC HVY SEP BRIGADE (ARMOR)</t>
  </si>
  <si>
    <t>87305R000</t>
  </si>
  <si>
    <t>87305R100</t>
  </si>
  <si>
    <t>87306R000</t>
  </si>
  <si>
    <t>87306R100</t>
  </si>
  <si>
    <t>HHC, BRIGADE SPECIAL TROOPS BATTALION (HBCT)</t>
  </si>
  <si>
    <t>90872R000</t>
  </si>
  <si>
    <t>HQS ARMY FIELD SUPPORT BRIGADE</t>
  </si>
  <si>
    <t>90873R000</t>
  </si>
  <si>
    <t>CONTRACT SUPPORT BRIGADE</t>
  </si>
  <si>
    <t>90876R000</t>
  </si>
  <si>
    <t>AVIATION MAINTENANCE COMPANY (AVUM) (GSAB)</t>
  </si>
  <si>
    <t>HHC, THEATER AVIATION BATTALION (FIXED WING)</t>
  </si>
  <si>
    <t>01607G500</t>
  </si>
  <si>
    <t>THEATER AVIATION COMPANY (FIXED WING)</t>
  </si>
  <si>
    <t>AIRFIELD OPERATIONS BATTALION</t>
  </si>
  <si>
    <t>01640G100</t>
  </si>
  <si>
    <t>01707G400</t>
  </si>
  <si>
    <t>TACTICAL UNMANNED AIRCRAFT SYSTEM (TUAS) PLATOON</t>
  </si>
  <si>
    <t>TACTICAL UNMANNED AIRCRAFT SYSTEM (TUAS) (RA</t>
  </si>
  <si>
    <t>TACTICAL UNMANNED AIRCRAFT SYSTEM (TUAS) (AI</t>
  </si>
  <si>
    <t>01708RA00</t>
  </si>
  <si>
    <t>01708RB00</t>
  </si>
  <si>
    <t>01708RC00</t>
  </si>
  <si>
    <t>01708RD00</t>
  </si>
  <si>
    <t>01708RE00</t>
  </si>
  <si>
    <t>01808G000</t>
  </si>
  <si>
    <t>AVIATION SUPPORT COMPANY (AVIM)(EXPEDITIONAR</t>
  </si>
  <si>
    <t>AVIATION SUPPORT COMPANY (AVIM) (MED)</t>
  </si>
  <si>
    <t>01928R100</t>
  </si>
  <si>
    <t>01980G000</t>
  </si>
  <si>
    <t>01982G000</t>
  </si>
  <si>
    <t>01987G000</t>
  </si>
  <si>
    <t>OPERATING FORCE ARMY BAND HEADQUARTERS (LARGE)</t>
  </si>
  <si>
    <t>03420R300</t>
  </si>
  <si>
    <t>03440R100</t>
  </si>
  <si>
    <t>03470R000</t>
  </si>
  <si>
    <t>03492R000</t>
  </si>
  <si>
    <t>03520R000</t>
  </si>
  <si>
    <t>03529R000</t>
  </si>
  <si>
    <t>03529R100</t>
  </si>
  <si>
    <t>HQS, CBRN RECONNAISSANCE DETACHMENT (SF)</t>
  </si>
  <si>
    <t>03529R200</t>
  </si>
  <si>
    <t>03579RA00</t>
  </si>
  <si>
    <t>03599RD00</t>
  </si>
  <si>
    <t>03599RF00</t>
  </si>
  <si>
    <t>03599RI00</t>
  </si>
  <si>
    <t>03599RJ00</t>
  </si>
  <si>
    <t>SMOKE PLT HQ (MX)</t>
  </si>
  <si>
    <t>03599RL00</t>
  </si>
  <si>
    <t>BIDS PLT</t>
  </si>
  <si>
    <t>03599RM00</t>
  </si>
  <si>
    <t>CHEMICAL COMPANY (HEAVY)(REDESIGN)</t>
  </si>
  <si>
    <t>03599RN00</t>
  </si>
  <si>
    <t>CBRN RECON PLATOON (LIGHT)</t>
  </si>
  <si>
    <t>05063F400</t>
  </si>
  <si>
    <t>05303R200</t>
  </si>
  <si>
    <t>BRIGADE ENGINEER BN (BEB), IBCT (RECAP)</t>
  </si>
  <si>
    <t>BRIGADE ENGINEER BN (BEB), SBCT (RECAP)</t>
  </si>
  <si>
    <t>BRIGADE ENGINEER BN (BEB), IBCT (RECAP) (ABN</t>
  </si>
  <si>
    <t>COMBAT ENGINEER CO, BEB, IBCT</t>
  </si>
  <si>
    <t>COMBAT ENGINEER CO, BEB, SBCT</t>
  </si>
  <si>
    <t>COMBAT ENGINEER CO, BEB, IBCT (ABN)</t>
  </si>
  <si>
    <t>05330R100</t>
  </si>
  <si>
    <t>05330R200</t>
  </si>
  <si>
    <t>05339RA10</t>
  </si>
  <si>
    <t>05339RA20</t>
  </si>
  <si>
    <t>05339RB10</t>
  </si>
  <si>
    <t>05339RB20</t>
  </si>
  <si>
    <t>05402R000</t>
  </si>
  <si>
    <t>05417R000</t>
  </si>
  <si>
    <t>05417RA00</t>
  </si>
  <si>
    <t>HQS HORIZONTAL CONSTRUCTION COMPANY</t>
  </si>
  <si>
    <t>05417RB00</t>
  </si>
  <si>
    <t>05418R000</t>
  </si>
  <si>
    <t>05418RA00</t>
  </si>
  <si>
    <t>05418RB00</t>
  </si>
  <si>
    <t>05419R000</t>
  </si>
  <si>
    <t>05419R100</t>
  </si>
  <si>
    <t>05419RA00</t>
  </si>
  <si>
    <t>HQS ENG SPT CO</t>
  </si>
  <si>
    <t>05419RA10</t>
  </si>
  <si>
    <t>05435R000</t>
  </si>
  <si>
    <t>05436R000</t>
  </si>
  <si>
    <t>05437R200</t>
  </si>
  <si>
    <t>05437RA10</t>
  </si>
  <si>
    <t>05437RB20</t>
  </si>
  <si>
    <t>05437RC00</t>
  </si>
  <si>
    <t>05437RD00</t>
  </si>
  <si>
    <t>EQUIPMENT PLATOON</t>
  </si>
  <si>
    <t>05438R000</t>
  </si>
  <si>
    <t>05438RA00</t>
  </si>
  <si>
    <t>05438RD00</t>
  </si>
  <si>
    <t>05439R000</t>
  </si>
  <si>
    <t>05439RA00</t>
  </si>
  <si>
    <t>ENGINEER COMPANY, BRIGADE SPECIAL TROOPS BATTALION</t>
  </si>
  <si>
    <t>05453R000</t>
  </si>
  <si>
    <t>ENGINEER COMPANY, BRIGADE SPECIAL TROOPS BATTALIOIN</t>
  </si>
  <si>
    <t>05453R100</t>
  </si>
  <si>
    <t>05473R000</t>
  </si>
  <si>
    <t>05520RF00</t>
  </si>
  <si>
    <t>Barrier/Fortification</t>
  </si>
  <si>
    <t>2. Input QTY of each SRC types based on your force list, TPFDD, OPORD, etc. in column D.</t>
  </si>
  <si>
    <t>3. The unit strength in Column C can be changed if your unit differs from the original SRC.</t>
  </si>
  <si>
    <t>Single</t>
  </si>
  <si>
    <t>Double</t>
  </si>
  <si>
    <t>Total Ammunition</t>
  </si>
  <si>
    <t>Fuel Platform Capacity (gal)</t>
  </si>
  <si>
    <t>Water Platform Capacity (gal)</t>
  </si>
  <si>
    <t>Class_I</t>
  </si>
  <si>
    <t>Class_II</t>
  </si>
  <si>
    <t>Class_IV_BF</t>
  </si>
  <si>
    <t>Class_IV_Construction</t>
  </si>
  <si>
    <t>Joint Phase:</t>
  </si>
  <si>
    <t>Joint Phase</t>
  </si>
  <si>
    <t>Arctic</t>
  </si>
  <si>
    <t>JOINT PHASE</t>
  </si>
  <si>
    <t>Soldier_Water</t>
  </si>
  <si>
    <t>Class of Supply</t>
  </si>
  <si>
    <t>Bulk</t>
  </si>
  <si>
    <t>Package</t>
  </si>
  <si>
    <t>Class III</t>
  </si>
  <si>
    <t>Additional Medical Requirements</t>
  </si>
  <si>
    <t>Number Beds</t>
  </si>
  <si>
    <t>Class_IIIB</t>
  </si>
  <si>
    <t>Class_IIIP</t>
  </si>
  <si>
    <t>Class_V</t>
  </si>
  <si>
    <t>Class_VII</t>
  </si>
  <si>
    <t>Class_VIII PSI</t>
  </si>
  <si>
    <t>Class_IX</t>
  </si>
  <si>
    <t>Water Weight lbs/gal</t>
  </si>
  <si>
    <t>Water, Other Potable</t>
  </si>
  <si>
    <t>Water, Non Potable</t>
  </si>
  <si>
    <t>Pallet Size</t>
  </si>
  <si>
    <t>20' Container</t>
  </si>
  <si>
    <t>40' Container</t>
  </si>
  <si>
    <t>Supply Van</t>
  </si>
  <si>
    <t># 463Ls per</t>
  </si>
  <si>
    <t>M872 Trailer</t>
  </si>
  <si>
    <t>M871 Trailer</t>
  </si>
  <si>
    <t>463L Pallet</t>
  </si>
  <si>
    <t>LMTV</t>
  </si>
  <si>
    <t>MTV</t>
  </si>
  <si>
    <t>HEMTT</t>
  </si>
  <si>
    <t>C-130 (Hercules)</t>
  </si>
  <si>
    <t>C-5 (Galaxy)</t>
  </si>
  <si>
    <t>C-17 (Globemaster)</t>
  </si>
  <si>
    <t>Platform</t>
  </si>
  <si>
    <t>CH-47 Chinook</t>
  </si>
  <si>
    <t>Naming Conventions</t>
  </si>
  <si>
    <t>Climate:</t>
  </si>
  <si>
    <t>Major Combat Operations (PH I-III)</t>
  </si>
  <si>
    <t>Stabilization (Ph IV)</t>
  </si>
  <si>
    <t>Enable Civil Auth (Ph V)</t>
  </si>
  <si>
    <t>Unit_SRC(U)</t>
  </si>
  <si>
    <t>Unit_Title(U)</t>
  </si>
  <si>
    <t>Unit_Strength(U)</t>
  </si>
  <si>
    <t>Phase V Class 3P Max</t>
  </si>
  <si>
    <t>Phase V Class 3P Min</t>
  </si>
  <si>
    <t>Phase V Class 3P Avg</t>
  </si>
  <si>
    <t>Stabilize (Ph IV)</t>
  </si>
  <si>
    <t>Major Combat Operations (Ph I-III)</t>
  </si>
  <si>
    <t>MAX</t>
  </si>
  <si>
    <t>MIN</t>
  </si>
  <si>
    <t>Force Total</t>
  </si>
  <si>
    <t>Intensity</t>
  </si>
  <si>
    <t>PLS/LHS Truck</t>
  </si>
  <si>
    <t>PLS/LHS w/Trailer</t>
  </si>
  <si>
    <t>Pallet</t>
  </si>
  <si>
    <t>Warehouse</t>
  </si>
  <si>
    <t>463L</t>
  </si>
  <si>
    <t>Pallet Type</t>
  </si>
  <si>
    <t>See Note 1</t>
  </si>
  <si>
    <t>See Note 2</t>
  </si>
  <si>
    <t>Note 1:  Cannot load 463L on this platform Type : Unload from 463L and select Warehouse Pallet or Select different Platform Type</t>
  </si>
  <si>
    <t>Cargo Platform</t>
  </si>
  <si>
    <t>Fuel Platform</t>
  </si>
  <si>
    <t>5k Tanker</t>
  </si>
  <si>
    <t>7.5k Tanker</t>
  </si>
  <si>
    <t>TPU x1</t>
  </si>
  <si>
    <t>TPU x2</t>
  </si>
  <si>
    <t>Water Platform</t>
  </si>
  <si>
    <t>HIPPO</t>
  </si>
  <si>
    <t>Cargo Platform Type</t>
  </si>
  <si>
    <t>Fuel Platform Type</t>
  </si>
  <si>
    <t>1. Select Desired unit(s) by filtering by SRC or Unit Title.</t>
  </si>
  <si>
    <t>Total Non-Potable Water (Gallons)</t>
  </si>
  <si>
    <t>SMFT</t>
  </si>
  <si>
    <t>Cargo Type</t>
  </si>
  <si>
    <t>Total Gallons</t>
  </si>
  <si>
    <t>Total Weight (lbs)</t>
  </si>
  <si>
    <t>Total Weight (ST)</t>
  </si>
  <si>
    <t>Total Pallets</t>
  </si>
  <si>
    <t>Total Platforms</t>
  </si>
  <si>
    <t>Summary Table</t>
  </si>
  <si>
    <t xml:space="preserve">Major Combat Operations (MCO): Combines Phases I-III (Deter, Seize the Initiative and Dominate) </t>
  </si>
  <si>
    <t>Stabilization (Phase IV)</t>
  </si>
  <si>
    <t>Enable Civil Authorities (Phase V)</t>
  </si>
  <si>
    <t>Total Bulk Potable Water (Gallons)</t>
  </si>
  <si>
    <t>AVIATION MAINTENANCE COMPANY (AVUM) (UH-60)</t>
  </si>
  <si>
    <t>COMMAND AVN CO (UH-60)</t>
  </si>
  <si>
    <t>AVIATION MAINTENANCE COMPANY (AVUM) (AH-64)</t>
  </si>
  <si>
    <t>HHC, GEN SUPPORT AVN BN</t>
  </si>
  <si>
    <t>01607R000</t>
  </si>
  <si>
    <t>THEATER AVN CO (C12/UC-35)</t>
  </si>
  <si>
    <t>THEATER AVIATION COMPANY (C-12)</t>
  </si>
  <si>
    <t>01919R200</t>
  </si>
  <si>
    <t>02523RB00</t>
  </si>
  <si>
    <t>MUSIC PERFORMANCE TEAM B (CEREMONIAL)</t>
  </si>
  <si>
    <t>02523RC00</t>
  </si>
  <si>
    <t>MUSIC PERFORMANCE TEAM C (RHYTHM)</t>
  </si>
  <si>
    <t>02523RD00</t>
  </si>
  <si>
    <t>MUSIC PERFORMANCE TEAM D (BRASS)</t>
  </si>
  <si>
    <t>02523RE00</t>
  </si>
  <si>
    <t>MUSIC PERFORMANCE TEAM E (WOODWIND)</t>
  </si>
  <si>
    <t>02533RA00</t>
  </si>
  <si>
    <t>HQ OF MPU A3</t>
  </si>
  <si>
    <t>02533RG00</t>
  </si>
  <si>
    <t>HQ GF MPU A3</t>
  </si>
  <si>
    <t>02543RA00</t>
  </si>
  <si>
    <t>HQ OF MPU A4</t>
  </si>
  <si>
    <t>02543RG00</t>
  </si>
  <si>
    <t>HQ GF MPU A4</t>
  </si>
  <si>
    <t>02553RA00</t>
  </si>
  <si>
    <t>HQ OF MPU A5</t>
  </si>
  <si>
    <t>02553RG00</t>
  </si>
  <si>
    <t>HQ GF MPU A5</t>
  </si>
  <si>
    <t>02563RA00</t>
  </si>
  <si>
    <t>HQ OF MPU A6</t>
  </si>
  <si>
    <t>02563RG00</t>
  </si>
  <si>
    <t>HQ GF MPU A6</t>
  </si>
  <si>
    <t>02573RA00</t>
  </si>
  <si>
    <t>HQ OF MPU A7</t>
  </si>
  <si>
    <t>02573RG00</t>
  </si>
  <si>
    <t>HQ GF MPU A7</t>
  </si>
  <si>
    <t>02740R000</t>
  </si>
  <si>
    <t>MUSIC PERFORMANCE UNIT</t>
  </si>
  <si>
    <t>CBRN CO (OBS) (MX)</t>
  </si>
  <si>
    <t>ENGINEER CO, BDE (SBCT)</t>
  </si>
  <si>
    <t>05315R500</t>
  </si>
  <si>
    <t>BRIGADE ENGINEER BATTALION (BEB), ABCT (RECA</t>
  </si>
  <si>
    <t>05315R600</t>
  </si>
  <si>
    <t>05315R700</t>
  </si>
  <si>
    <t>05315R800</t>
  </si>
  <si>
    <t>05316R500</t>
  </si>
  <si>
    <t>HHC, BRIGADE ENGINEER BATTALION, ABCT</t>
  </si>
  <si>
    <t>05316R600</t>
  </si>
  <si>
    <t>HHC, BRIGADE ENGINEER BN, IBCT</t>
  </si>
  <si>
    <t>05316R700</t>
  </si>
  <si>
    <t>HHC, BRIGADE ENGINEER BN, SBCT</t>
  </si>
  <si>
    <t>05316R800</t>
  </si>
  <si>
    <t>HHC, BRIGADE ENGINEER BN, IBCT (ABN)</t>
  </si>
  <si>
    <t>05319R500</t>
  </si>
  <si>
    <t>COMBAT ENGINEER COMPANY, BEB, ABCT</t>
  </si>
  <si>
    <t>05319R600</t>
  </si>
  <si>
    <t>05319R700</t>
  </si>
  <si>
    <t>05319R800</t>
  </si>
  <si>
    <t>05329R500</t>
  </si>
  <si>
    <t>05329R600</t>
  </si>
  <si>
    <t>05329R700</t>
  </si>
  <si>
    <t>05329R800</t>
  </si>
  <si>
    <t>05402RL00</t>
  </si>
  <si>
    <t>05419RB00</t>
  </si>
  <si>
    <t>05419RB10</t>
  </si>
  <si>
    <t>05419RC00</t>
  </si>
  <si>
    <t>05419RC10</t>
  </si>
  <si>
    <t>05435R100</t>
  </si>
  <si>
    <t>ENGINEER BATTALION (AIRBORNE)</t>
  </si>
  <si>
    <t>05436R100</t>
  </si>
  <si>
    <t>HHC, ENGR BN (ABN)</t>
  </si>
  <si>
    <t>05438RB00</t>
  </si>
  <si>
    <t>05438RC00</t>
  </si>
  <si>
    <t>ASLT BRIDGE SQUAD</t>
  </si>
  <si>
    <t>05438RE00</t>
  </si>
  <si>
    <t>05438RF00</t>
  </si>
  <si>
    <t>05439RB00</t>
  </si>
  <si>
    <t>05457RA00</t>
  </si>
  <si>
    <t>05457RB00</t>
  </si>
  <si>
    <t>05510RA00</t>
  </si>
  <si>
    <t>ENGINEER FFTG TM - FFTG HQ</t>
  </si>
  <si>
    <t>05510RB00</t>
  </si>
  <si>
    <t>ENGINEER FFTG TM - FIRE TRUCK</t>
  </si>
  <si>
    <t>05520RA00</t>
  </si>
  <si>
    <t>05520RB00</t>
  </si>
  <si>
    <t>05520RC00</t>
  </si>
  <si>
    <t>05520RD00</t>
  </si>
  <si>
    <t>05520RE00</t>
  </si>
  <si>
    <t>05530RA00</t>
  </si>
  <si>
    <t>05530RF00</t>
  </si>
  <si>
    <t>05530RH00</t>
  </si>
  <si>
    <t>ENGINEER UTILITIES DETACHMENT</t>
  </si>
  <si>
    <t>05530RI00</t>
  </si>
  <si>
    <t>05567RB00</t>
  </si>
  <si>
    <t>FORWARD ENGR SPT TEAM - ADVANCE</t>
  </si>
  <si>
    <t>05601RH00</t>
  </si>
  <si>
    <t>EXPLOSIVES HAZARDS COORDINATION CELL</t>
  </si>
  <si>
    <t>05601RI00</t>
  </si>
  <si>
    <t>EXPLOSIVES HAZARDS TEAM</t>
  </si>
  <si>
    <t>05601RT00</t>
  </si>
  <si>
    <t>CONSTRUCTION MANAGEMENT TEAM</t>
  </si>
  <si>
    <t>05617R000</t>
  </si>
  <si>
    <t>05618R000</t>
  </si>
  <si>
    <t>POWER LINE COMPANY</t>
  </si>
  <si>
    <t>ENGINEER MINE DOG DETACHMENT</t>
  </si>
  <si>
    <t>05640R000</t>
  </si>
  <si>
    <t>BATTLEFIELD COORD DETACH</t>
  </si>
  <si>
    <t>COMBINED ARMS BATTALION (ABCT)</t>
  </si>
  <si>
    <t>HHC, COMBINED ARMS BATTALION (ABCT)</t>
  </si>
  <si>
    <t>08027R000</t>
  </si>
  <si>
    <t>08037R000</t>
  </si>
  <si>
    <t>08047R000</t>
  </si>
  <si>
    <t>MEDICAL COMPANY, BSB (AIRBORNE BCT)</t>
  </si>
  <si>
    <t>08057R000</t>
  </si>
  <si>
    <t>08317R000</t>
  </si>
  <si>
    <t>MED CO AA (15 ACFT)</t>
  </si>
  <si>
    <t>08329R000</t>
  </si>
  <si>
    <t>08420R000</t>
  </si>
  <si>
    <t>08422RA00</t>
  </si>
  <si>
    <t>08422RB00</t>
  </si>
  <si>
    <t>08422RC00</t>
  </si>
  <si>
    <t>MED DET COSC FORWARD SUPPORT</t>
  </si>
  <si>
    <t>08497R000</t>
  </si>
  <si>
    <t>08518RA00</t>
  </si>
  <si>
    <t>MED TM, FORWARD SURGICAL</t>
  </si>
  <si>
    <t>08518RB00</t>
  </si>
  <si>
    <t>MED TM, FORWARD SURG (ABN)</t>
  </si>
  <si>
    <t>08546RA00</t>
  </si>
  <si>
    <t>HQ SECTION, EARLY ENTRY HOSPITALIZATION ELEM</t>
  </si>
  <si>
    <t>08546RC00</t>
  </si>
  <si>
    <t>HQ SECTION, HOSPITAL COMPANY  (164 BED)</t>
  </si>
  <si>
    <t>08547RA00</t>
  </si>
  <si>
    <t>08547RB00</t>
  </si>
  <si>
    <t>08547RC00</t>
  </si>
  <si>
    <t>TRANSPORTATION ELEMENT, HOSPITAL COMPANY  (8</t>
  </si>
  <si>
    <t>08577RA00</t>
  </si>
  <si>
    <t>HOSP CTR AUG TM, OR (1 TABLE)</t>
  </si>
  <si>
    <t>08577RB00</t>
  </si>
  <si>
    <t>HOSP CTR AUG TM, PAIN MANAGEMENT</t>
  </si>
  <si>
    <t>08577RC00</t>
  </si>
  <si>
    <t>HOSP CTR AUG TM, NEUROSURGERY</t>
  </si>
  <si>
    <t>08577RD00</t>
  </si>
  <si>
    <t>HOSP CTR AUG TM, OTOLARYNGOLOGY</t>
  </si>
  <si>
    <t>08577RE00</t>
  </si>
  <si>
    <t>HOSP CTR AUG TM, OPHTHAMOLOGY</t>
  </si>
  <si>
    <t>08577RF00</t>
  </si>
  <si>
    <t>HOSP CTR AUG TM, PERIPHERAL VASCULAR SURGERY</t>
  </si>
  <si>
    <t>08577RG00</t>
  </si>
  <si>
    <t>HOSP CTR AUG TM,  PLASTIC SURGERY</t>
  </si>
  <si>
    <t>08577RH00</t>
  </si>
  <si>
    <t>HOSP CTR AUG TM, BURN CARE</t>
  </si>
  <si>
    <t>08577RI00</t>
  </si>
  <si>
    <t>HOSP CTR AUG TM, UROLOGY</t>
  </si>
  <si>
    <t>08577RJ00</t>
  </si>
  <si>
    <t>HOSP CTR AUG TM, PODIATRY</t>
  </si>
  <si>
    <t>08577RK00</t>
  </si>
  <si>
    <t>HOSP CTR AUG TM, AUDIOLOGY</t>
  </si>
  <si>
    <t>08577RL00</t>
  </si>
  <si>
    <t>HOSP CTR AUG TM, DERMATOLOGY</t>
  </si>
  <si>
    <t>08577RM00</t>
  </si>
  <si>
    <t>HOSP CTR AUG TM, NEUROLOGY</t>
  </si>
  <si>
    <t>08577RN00</t>
  </si>
  <si>
    <t>HOSP CTR AUG TM, PATHOLOGY</t>
  </si>
  <si>
    <t>08577RO00</t>
  </si>
  <si>
    <t>HOSP CTR AUG TM, RENAL HEMODIALYSIS</t>
  </si>
  <si>
    <t>08577RP00</t>
  </si>
  <si>
    <t>HOSP CTR AUG TM, INTERNAL MEDICINE</t>
  </si>
  <si>
    <t>08577RQ00</t>
  </si>
  <si>
    <t>HOSP CTR AUG TM, OCCUPATIONAL THERAPY</t>
  </si>
  <si>
    <t>08577RR00</t>
  </si>
  <si>
    <t>HOSP CTR AUG TM, SPECIAL CARE</t>
  </si>
  <si>
    <t>08579RA00</t>
  </si>
  <si>
    <t>HOSPITAL TRANSPORTATION SECTION</t>
  </si>
  <si>
    <t>08640R000</t>
  </si>
  <si>
    <t>08641RA00</t>
  </si>
  <si>
    <t>08641RB00</t>
  </si>
  <si>
    <t>08670R000</t>
  </si>
  <si>
    <t>08699RA00</t>
  </si>
  <si>
    <t>08699RB00</t>
  </si>
  <si>
    <t>08699RC00</t>
  </si>
  <si>
    <t>08948R000</t>
  </si>
  <si>
    <t>HOSPITAL COMPANY  (164 BED)</t>
  </si>
  <si>
    <t>08960R000</t>
  </si>
  <si>
    <t>08976R000</t>
  </si>
  <si>
    <t>HHD HOSPITAL CENTER</t>
  </si>
  <si>
    <t>08977R000</t>
  </si>
  <si>
    <t>HOSPITAL AUGMENTATION DETACHMENT (SURGICAL 2</t>
  </si>
  <si>
    <t>08978R000</t>
  </si>
  <si>
    <t>HOSPITAL AUGMENTATION DETACHMENT (MEDICAL 32</t>
  </si>
  <si>
    <t>08979R000</t>
  </si>
  <si>
    <t>HOSPITAL AUGMENTATION DETACHMENT (ICW 60 BED</t>
  </si>
  <si>
    <t>08988R000</t>
  </si>
  <si>
    <t>FIELD HOSPITAL (32 BED)</t>
  </si>
  <si>
    <t>09529RF00</t>
  </si>
  <si>
    <t>AMMUNITION TRANSFER HOLDING POINT TEAM</t>
  </si>
  <si>
    <t>ORD CO.(EOD) (CONUS SUPT)</t>
  </si>
  <si>
    <t>10380R000</t>
  </si>
  <si>
    <t>10380R100</t>
  </si>
  <si>
    <t>10380R200</t>
  </si>
  <si>
    <t>10436R000</t>
  </si>
  <si>
    <t>HHD, PETROLEUM SUPPORT BATTALION</t>
  </si>
  <si>
    <t>10527RF00</t>
  </si>
  <si>
    <t>QM ASSAULT HOSELINE AUG TM</t>
  </si>
  <si>
    <t>10527RG00</t>
  </si>
  <si>
    <t>PIPELINE OPERATING PLATOON</t>
  </si>
  <si>
    <t>10529RG00</t>
  </si>
  <si>
    <t>QM PETRL &amp; WATER PLT</t>
  </si>
  <si>
    <t>10537RB00</t>
  </si>
  <si>
    <t>10538RA00</t>
  </si>
  <si>
    <t>10538RB00</t>
  </si>
  <si>
    <t>10538RC00</t>
  </si>
  <si>
    <t>10538RF00</t>
  </si>
  <si>
    <t>10560RA00</t>
  </si>
  <si>
    <t>QM PETRL QUALITY  ANALYSIS TM</t>
  </si>
  <si>
    <t>10560RM00</t>
  </si>
  <si>
    <t>QM PETRL LIAISON TM</t>
  </si>
  <si>
    <t>10560RN00</t>
  </si>
  <si>
    <t>10567RG00</t>
  </si>
  <si>
    <t>QM TAC WTR DISTR(HOSELINE)</t>
  </si>
  <si>
    <t>11103R400</t>
  </si>
  <si>
    <t>11307R100</t>
  </si>
  <si>
    <t>BRIGADE SIGNAL COMPANY (ABCT/IBCT)</t>
  </si>
  <si>
    <t>11307R200</t>
  </si>
  <si>
    <t>11623R000</t>
  </si>
  <si>
    <t>11632R000</t>
  </si>
  <si>
    <t>HHC THEAT TAC SIG BDE</t>
  </si>
  <si>
    <t>11705R300</t>
  </si>
  <si>
    <t>11706R205</t>
  </si>
  <si>
    <t>11707R300</t>
  </si>
  <si>
    <t>SPEC OPS SIG CO, SOSB</t>
  </si>
  <si>
    <t>11708R300</t>
  </si>
  <si>
    <t>THEATER SIGNAL SPT CO (TSSC)</t>
  </si>
  <si>
    <t>11902R000</t>
  </si>
  <si>
    <t>11977R000</t>
  </si>
  <si>
    <t>11978R000</t>
  </si>
  <si>
    <t>FINANCIAL MANAGEMENT SUPPORT UNIT (FMSU)</t>
  </si>
  <si>
    <t>19543RE00</t>
  </si>
  <si>
    <t>MP DET (I/R CAMP LIAISON)</t>
  </si>
  <si>
    <t>19777R000</t>
  </si>
  <si>
    <t>MILITARY POLICE OLD GUARD COMPANY</t>
  </si>
  <si>
    <t>19888R000</t>
  </si>
  <si>
    <t>19913R000</t>
  </si>
  <si>
    <t>MP GBI SECURITY CO</t>
  </si>
  <si>
    <t>20518RA00</t>
  </si>
  <si>
    <t>20518RB00</t>
  </si>
  <si>
    <t>20518RC00</t>
  </si>
  <si>
    <t>MILITARY HISTORY TEAM C</t>
  </si>
  <si>
    <t>30527RA00</t>
  </si>
  <si>
    <t>TI COMPANY HQ TEAM</t>
  </si>
  <si>
    <t>30527RB00</t>
  </si>
  <si>
    <t>TI PLATOON HQ TEAM</t>
  </si>
  <si>
    <t>30527RC00</t>
  </si>
  <si>
    <t>TI COLLECTION TEAM</t>
  </si>
  <si>
    <t>30527RD00</t>
  </si>
  <si>
    <t>TI PRODUCTION TEAM</t>
  </si>
  <si>
    <t>30527RE00</t>
  </si>
  <si>
    <t>TI C-E ANAL TEAM</t>
  </si>
  <si>
    <t>30527RF00</t>
  </si>
  <si>
    <t>TI CHEM/MED ANAL TM</t>
  </si>
  <si>
    <t>30527RG00</t>
  </si>
  <si>
    <t>TI MOBILITY ANALYSIS TEAM</t>
  </si>
  <si>
    <t>30527RH00</t>
  </si>
  <si>
    <t>TI WPNS/MUN TEAM</t>
  </si>
  <si>
    <t>30527RI00</t>
  </si>
  <si>
    <t>TI WAREHOUSE TM</t>
  </si>
  <si>
    <t>30530R000</t>
  </si>
  <si>
    <t>30538RA00</t>
  </si>
  <si>
    <t>MI CO HQ (TEAM)(GRCS)</t>
  </si>
  <si>
    <t>30538RB00</t>
  </si>
  <si>
    <t>MI OPS PLT HQ (TEAM)(GRCS)</t>
  </si>
  <si>
    <t>30538RC00</t>
  </si>
  <si>
    <t>MI COLL SEC (TEAM)(GRCS)</t>
  </si>
  <si>
    <t>30538RD00</t>
  </si>
  <si>
    <t>MI FLT OP SEC (TEAM)(GRCS)</t>
  </si>
  <si>
    <t>30538RE00</t>
  </si>
  <si>
    <t>MI FLT PLT HQ (TEAM)(GRCS)</t>
  </si>
  <si>
    <t>30538RF00</t>
  </si>
  <si>
    <t>MI FLT SEC (TEAM)(GRCS)</t>
  </si>
  <si>
    <t>30538RG00</t>
  </si>
  <si>
    <t>EW MAINT SEC (TM) (GRCS)</t>
  </si>
  <si>
    <t>30602R000</t>
  </si>
  <si>
    <t>30620R100</t>
  </si>
  <si>
    <t>30620R200</t>
  </si>
  <si>
    <t>30627R000</t>
  </si>
  <si>
    <t>MI COMPANY (TI) (DS)</t>
  </si>
  <si>
    <t>30628R000</t>
  </si>
  <si>
    <t>MI DET, TECH INTELL</t>
  </si>
  <si>
    <t>30725R100</t>
  </si>
  <si>
    <t>30726R100</t>
  </si>
  <si>
    <t>30727R000</t>
  </si>
  <si>
    <t>MI CO (HUMINT)</t>
  </si>
  <si>
    <t>30727R100</t>
  </si>
  <si>
    <t>30728R000</t>
  </si>
  <si>
    <t>MI DET (HUMINT ANALYSIS REQ)</t>
  </si>
  <si>
    <t>30728R100</t>
  </si>
  <si>
    <t>MI DET (HUMINT SUPPORT)</t>
  </si>
  <si>
    <t>30803R300</t>
  </si>
  <si>
    <t>A&amp;C CO (EAC)</t>
  </si>
  <si>
    <t>30807R100</t>
  </si>
  <si>
    <t>MI CO (THEATER OPS)</t>
  </si>
  <si>
    <t>30807R200</t>
  </si>
  <si>
    <t>30807R400</t>
  </si>
  <si>
    <t>30808R000</t>
  </si>
  <si>
    <t>MI CO (REGIONAL OPS)</t>
  </si>
  <si>
    <t>30817R100</t>
  </si>
  <si>
    <t>MILITARY INTELLIGENCE COMPANY( ARL) (EAC)</t>
  </si>
  <si>
    <t>30817R400</t>
  </si>
  <si>
    <t>30818R100</t>
  </si>
  <si>
    <t>MILITARY INTELLIGENCE COMPANY( AV SPT) (EAC)</t>
  </si>
  <si>
    <t>30832R000</t>
  </si>
  <si>
    <t>HHD, MILITARY INTELLIGENCE GROUP (THEATER SU</t>
  </si>
  <si>
    <t>31653R000</t>
  </si>
  <si>
    <t>31705R000</t>
  </si>
  <si>
    <t>31706R000</t>
  </si>
  <si>
    <t>HHD, GROUP SPECIAL TROOPS BATALION (GSTB)</t>
  </si>
  <si>
    <t>31707R000</t>
  </si>
  <si>
    <t>31708R000</t>
  </si>
  <si>
    <t>31709R000</t>
  </si>
  <si>
    <t>SF ADV SKILLS CO</t>
  </si>
  <si>
    <t>31713R000</t>
  </si>
  <si>
    <t>SIGNAL DETACHMENT, (GSTB), SF GROUP</t>
  </si>
  <si>
    <t>31714R000</t>
  </si>
  <si>
    <t>REGIONAL SUPPORT ELEMENT</t>
  </si>
  <si>
    <t>31810G510</t>
  </si>
  <si>
    <t>31810R000</t>
  </si>
  <si>
    <t>31810R100</t>
  </si>
  <si>
    <t>31812G400</t>
  </si>
  <si>
    <t>31812R000</t>
  </si>
  <si>
    <t>HHC, SF GPS (ABN)</t>
  </si>
  <si>
    <t>31813G200</t>
  </si>
  <si>
    <t>GROUP SPECIAL TROOPS COMPANY (NG)</t>
  </si>
  <si>
    <t>SF BN,  SF GP,  (19TH &amp; 20TH NG)(ABN)</t>
  </si>
  <si>
    <t>31815R000</t>
  </si>
  <si>
    <t>31815R100</t>
  </si>
  <si>
    <t>31815R200</t>
  </si>
  <si>
    <t>31815R300</t>
  </si>
  <si>
    <t>31816R000</t>
  </si>
  <si>
    <t>HQ DET, SF BN (C DET)</t>
  </si>
  <si>
    <t>31817R000</t>
  </si>
  <si>
    <t>SF CO, SF BN (ABN)</t>
  </si>
  <si>
    <t>31817R100</t>
  </si>
  <si>
    <t>SF CO (MOBILE), SF BN (MOBILE) (ABN)</t>
  </si>
  <si>
    <t>31817R200</t>
  </si>
  <si>
    <t>SF CO, SF BN (ABN) (2 MFF TEAM'S)</t>
  </si>
  <si>
    <t>31817R300</t>
  </si>
  <si>
    <t>SF CO (MOBILE), SF BN (MOBILE) (ABN) (2 MFF</t>
  </si>
  <si>
    <t>31818R000</t>
  </si>
  <si>
    <t>SUPPORT CO, SF BN (ABN)</t>
  </si>
  <si>
    <t>31825R000</t>
  </si>
  <si>
    <t>31826R000</t>
  </si>
  <si>
    <t>HQ DET, SF GP SPT BN</t>
  </si>
  <si>
    <t>31837R000</t>
  </si>
  <si>
    <t>31838R000</t>
  </si>
  <si>
    <t>31839R000</t>
  </si>
  <si>
    <t>FORWARD SUPPORT COMPANY (SF GSB)</t>
  </si>
  <si>
    <t>31847R000</t>
  </si>
  <si>
    <t>MEDICAL COMPANY (SF GSB)</t>
  </si>
  <si>
    <t>33710G200</t>
  </si>
  <si>
    <t>33710G300</t>
  </si>
  <si>
    <t>33712G200</t>
  </si>
  <si>
    <t>HEADQUARTERS AND HEADQUARTERS COMPANY, MILIT</t>
  </si>
  <si>
    <t>33715G200</t>
  </si>
  <si>
    <t>33716G200</t>
  </si>
  <si>
    <t>HEADQUARTERS AND SUPPORT COMPANY, MILITARY I</t>
  </si>
  <si>
    <t>33717G200</t>
  </si>
  <si>
    <t>PRINT COMPANY, MISB (DISS)</t>
  </si>
  <si>
    <t>33718G200</t>
  </si>
  <si>
    <t>BROADCAST COMPANY, MISB (DISS)</t>
  </si>
  <si>
    <t>33719G200</t>
  </si>
  <si>
    <t>PRODUCT DISTRIBUTION COMPANY, MISB (DISS)</t>
  </si>
  <si>
    <t>33725G200</t>
  </si>
  <si>
    <t>33726G200</t>
  </si>
  <si>
    <t>33727G200</t>
  </si>
  <si>
    <t>MILITARY INFORMATION SUPPORT COMPANY</t>
  </si>
  <si>
    <t>33735G200</t>
  </si>
  <si>
    <t>33737G200</t>
  </si>
  <si>
    <t>TACTICAL MILITARY INFORMATION SUPPORT COMPAN</t>
  </si>
  <si>
    <t>33769G200</t>
  </si>
  <si>
    <t>MEDIA PRODUCTOIN COMPANY, MISB (DISS)</t>
  </si>
  <si>
    <t>34120R000</t>
  </si>
  <si>
    <t>34120R100</t>
  </si>
  <si>
    <t>34128RA00</t>
  </si>
  <si>
    <t>34128RB00</t>
  </si>
  <si>
    <t>MI CO, (SBCT)</t>
  </si>
  <si>
    <t>34310R300</t>
  </si>
  <si>
    <t>34310R400</t>
  </si>
  <si>
    <t>34402R000</t>
  </si>
  <si>
    <t>HHC MI EXPEDITIONARY BRIGADE (E-MIB)</t>
  </si>
  <si>
    <t>34418R100</t>
  </si>
  <si>
    <t>AVIATION CO EW MIB</t>
  </si>
  <si>
    <t>34418R200</t>
  </si>
  <si>
    <t>34418R400</t>
  </si>
  <si>
    <t>34426R000</t>
  </si>
  <si>
    <t>HHD, EXPEDITIONARY MI BATTALION</t>
  </si>
  <si>
    <t>34427R000</t>
  </si>
  <si>
    <t>CI &amp; HUMINT CO, MI BN (EXPEDITIONARY)</t>
  </si>
  <si>
    <t>34428R000</t>
  </si>
  <si>
    <t>MI CO (COLLECTION AND EXPLOITATION) (E-MI BN</t>
  </si>
  <si>
    <t>34547RB00</t>
  </si>
  <si>
    <t>34547RC00</t>
  </si>
  <si>
    <t>34547RD00</t>
  </si>
  <si>
    <t>34547RE00</t>
  </si>
  <si>
    <t>34547RG00</t>
  </si>
  <si>
    <t>34547RH00</t>
  </si>
  <si>
    <t>PLATOON HQS (HUMINT)(LINGUIST)</t>
  </si>
  <si>
    <t>34547RI00</t>
  </si>
  <si>
    <t>34547RJ00</t>
  </si>
  <si>
    <t>34547RK00</t>
  </si>
  <si>
    <t>34547RL00</t>
  </si>
  <si>
    <t>34547RM00</t>
  </si>
  <si>
    <t>34547RN00</t>
  </si>
  <si>
    <t>34547RO00</t>
  </si>
  <si>
    <t>34547RP00</t>
  </si>
  <si>
    <t>34547RQ00</t>
  </si>
  <si>
    <t>34547RR00</t>
  </si>
  <si>
    <t>34740R000</t>
  </si>
  <si>
    <t>34750R000</t>
  </si>
  <si>
    <t>34760R000</t>
  </si>
  <si>
    <t>34820R000</t>
  </si>
  <si>
    <t>34828RA00</t>
  </si>
  <si>
    <t>37507R000</t>
  </si>
  <si>
    <t>NUCLEAR DISABLEMENT TM (CBRNE)</t>
  </si>
  <si>
    <t>37517R100</t>
  </si>
  <si>
    <t>WMD COORD ELEMENT-A (CBRNE)</t>
  </si>
  <si>
    <t>37517R200</t>
  </si>
  <si>
    <t>WMD COORD ELEMENT-B (CBRNE)</t>
  </si>
  <si>
    <t>37800R000</t>
  </si>
  <si>
    <t>37802R100</t>
  </si>
  <si>
    <t>COMMAND GROUP (CBRN)</t>
  </si>
  <si>
    <t>37802R200</t>
  </si>
  <si>
    <t>MAIN CP (CBRNE)</t>
  </si>
  <si>
    <t>37802R300</t>
  </si>
  <si>
    <t>OPERATIONAL CP (CBRNE)</t>
  </si>
  <si>
    <t>40500RA00</t>
  </si>
  <si>
    <t>40510RC00</t>
  </si>
  <si>
    <t>40527RA00</t>
  </si>
  <si>
    <t>40598RB00</t>
  </si>
  <si>
    <t>40793R000</t>
  </si>
  <si>
    <t>FW BASED MODE RADAR BTRY</t>
  </si>
  <si>
    <t>40796R000</t>
  </si>
  <si>
    <t>40830R000</t>
  </si>
  <si>
    <t>40833R000</t>
  </si>
  <si>
    <t>42440R100</t>
  </si>
  <si>
    <t>QM COMP SPLY CO</t>
  </si>
  <si>
    <t>FIELD MAINTENANCE COMPANY, BRIGADE SUPPORT B</t>
  </si>
  <si>
    <t>43027R000</t>
  </si>
  <si>
    <t>43037R000</t>
  </si>
  <si>
    <t>43047R000</t>
  </si>
  <si>
    <t>43057R000</t>
  </si>
  <si>
    <t>43429R000</t>
  </si>
  <si>
    <t>SUPPORT MAINT COMPANY HQ</t>
  </si>
  <si>
    <t>MAINTENANCE COMPANY, ADA BN (IFPC/AVENGER)</t>
  </si>
  <si>
    <t>44601R600</t>
  </si>
  <si>
    <t>ADA BATTALION (AVENGER)</t>
  </si>
  <si>
    <t>44615R600</t>
  </si>
  <si>
    <t>44616R600</t>
  </si>
  <si>
    <t>HHB, ADA BATTALION (AVENGER)</t>
  </si>
  <si>
    <t>44617R600</t>
  </si>
  <si>
    <t>ADA BATTALION (PATRIOT)</t>
  </si>
  <si>
    <t>HHB ADA BATTALION (PATRIOT)</t>
  </si>
  <si>
    <t>ADA BATTERY (PATRIOT)</t>
  </si>
  <si>
    <t>ADA COMPOSITE BN (PATRIOT/AVENGER)</t>
  </si>
  <si>
    <t>ADA COMPOSITE BN (PATRIOT/AVENGER) (ABN)</t>
  </si>
  <si>
    <t>HHB ADA COMPOSITE BN (PATRIOT)</t>
  </si>
  <si>
    <t>ADA BATTALION (IFPC/AVENGER)</t>
  </si>
  <si>
    <t>HHB, ADA BATTALION (IFPC/AVENGER)</t>
  </si>
  <si>
    <t>ADA BATTERY (INTERCEPT)</t>
  </si>
  <si>
    <t>OPS COMPANY, HHB (EIGHTH ARMY)</t>
  </si>
  <si>
    <t>51632R000</t>
  </si>
  <si>
    <t>51659R000</t>
  </si>
  <si>
    <t>53600R100</t>
  </si>
  <si>
    <t>HQS, IO COMMAND</t>
  </si>
  <si>
    <t>53602R100</t>
  </si>
  <si>
    <t>53605R300</t>
  </si>
  <si>
    <t>HQS, IO COMMAND (FS/VA)</t>
  </si>
  <si>
    <t>53605R400</t>
  </si>
  <si>
    <t>HQS, IO COMMAND (DCC)</t>
  </si>
  <si>
    <t>53606R300</t>
  </si>
  <si>
    <t>HHD, IO COMMAND (FS/VA)</t>
  </si>
  <si>
    <t>53606R400</t>
  </si>
  <si>
    <t>HHD, IO COMMAND (DCC)</t>
  </si>
  <si>
    <t>53607R300</t>
  </si>
  <si>
    <t>FIELD SUPPORT DET, IO CMD</t>
  </si>
  <si>
    <t>53607R400</t>
  </si>
  <si>
    <t>DET A, IO CMD</t>
  </si>
  <si>
    <t>53608R300</t>
  </si>
  <si>
    <t>VULNERABILITY ASSESSMENT DET, IO CMD</t>
  </si>
  <si>
    <t>53608R400</t>
  </si>
  <si>
    <t>DET B, IO CMD</t>
  </si>
  <si>
    <t>55507RA00</t>
  </si>
  <si>
    <t>RAPID PORT OPENING ELEMENT</t>
  </si>
  <si>
    <t>55560RE00</t>
  </si>
  <si>
    <t>EXPEDITIONARY TERMINAL OPERATIONS ELEMENT (E</t>
  </si>
  <si>
    <t>55612R000</t>
  </si>
  <si>
    <t>55769R000</t>
  </si>
  <si>
    <t>55779R000</t>
  </si>
  <si>
    <t>COMP TRK CO LIGHT</t>
  </si>
  <si>
    <t>55789R000</t>
  </si>
  <si>
    <t>COMP TRK CO HVY</t>
  </si>
  <si>
    <t>TRANSPORTATION BRIGADE (EXPEDITIONARY)</t>
  </si>
  <si>
    <t>BRIGADE SUPPORT BATTALION (SBCT)</t>
  </si>
  <si>
    <t>63025R000</t>
  </si>
  <si>
    <t>BRIGADE SUPPORT BATTALION (ABCT)</t>
  </si>
  <si>
    <t>63026R000</t>
  </si>
  <si>
    <t>HHC, BRIGADE SUPPORT BATTALION (ABCT)</t>
  </si>
  <si>
    <t>63027R000</t>
  </si>
  <si>
    <t>FORWARD SUPPORT COMPANY (BEB), BSB (ABCT)</t>
  </si>
  <si>
    <t>63027R200</t>
  </si>
  <si>
    <t>63027R400</t>
  </si>
  <si>
    <t>FORWARD SUPPORT CO (COMBINED ARMS), BSB (ABC</t>
  </si>
  <si>
    <t>63027R600</t>
  </si>
  <si>
    <t>FORWARD SUPPORT COMPANY (FA), BSB (ABCT)</t>
  </si>
  <si>
    <t>63028R000</t>
  </si>
  <si>
    <t>DISTRIBUTION COMPANY, BSB (ABCT)</t>
  </si>
  <si>
    <t>63035R000</t>
  </si>
  <si>
    <t>63036R000</t>
  </si>
  <si>
    <t>63037R000</t>
  </si>
  <si>
    <t>FORWARD SUPPORT COMPANY (BEB), BSB, (IBCT)</t>
  </si>
  <si>
    <t>63037R200</t>
  </si>
  <si>
    <t>FORWARD SUPPORT COMPANY (RECON) (INFANTRY BC</t>
  </si>
  <si>
    <t>63037R400</t>
  </si>
  <si>
    <t>FORWARD SUPPORT COMPANY (INF) BSB, (INFANTRY</t>
  </si>
  <si>
    <t>63037R600</t>
  </si>
  <si>
    <t>FORWARD SUPPORT COMPANY (FA) BSB, (INFANTRY</t>
  </si>
  <si>
    <t>63038R000</t>
  </si>
  <si>
    <t>63045R000</t>
  </si>
  <si>
    <t>63046R000</t>
  </si>
  <si>
    <t>63047R000</t>
  </si>
  <si>
    <t>FORWARD SUPPORT COMPANY (BEB) BSB (AIRBORNE</t>
  </si>
  <si>
    <t>63047R200</t>
  </si>
  <si>
    <t>FORWARD SUPPORT COMPANY (RECON) (AIRBORNE BC</t>
  </si>
  <si>
    <t>63047R400</t>
  </si>
  <si>
    <t>FORWARD SUPPORT COMPANY (INF) BSB, (AIRBORNE</t>
  </si>
  <si>
    <t>63047R600</t>
  </si>
  <si>
    <t>FORWARD SUPPORT COMPANY (FA) BSB, (AIRBORNE</t>
  </si>
  <si>
    <t>63048R000</t>
  </si>
  <si>
    <t>63055R000</t>
  </si>
  <si>
    <t>63056R000</t>
  </si>
  <si>
    <t>63057R000</t>
  </si>
  <si>
    <t>FORWARD SUPPORT COMPANY (BEB), BSB (SBCT)</t>
  </si>
  <si>
    <t>63057R200</t>
  </si>
  <si>
    <t>63057R400</t>
  </si>
  <si>
    <t>FORWARD SUPPORT COMPANY (INF), BSB, (SBCT)</t>
  </si>
  <si>
    <t>63057R600</t>
  </si>
  <si>
    <t>FORWARD SUPPORT COMPANY (FA), BSB, (SBCT)</t>
  </si>
  <si>
    <t>63058R000</t>
  </si>
  <si>
    <t>63217R700</t>
  </si>
  <si>
    <t>FORWARD SUPPORT CO, ASSAULT BN</t>
  </si>
  <si>
    <t>63346R200</t>
  </si>
  <si>
    <t>FORWARD SUPPORT COMPANY, MLRS (3X6), (Fires</t>
  </si>
  <si>
    <t>63357R200</t>
  </si>
  <si>
    <t>FSC, EN BN (ABN)</t>
  </si>
  <si>
    <t>AVIATION SUPPORT BN (THEATER AVN BDE)</t>
  </si>
  <si>
    <t>63416R400</t>
  </si>
  <si>
    <t>63416R500</t>
  </si>
  <si>
    <t>HQ &amp; SPT CO (ASB) (GS)</t>
  </si>
  <si>
    <t>63417R200</t>
  </si>
  <si>
    <t>63418R100</t>
  </si>
  <si>
    <t>63418R200</t>
  </si>
  <si>
    <t>COMBAT SUSTAINMENT SUPPORT BATTALION (LIGHT</t>
  </si>
  <si>
    <t>COMBAT SUSTAINMENT SUPPORT BATTALION (HEAVY</t>
  </si>
  <si>
    <t>ARMORED BRIGADE COMBAT TEAM (ABCT)</t>
  </si>
  <si>
    <t>BRIGADE SPECIAL TROOPS BATTALION (HBCT)</t>
  </si>
  <si>
    <t>Basic</t>
  </si>
  <si>
    <t>Additional</t>
  </si>
  <si>
    <t>Prograde</t>
  </si>
  <si>
    <t>Class_VI - Additional</t>
  </si>
  <si>
    <t>Class_VI - Basic</t>
  </si>
  <si>
    <t>Mail - Prograde</t>
  </si>
  <si>
    <t>LBS. per Pallet
(Density Factor x Cubic Feet per Pallet)</t>
  </si>
  <si>
    <t xml:space="preserve"> Number of Patients per Day</t>
  </si>
  <si>
    <t>Pallet Stacking</t>
  </si>
  <si>
    <t>Total Dry Cargo w/o Ammunition and Ice</t>
  </si>
  <si>
    <t># of Warehouse Pallets per-Single Stacked</t>
  </si>
  <si>
    <t># of Warehouse Pallets per-Double Stacked</t>
  </si>
  <si>
    <t>Pallet Stacking (Warehouse Only)</t>
  </si>
  <si>
    <t>Total Dry Cargo w/o Ammunition, Ice, Mail and Cl VIII</t>
  </si>
  <si>
    <t>Note 3: Does not support double stacking of warehouse pallets.</t>
  </si>
  <si>
    <t>See Note 3</t>
  </si>
  <si>
    <t>Remaining Requirement</t>
  </si>
  <si>
    <t>1st</t>
  </si>
  <si>
    <t>2nd</t>
  </si>
  <si>
    <t>3rd</t>
  </si>
  <si>
    <t>4th</t>
  </si>
  <si>
    <t>5th</t>
  </si>
  <si>
    <t>6th</t>
  </si>
  <si>
    <t>To select more than one fuel platform, scroll down to line 59</t>
  </si>
  <si>
    <t>MCO Class 7</t>
  </si>
  <si>
    <t>Phase IV Class 7</t>
  </si>
  <si>
    <t>Phase V Class 7</t>
  </si>
  <si>
    <t>MCO Class 9</t>
  </si>
  <si>
    <t>Phase IV Class 9</t>
  </si>
  <si>
    <t>Phase V Class 9</t>
  </si>
  <si>
    <t>05427R000</t>
  </si>
  <si>
    <t>ENGINEER CONSTRUCTION COMPANY (ECC)</t>
  </si>
  <si>
    <t>05427RA00</t>
  </si>
  <si>
    <t>HQS ENGINEER CONSTRUCTION COMPANY</t>
  </si>
  <si>
    <t>05427RB00</t>
  </si>
  <si>
    <t>HORIZONTAL PLATOON</t>
  </si>
  <si>
    <t>05427RC00</t>
  </si>
  <si>
    <t>VERTICAL PLATOON</t>
  </si>
  <si>
    <t>05428R000</t>
  </si>
  <si>
    <t>VERTICAL CONSTRUCTION COMPANY</t>
  </si>
  <si>
    <t>05428RA00</t>
  </si>
  <si>
    <t>HQS VERTICAL CONSTRUCTION COMPANY</t>
  </si>
  <si>
    <t>05428RB00</t>
  </si>
  <si>
    <t>05429R000</t>
  </si>
  <si>
    <t>05429RA00</t>
  </si>
  <si>
    <t>05429RB00</t>
  </si>
  <si>
    <t>RDE PLATOON</t>
  </si>
  <si>
    <t>05429RC00</t>
  </si>
  <si>
    <t>05429RD00</t>
  </si>
  <si>
    <t>05435R200</t>
  </si>
  <si>
    <t>05436R200</t>
  </si>
  <si>
    <t>HHC, ENGR BN</t>
  </si>
  <si>
    <t>VERTICAL EQUIPMENT SUPPORT PLATOON</t>
  </si>
  <si>
    <t>05543RH10</t>
  </si>
  <si>
    <t>05543RH20</t>
  </si>
  <si>
    <t>Field Artillery Battery, Field Artillery Bat</t>
  </si>
  <si>
    <t>FIELD ARTILLERY BATTALION, COMP (3X6) (IBCT)</t>
  </si>
  <si>
    <t>FIELD ARTILLERY BATTALION, COMP (IBCT) (ABN)</t>
  </si>
  <si>
    <t>FIELD ARTILLERY BATTALION, 155T (SBCT)</t>
  </si>
  <si>
    <t>HHB, DIVISION ARTILLERY</t>
  </si>
  <si>
    <t>FIELD ARTILLERY BATTALION, 155SP (ABCT)</t>
  </si>
  <si>
    <t>Target Acquisition Battery (Field Artillery</t>
  </si>
  <si>
    <t>HHB, Field Artillery Brigade</t>
  </si>
  <si>
    <t>06402R100</t>
  </si>
  <si>
    <t>HHB, FIELD ARTILLERY BRIGADE</t>
  </si>
  <si>
    <t>Target Acquisition Battery HQ (Field Artille</t>
  </si>
  <si>
    <t>FIELD ARTILLERY BATTALION, 155T (FIELD ARTIL</t>
  </si>
  <si>
    <t>FIELD ARTILLERY BATTALION, 155SP (SPLIT OPS)</t>
  </si>
  <si>
    <t>FIELD ARTILLERY BATTALION, MLRS (FIELD ARTIL</t>
  </si>
  <si>
    <t>FIELD ARTILLERY BATTALION, HIMARS (FIELD ART</t>
  </si>
  <si>
    <t>07035R000</t>
  </si>
  <si>
    <t>07036R000</t>
  </si>
  <si>
    <t>HHC INF BN (ABN)</t>
  </si>
  <si>
    <t>07037R000</t>
  </si>
  <si>
    <t>RIFLE CO (ABN)</t>
  </si>
  <si>
    <t>07075R000</t>
  </si>
  <si>
    <t>07076R000</t>
  </si>
  <si>
    <t>HHC INF BN</t>
  </si>
  <si>
    <t>07077R000</t>
  </si>
  <si>
    <t>RIFLE CO INF BN</t>
  </si>
  <si>
    <t>07078R000</t>
  </si>
  <si>
    <t>COMBAT SUPPORT COMPANY, INFANTRY BATTALION</t>
  </si>
  <si>
    <t>LONG RANGE SURVEILLANCE (LRS) COMPANY</t>
  </si>
  <si>
    <t>07403R000</t>
  </si>
  <si>
    <t>HHC RANGER REGIMENT</t>
  </si>
  <si>
    <t>HHC, RANGER BATTALION</t>
  </si>
  <si>
    <t>RIFLE COMPANY, RANGER BATTALION</t>
  </si>
  <si>
    <t>08429R000</t>
  </si>
  <si>
    <t>MED DET, PREVENTIVE MED</t>
  </si>
  <si>
    <t>08447E000</t>
  </si>
  <si>
    <t>MEDICAL DETACHMENT, AIR AMBULANCE (HH-60)</t>
  </si>
  <si>
    <t>08463RB00</t>
  </si>
  <si>
    <t>08528RA00</t>
  </si>
  <si>
    <t>MEDICAL TEAM, FORWARD RESUSCITATIVE AND SURG</t>
  </si>
  <si>
    <t>08528RB00</t>
  </si>
  <si>
    <t>08567RA00</t>
  </si>
  <si>
    <t>08949R000</t>
  </si>
  <si>
    <t>MED DET, MINIMAL CARE</t>
  </si>
  <si>
    <t>Theater Petroleum Center</t>
  </si>
  <si>
    <t>11309R100</t>
  </si>
  <si>
    <t>SIGNAL CO, (RSTB), RANGER REGIMENT</t>
  </si>
  <si>
    <t>11563RA00</t>
  </si>
  <si>
    <t>11563RS00</t>
  </si>
  <si>
    <t>11633R300</t>
  </si>
  <si>
    <t>11656R600</t>
  </si>
  <si>
    <t>11658R100</t>
  </si>
  <si>
    <t>11735R100</t>
  </si>
  <si>
    <t>11745R100</t>
  </si>
  <si>
    <t>11745R600</t>
  </si>
  <si>
    <t>Theater Gtwy R5 TM</t>
  </si>
  <si>
    <t>12567RA00</t>
  </si>
  <si>
    <t>MIL MAIL TERM TM</t>
  </si>
  <si>
    <t>12567RL00</t>
  </si>
  <si>
    <t>HUMAN RESOURCES OPERATIONS CENTER</t>
  </si>
  <si>
    <t>CAVALRY SQUADRON (SBCT)</t>
  </si>
  <si>
    <t>CAVALRY SQUADRON (IBCT)</t>
  </si>
  <si>
    <t>CAVALRY SQUADRON (IBCT)(ABN)</t>
  </si>
  <si>
    <t>HHT, CAVALRY SQUADRON (IBCT)</t>
  </si>
  <si>
    <t>HHT, CAVALRY SQUADRON (IBCT)(ABN)</t>
  </si>
  <si>
    <t>MOTORIZED CAVALRY TROOP, CAVALRY SQUADRON (I</t>
  </si>
  <si>
    <t>CAVALRY SQUADRON (ABCT)</t>
  </si>
  <si>
    <t>CAVALRY TROOP, CAVALRY SQUADRON (SBCT)</t>
  </si>
  <si>
    <t>WEAPONS TROOP, CAVALRY SQUADRON (SBCT)</t>
  </si>
  <si>
    <t>CAVALRY TROOP, CAVALRY SQUADRON (ABCT)</t>
  </si>
  <si>
    <t>19477R100</t>
  </si>
  <si>
    <t>MP COMPANY (ABN)</t>
  </si>
  <si>
    <t>19539RA00</t>
  </si>
  <si>
    <t>MWD HQS TM</t>
  </si>
  <si>
    <t>19539RB00</t>
  </si>
  <si>
    <t>MWD SQUAD</t>
  </si>
  <si>
    <t>19539RC00</t>
  </si>
  <si>
    <t>MWD PDDD TRACKING TM</t>
  </si>
  <si>
    <t>19540R100</t>
  </si>
  <si>
    <t>19540R200</t>
  </si>
  <si>
    <t>19540R300</t>
  </si>
  <si>
    <t>LEGAL OPERATIONS DETACHMENT - JUDICIARY (LOD</t>
  </si>
  <si>
    <t>LEGAL OPERATIONS DETACHMENT - TRIAL DEFENSE</t>
  </si>
  <si>
    <t>27560R000</t>
  </si>
  <si>
    <t>LEGAL OPERATIONS DETACHMENT JUDICIAL (LOD-J)</t>
  </si>
  <si>
    <t>27563RA00</t>
  </si>
  <si>
    <t>HEADQUARTERS, LEGAL OPERATIONS DETACHMENT (L</t>
  </si>
  <si>
    <t>27563RB00</t>
  </si>
  <si>
    <t>27563RC00</t>
  </si>
  <si>
    <t>MILITARY JUDGE TEAM - A</t>
  </si>
  <si>
    <t>27563RD00</t>
  </si>
  <si>
    <t>MILITARY JUDGE TEAM - B</t>
  </si>
  <si>
    <t>27563RE00</t>
  </si>
  <si>
    <t>MILITARY JUDGE TEAM - C</t>
  </si>
  <si>
    <t>27570R000</t>
  </si>
  <si>
    <t>LEGAL OPERATIONS DETACHMENT EXPERT (LOD-E)</t>
  </si>
  <si>
    <t>27573RA00</t>
  </si>
  <si>
    <t>HEADQUARTERS, LEGAL OPERATIONS DETACHMENT -</t>
  </si>
  <si>
    <t>27573RB00</t>
  </si>
  <si>
    <t>LEGAL OPERATIONS TEAM - EXPERT (A)</t>
  </si>
  <si>
    <t>27573RC00</t>
  </si>
  <si>
    <t>LEGAL OPERATIONS TEAM - EXPERT (B)</t>
  </si>
  <si>
    <t>27580R000</t>
  </si>
  <si>
    <t>SENIOR AND FIELD TRIAL DEFENSE TEAMS</t>
  </si>
  <si>
    <t>27583RA00</t>
  </si>
  <si>
    <t>27583RB00</t>
  </si>
  <si>
    <t>SENIOR TRIAL DEFENSE TEAM</t>
  </si>
  <si>
    <t>27583RC00</t>
  </si>
  <si>
    <t>FIELD TRIAL DEFENSE TEAM</t>
  </si>
  <si>
    <t>30655R100</t>
  </si>
  <si>
    <t>30655R200</t>
  </si>
  <si>
    <t>30656R100</t>
  </si>
  <si>
    <t>HHC, MI BN (CI) (EAC)</t>
  </si>
  <si>
    <t>30656R200</t>
  </si>
  <si>
    <t>30657R100</t>
  </si>
  <si>
    <t>30657R200</t>
  </si>
  <si>
    <t>30657R300</t>
  </si>
  <si>
    <t>30657R400</t>
  </si>
  <si>
    <t>30657R500</t>
  </si>
  <si>
    <t>30702R000</t>
  </si>
  <si>
    <t>30705R200</t>
  </si>
  <si>
    <t>30706R200</t>
  </si>
  <si>
    <t>HHD MILITARY INTELLIGENCE BN (OPERATIONS)</t>
  </si>
  <si>
    <t>30710R200</t>
  </si>
  <si>
    <t>MI COMPANY (ANALYTICAL)</t>
  </si>
  <si>
    <t>30710R700</t>
  </si>
  <si>
    <t>30715R200</t>
  </si>
  <si>
    <t>MI BATTALION (FORWARD COLLECTION)</t>
  </si>
  <si>
    <t>30715R700</t>
  </si>
  <si>
    <t>30716R200</t>
  </si>
  <si>
    <t>HHD MI BATTALION (FORWARD COLLECTION)</t>
  </si>
  <si>
    <t>30717RA00</t>
  </si>
  <si>
    <t>ANALYTICAL COMPANY HEADQUARTERS</t>
  </si>
  <si>
    <t>30717RB00</t>
  </si>
  <si>
    <t>SIGINT SECTION</t>
  </si>
  <si>
    <t>30717RC00</t>
  </si>
  <si>
    <t>GEOINT SECTION</t>
  </si>
  <si>
    <t>30717RD00</t>
  </si>
  <si>
    <t>CI/HUMINT SECTION</t>
  </si>
  <si>
    <t>30730R200</t>
  </si>
  <si>
    <t>COLLECTION DETACHMENT, FC BN</t>
  </si>
  <si>
    <t>30730R700</t>
  </si>
  <si>
    <t>30737RA00</t>
  </si>
  <si>
    <t>DET HQ, COLLECTION</t>
  </si>
  <si>
    <t>30737RB00</t>
  </si>
  <si>
    <t>HUMINT OPS MANAGEMENT TEAM</t>
  </si>
  <si>
    <t>30737RC00</t>
  </si>
  <si>
    <t>HUMINT COLLECTION TEAM</t>
  </si>
  <si>
    <t>30737RD00</t>
  </si>
  <si>
    <t>DOCEX TEAM</t>
  </si>
  <si>
    <t>30737RE00</t>
  </si>
  <si>
    <t>SIGINT COLLECTION TEAM</t>
  </si>
  <si>
    <t>30740R200</t>
  </si>
  <si>
    <t>CI CO</t>
  </si>
  <si>
    <t>30740R700</t>
  </si>
  <si>
    <t>30747RA00</t>
  </si>
  <si>
    <t>CI CO HQS</t>
  </si>
  <si>
    <t>30747RB00</t>
  </si>
  <si>
    <t>CI OPS MANAGEMENT TEAM</t>
  </si>
  <si>
    <t>30747RC00</t>
  </si>
  <si>
    <t>30747RD00</t>
  </si>
  <si>
    <t>CI OPNS SEC</t>
  </si>
  <si>
    <t>30750R200</t>
  </si>
  <si>
    <t>MI COMPANY (ALL SOURCE)</t>
  </si>
  <si>
    <t>30750R700</t>
  </si>
  <si>
    <t>30759RA00</t>
  </si>
  <si>
    <t>ALL SOURCE COMPANY HEADQUARTERS</t>
  </si>
  <si>
    <t>30759RB00</t>
  </si>
  <si>
    <t>WATCH TEAM</t>
  </si>
  <si>
    <t>30759RC00</t>
  </si>
  <si>
    <t>ALL SOURCE MANAGEMENT TEAM</t>
  </si>
  <si>
    <t>30759RD00</t>
  </si>
  <si>
    <t>ALL SOURCE TEAM</t>
  </si>
  <si>
    <t>30759RE00</t>
  </si>
  <si>
    <t>INTEL SUPPORT ELEMENT (ISE) TEAM</t>
  </si>
  <si>
    <t>30816R200</t>
  </si>
  <si>
    <t>HHSC MI BN AERIAL EXPLOITATION (AE)</t>
  </si>
  <si>
    <t>30816R300</t>
  </si>
  <si>
    <t>30819R100</t>
  </si>
  <si>
    <t>MI CO (GRCS)</t>
  </si>
  <si>
    <t>30829R000</t>
  </si>
  <si>
    <t>MI COMPANY (EMARSS)</t>
  </si>
  <si>
    <t>30837R000</t>
  </si>
  <si>
    <t>MI COMPANY (PED)</t>
  </si>
  <si>
    <t>30876R100</t>
  </si>
  <si>
    <t>30877R100</t>
  </si>
  <si>
    <t>31708R100</t>
  </si>
  <si>
    <t>TECH AND INFO SPT CO</t>
  </si>
  <si>
    <t>31708R200</t>
  </si>
  <si>
    <t>TECH AND INFO SPT CO (10TH GP)</t>
  </si>
  <si>
    <t>31713R100</t>
  </si>
  <si>
    <t>SIGNAL DETACHMENT, (GSB), SF GROUP</t>
  </si>
  <si>
    <t>31810R200</t>
  </si>
  <si>
    <t>SF GP (1/7) (ABN)</t>
  </si>
  <si>
    <t>31810R300</t>
  </si>
  <si>
    <t>31810R400</t>
  </si>
  <si>
    <t>SF GP (10TH) (ABN)</t>
  </si>
  <si>
    <t>31812R100</t>
  </si>
  <si>
    <t>31815R1A0</t>
  </si>
  <si>
    <t>31815R500</t>
  </si>
  <si>
    <t>SF BN, SF GP (ABN) (4 MFF TEAMS)</t>
  </si>
  <si>
    <t>31815R600</t>
  </si>
  <si>
    <t>SF BN (MOBILE), SF GP (MOBILE) (ABN) (4 MFF</t>
  </si>
  <si>
    <t>31815R700</t>
  </si>
  <si>
    <t>31815R800</t>
  </si>
  <si>
    <t>31815R900</t>
  </si>
  <si>
    <t>31815RA00</t>
  </si>
  <si>
    <t>31816R100</t>
  </si>
  <si>
    <t>31816R200</t>
  </si>
  <si>
    <t>HQ DET, 4TH BATTALION</t>
  </si>
  <si>
    <t>31817R400</t>
  </si>
  <si>
    <t>SF OPERATIONS DETACHMENT F</t>
  </si>
  <si>
    <t>31817R500</t>
  </si>
  <si>
    <t>SF PLANNING DETACHMENT</t>
  </si>
  <si>
    <t>31817R600</t>
  </si>
  <si>
    <t>SF OPERATIONS DETACHMENT H</t>
  </si>
  <si>
    <t>31825R100</t>
  </si>
  <si>
    <t>31825R200</t>
  </si>
  <si>
    <t>SF GROUP SUPPORT BN (10TH GP)</t>
  </si>
  <si>
    <t>31826R100</t>
  </si>
  <si>
    <t>31839R100</t>
  </si>
  <si>
    <t>FORWARD SUPPORT COMPANY (SF BN)</t>
  </si>
  <si>
    <t>33736G200</t>
  </si>
  <si>
    <t>34415A100</t>
  </si>
  <si>
    <t>34425R000</t>
  </si>
  <si>
    <t>MI BN EXPEDITIONARY</t>
  </si>
  <si>
    <t>35500R000</t>
  </si>
  <si>
    <t>35503RA00</t>
  </si>
  <si>
    <t>35503RB00</t>
  </si>
  <si>
    <t>PLT HQ (INTERPRETER/TRANSLATOR)</t>
  </si>
  <si>
    <t>35503RC00</t>
  </si>
  <si>
    <t>35503RD00</t>
  </si>
  <si>
    <t>35700R000</t>
  </si>
  <si>
    <t>37342R200</t>
  </si>
  <si>
    <t>40820R100</t>
  </si>
  <si>
    <t>41700G700</t>
  </si>
  <si>
    <t>41740R100</t>
  </si>
  <si>
    <t>41746RA10</t>
  </si>
  <si>
    <t>CIVIL AFFAIRS BATTALION HEADQUARTERS</t>
  </si>
  <si>
    <t>41746RB10</t>
  </si>
  <si>
    <t>41746RC10</t>
  </si>
  <si>
    <t>41746RD10</t>
  </si>
  <si>
    <t>41749RA10</t>
  </si>
  <si>
    <t>41750R100</t>
  </si>
  <si>
    <t>41757RA10</t>
  </si>
  <si>
    <t>41757RB10</t>
  </si>
  <si>
    <t>41757RC10</t>
  </si>
  <si>
    <t>43527RA00</t>
  </si>
  <si>
    <t>FIELD MAINT TEAM ENGINEER CONSTRUCTION COMPA</t>
  </si>
  <si>
    <t>43528RA00</t>
  </si>
  <si>
    <t>FIELD MAINT TEAM ENGINEER VERTICAL CONSTRUCT</t>
  </si>
  <si>
    <t>43529RA00</t>
  </si>
  <si>
    <t>43529RB00</t>
  </si>
  <si>
    <t>51100R100</t>
  </si>
  <si>
    <t>51106R100</t>
  </si>
  <si>
    <t>51107R100</t>
  </si>
  <si>
    <t>51108R100</t>
  </si>
  <si>
    <t>Transportation Center (Expeditionary Rail)</t>
  </si>
  <si>
    <t>Forward Support Company (Cavalry Sqdn), BSB</t>
  </si>
  <si>
    <t>63085E000</t>
  </si>
  <si>
    <t>SPT SQDN, ACR</t>
  </si>
  <si>
    <t>63086E000</t>
  </si>
  <si>
    <t>HHT,SPT SQDN, ACR</t>
  </si>
  <si>
    <t>63087E000</t>
  </si>
  <si>
    <t>MAINT TRP SPT SQDN, ACR</t>
  </si>
  <si>
    <t>63088E000</t>
  </si>
  <si>
    <t>S&amp;T TRP SPT SQDN, ACR</t>
  </si>
  <si>
    <t>63089E000</t>
  </si>
  <si>
    <t>MI COMPANY, ACR</t>
  </si>
  <si>
    <t>FORWARD SUPPORT TROOP (ARS) (HEAVY)</t>
  </si>
  <si>
    <t>63375R000</t>
  </si>
  <si>
    <t>FORWARD SPT CO, GSAB</t>
  </si>
  <si>
    <t>63475R000</t>
  </si>
  <si>
    <t>63475R100</t>
  </si>
  <si>
    <t>HHC, Expeditionary Sustainment Command</t>
  </si>
  <si>
    <t>63867R000</t>
  </si>
  <si>
    <t>ATTACK RECONNAISSANCE SQUADRON (ARS) (HEAVY)</t>
  </si>
  <si>
    <t>HHT, ATTACK/RECON SQDN (HEAVY)</t>
  </si>
  <si>
    <t>ATTACK/RECON TROOP (AH-64/SHADOW)</t>
  </si>
  <si>
    <t>AVIATION MAINTENANCE TROOP (AH-64/SHADOW)</t>
  </si>
  <si>
    <t>01302R100</t>
  </si>
  <si>
    <t>HHC, COMBAT AVN BDE (HVY)</t>
  </si>
  <si>
    <t>HHC, AVN SECURITY AND SUPPORT BN</t>
  </si>
  <si>
    <t>01695E000</t>
  </si>
  <si>
    <t>AVIATION BN (USAREUR)</t>
  </si>
  <si>
    <t>01696E000</t>
  </si>
  <si>
    <t>HHC, AVIATION BN (USAREUR)</t>
  </si>
  <si>
    <t>01697E000</t>
  </si>
  <si>
    <t>ASSAULT CO (USAREUR)</t>
  </si>
  <si>
    <t>01698E000</t>
  </si>
  <si>
    <t>HVY HELI DET (USAREUR)</t>
  </si>
  <si>
    <t>01707R000</t>
  </si>
  <si>
    <t>GRAY EAGLE UAS COMPANY  (MQ-1C) (SEP)</t>
  </si>
  <si>
    <t>GRAY EAGLE UAS COMPANY (AEB)</t>
  </si>
  <si>
    <t>Light Assault Helicopter Company</t>
  </si>
  <si>
    <t>Light Attack Helicopter Company</t>
  </si>
  <si>
    <t>Medium Assault Helicopter Company (Nm)</t>
  </si>
  <si>
    <t>Medium Attack Helicopter Company (Nm)</t>
  </si>
  <si>
    <t>Aviation Maintenance Company (AVUM/AVIM)(Nm)</t>
  </si>
  <si>
    <t>Heavy Assault Helicopter Company</t>
  </si>
  <si>
    <t>Medium Assault Helicopter Company</t>
  </si>
  <si>
    <t>Aviation Maintenance Company (AVUM/AVIM)</t>
  </si>
  <si>
    <t>01927R000</t>
  </si>
  <si>
    <t>01967R000</t>
  </si>
  <si>
    <t>AVIATION SUPPORT COMPANY (CSAB)</t>
  </si>
  <si>
    <t>01967R100</t>
  </si>
  <si>
    <t>AVIATION SUPPORT COMPANY (TAB)</t>
  </si>
  <si>
    <t>01969E000</t>
  </si>
  <si>
    <t>AVIATION MAINTENANCE COMPANY (AVUM/AVIM) (US</t>
  </si>
  <si>
    <t>Aviation Maintenance Company (TASMG)</t>
  </si>
  <si>
    <t>02533RJ00</t>
  </si>
  <si>
    <t>HQ JF MPU A3</t>
  </si>
  <si>
    <t>02543RJ00</t>
  </si>
  <si>
    <t>02723R000</t>
  </si>
  <si>
    <t>03310R000</t>
  </si>
  <si>
    <t>CBRN CO (HAZARD RESPONSE)</t>
  </si>
  <si>
    <t>03396R000</t>
  </si>
  <si>
    <t>HHC CBRNE BN</t>
  </si>
  <si>
    <t>CBRN AS CO (RECAP)</t>
  </si>
  <si>
    <t>CBRN CO (BIO) (RECAP)</t>
  </si>
  <si>
    <t>HHC, CBRN Brigade</t>
  </si>
  <si>
    <t>CBRN Coordination Element</t>
  </si>
  <si>
    <t>03599RB00</t>
  </si>
  <si>
    <t>CO HQ, CBRN CO (HAZARD RESPONSE)</t>
  </si>
  <si>
    <t>Co HQ, CBRN Co (Obs) (Mx)</t>
  </si>
  <si>
    <t>Co HQ, CBRN Co (Bio)</t>
  </si>
  <si>
    <t>CBRN PLATOON RECON &amp; SURVEILLANCE (R&amp;S) (ARM</t>
  </si>
  <si>
    <t>03599RG11</t>
  </si>
  <si>
    <t>03599RP00</t>
  </si>
  <si>
    <t>CBRN HAZARD ASSESSMENT PLATOON (HAP) (LIGHT)</t>
  </si>
  <si>
    <t>(Ph I-III)</t>
  </si>
  <si>
    <t>(Ph IV)</t>
  </si>
  <si>
    <t>(Ph V)</t>
  </si>
  <si>
    <t>VII</t>
  </si>
  <si>
    <t>IX</t>
  </si>
  <si>
    <t>MCO Class 5 Max</t>
  </si>
  <si>
    <t>MCO Class 5 Min</t>
  </si>
  <si>
    <t>MCO Class 5 Avg</t>
  </si>
  <si>
    <t>Phase IV Class 5 Max</t>
  </si>
  <si>
    <t>Phase IV Class 5 Min</t>
  </si>
  <si>
    <t>Phase IV Class 5 Avg</t>
  </si>
  <si>
    <t>Phase V Class 5 Max</t>
  </si>
  <si>
    <t>Phase V Class 5 Min</t>
  </si>
  <si>
    <t>Phase V Class 5 Avg</t>
  </si>
  <si>
    <t>AVIATION SUPPORT COMPANY (ECAB)</t>
  </si>
  <si>
    <t>AVIATION SUPPORT COMPANY (AVIM) (CAB)</t>
  </si>
  <si>
    <t>HQ OF MPU A9</t>
  </si>
  <si>
    <t>OF MUSIC DETACHMENT HQS, MPU</t>
  </si>
  <si>
    <t>GF MUSIC DETACHMENT HQS, MPU</t>
  </si>
  <si>
    <t>HQ OF MPU B6</t>
  </si>
  <si>
    <t>HQ GF MPU B6</t>
  </si>
  <si>
    <t>HQ GF MPU B9</t>
  </si>
  <si>
    <t>CBRN RECON DET (SF) (RECAP)</t>
  </si>
  <si>
    <t>RECON TEAM, CBRN RECONNAISSANCE DETACHMENT (SF)</t>
  </si>
  <si>
    <t>05143E000</t>
  </si>
  <si>
    <t>ENGR CO, HVY SEP BDE</t>
  </si>
  <si>
    <t>05427RD00</t>
  </si>
  <si>
    <t>05428RC00</t>
  </si>
  <si>
    <t>SENTINEL SECTION</t>
  </si>
  <si>
    <t>SENTINEL SECTION (ABN)</t>
  </si>
  <si>
    <t>RIFLE COMPANY, COMBINED ARMS BATTALION (ABCT</t>
  </si>
  <si>
    <t>HHC, COMBINED ARMS BATTALION (INF) (ABCT)</t>
  </si>
  <si>
    <t>08480S000</t>
  </si>
  <si>
    <t>08487SA00</t>
  </si>
  <si>
    <t>MEDICAL LOGISTICS COMPANY  (BASE)</t>
  </si>
  <si>
    <t>08487SB00</t>
  </si>
  <si>
    <t>MED LOG CO (EARLY ENTRY TEAM)</t>
  </si>
  <si>
    <t>08487SC00</t>
  </si>
  <si>
    <t>MED LOG CO (CONTACT REPAIR TEAM)</t>
  </si>
  <si>
    <t>08487SD00</t>
  </si>
  <si>
    <t>MED LOG CO (FORWARD DISTRIBUTION TEAM)</t>
  </si>
  <si>
    <t>09430R000</t>
  </si>
  <si>
    <t>09450R000</t>
  </si>
  <si>
    <t>ORDNANCE COMPANY, EOD (AIRBORNE) (RECAP)</t>
  </si>
  <si>
    <t>09537RA00</t>
  </si>
  <si>
    <t>HQS CO, EOD</t>
  </si>
  <si>
    <t>09537RB00</t>
  </si>
  <si>
    <t>EOD PLT</t>
  </si>
  <si>
    <t>09557RA00</t>
  </si>
  <si>
    <t>COMPANY HQS, EOD (AIRBORNE)</t>
  </si>
  <si>
    <t>09557RB00</t>
  </si>
  <si>
    <t>EOD PLT (AIRBORNE)</t>
  </si>
  <si>
    <t>HHD, ORD GRP (EOD)</t>
  </si>
  <si>
    <t>FIELD FEEDING COMPANY (EAB)</t>
  </si>
  <si>
    <t>FIELD FEEDING PLATOON (EAB)</t>
  </si>
  <si>
    <t>10473R100</t>
  </si>
  <si>
    <t>11622R100</t>
  </si>
  <si>
    <t>11622R200</t>
  </si>
  <si>
    <t>11622R300</t>
  </si>
  <si>
    <t>11632R100</t>
  </si>
  <si>
    <t>30705R800</t>
  </si>
  <si>
    <t>30710R600</t>
  </si>
  <si>
    <t>30710R800</t>
  </si>
  <si>
    <t>30715R800</t>
  </si>
  <si>
    <t>30730R600</t>
  </si>
  <si>
    <t>30730R800</t>
  </si>
  <si>
    <t>30740R600</t>
  </si>
  <si>
    <t>30740R800</t>
  </si>
  <si>
    <t>30750R600</t>
  </si>
  <si>
    <t>30750R800</t>
  </si>
  <si>
    <t>30800R000</t>
  </si>
  <si>
    <t>AERIAL INTELLIGENCE BRIGADE (AIB)</t>
  </si>
  <si>
    <t>30815R200</t>
  </si>
  <si>
    <t>30815R300</t>
  </si>
  <si>
    <t>30875R100</t>
  </si>
  <si>
    <t>30878R100</t>
  </si>
  <si>
    <t>MILITARY INTELLIGENCE COMPANY (THEATER SUPPO</t>
  </si>
  <si>
    <t>30879R100</t>
  </si>
  <si>
    <t>MI COMPANY THEATER ENGAGEMENT (TE)</t>
  </si>
  <si>
    <t>31818R100</t>
  </si>
  <si>
    <t>34818RB00</t>
  </si>
  <si>
    <t>34830R000</t>
  </si>
  <si>
    <t>MI COMPANY, SF, GROUP SUPPORT BN (GSB)</t>
  </si>
  <si>
    <t>34838RA00</t>
  </si>
  <si>
    <t>34840R000</t>
  </si>
  <si>
    <t>40796R200</t>
  </si>
  <si>
    <t>41700R100</t>
  </si>
  <si>
    <t>41701RA00</t>
  </si>
  <si>
    <t>COMMAND SECTION</t>
  </si>
  <si>
    <t>41701RB00</t>
  </si>
  <si>
    <t>41701RC00</t>
  </si>
  <si>
    <t>41701RD00</t>
  </si>
  <si>
    <t>41702R100</t>
  </si>
  <si>
    <t>HHC, CIVIL AFFAIRS BDE (ABN) (SO)</t>
  </si>
  <si>
    <t>41703RA00</t>
  </si>
  <si>
    <t>41710R000</t>
  </si>
  <si>
    <t>41722RA00</t>
  </si>
  <si>
    <t>41722RB00</t>
  </si>
  <si>
    <t>41722RC00</t>
  </si>
  <si>
    <t>41722RD00</t>
  </si>
  <si>
    <t>41723RA00</t>
  </si>
  <si>
    <t>41730R000</t>
  </si>
  <si>
    <t>41735R100</t>
  </si>
  <si>
    <t>41736R100</t>
  </si>
  <si>
    <t>41737R100</t>
  </si>
  <si>
    <t>41740R000</t>
  </si>
  <si>
    <t>41745R000</t>
  </si>
  <si>
    <t>41745R100</t>
  </si>
  <si>
    <t>41746RA00</t>
  </si>
  <si>
    <t>41746RB00</t>
  </si>
  <si>
    <t>41746RC00</t>
  </si>
  <si>
    <t>41746RD00</t>
  </si>
  <si>
    <t>41749RA00</t>
  </si>
  <si>
    <t>41750R000</t>
  </si>
  <si>
    <t>41757RA00</t>
  </si>
  <si>
    <t>41757RB00</t>
  </si>
  <si>
    <t>41757RC00</t>
  </si>
  <si>
    <t>43430R000</t>
  </si>
  <si>
    <t>SUPPORT MAINTENANCE COMPANY W/TMDE</t>
  </si>
  <si>
    <t>MCP-OD (CORPS)</t>
  </si>
  <si>
    <t>MCP-OD (CORPS) (ABN)</t>
  </si>
  <si>
    <t>53610R300</t>
  </si>
  <si>
    <t>53612R300</t>
  </si>
  <si>
    <t>53615R300</t>
  </si>
  <si>
    <t>INFORMATION OPERATIONS (IO) BATTALION</t>
  </si>
  <si>
    <t>53616R300</t>
  </si>
  <si>
    <t>HHC, INFORMATION OPERATIONS (IO) BATTALION</t>
  </si>
  <si>
    <t>53617R300</t>
  </si>
  <si>
    <t>GENERAL SUPPORT COMPANY</t>
  </si>
  <si>
    <t>53618R300</t>
  </si>
  <si>
    <t>FIELD SUPPORT COMPANY</t>
  </si>
  <si>
    <t>55530RJ00</t>
  </si>
  <si>
    <t>55740R000</t>
  </si>
  <si>
    <t>TRANSPORTATION FLOATING CRAFT CO</t>
  </si>
  <si>
    <t>55849RA00</t>
  </si>
  <si>
    <t>TRANSPORTATION FLOATING CRAFT COMPANY HEADQU</t>
  </si>
  <si>
    <t>55849RB00</t>
  </si>
  <si>
    <t>LARGE TUG DETACHMENT</t>
  </si>
  <si>
    <t>55849RC00</t>
  </si>
  <si>
    <t>SMALL TUG DETACHMENT</t>
  </si>
  <si>
    <t>55849RD00</t>
  </si>
  <si>
    <t>FLOATING CRANE DETACHMENT</t>
  </si>
  <si>
    <t>FORWARD SPT CO, AH-64</t>
  </si>
  <si>
    <t>FORWARD SPT CO, ASSAULT BN</t>
  </si>
  <si>
    <t>FORWARD SUPPORT CO, ASSAULT BN W/PATHFINDER</t>
  </si>
  <si>
    <t>FORWARD SPT CO, GSAB W / ATS (1X15 MED)</t>
  </si>
  <si>
    <t>AVIATION SUPPORT BN (COMBAT AVN BDE)</t>
  </si>
  <si>
    <t>FORWARD SPT CO, GSAB (2 X 15 MED)</t>
  </si>
  <si>
    <t>AVIATION SUPPORT BN (ECAB)</t>
  </si>
  <si>
    <t>63637R000</t>
  </si>
  <si>
    <t>SUPPORT COMPANY (TASMG)</t>
  </si>
  <si>
    <t>FSC, EN BN</t>
  </si>
  <si>
    <t>HQ AND SPT CO (DIV)</t>
  </si>
  <si>
    <t>HQ AND SPT CO (DIV) (ABN)</t>
  </si>
  <si>
    <t>MCP-OD (DIV)</t>
  </si>
  <si>
    <t>MCP-OD (DIV) (ABN)</t>
  </si>
  <si>
    <t>HEADQUARTERS AND HEADQUARTERS COMPANY, ARMOR</t>
  </si>
  <si>
    <t>90588RA00</t>
  </si>
  <si>
    <t>CONTRACTING TEAMS</t>
  </si>
  <si>
    <t>COMBAT AVIATION BRIGADE (CAB)</t>
  </si>
  <si>
    <t>SECURITY &amp; SUPPORT AVN COMPANY (UH-72A)</t>
  </si>
  <si>
    <t>EXPEDITIONARY COMBAT AVIATION BRIGADE (ECAB)</t>
  </si>
  <si>
    <t>HHC, EXPEDITIONARY COMBAT AVN BDE (ECAB)</t>
  </si>
  <si>
    <t>THEATER AVIATION BRIGADE (TAB)</t>
  </si>
  <si>
    <t>01655E000</t>
  </si>
  <si>
    <t>01656E000</t>
  </si>
  <si>
    <t>01657E000</t>
  </si>
  <si>
    <t>V Max</t>
  </si>
  <si>
    <t>V Min</t>
  </si>
  <si>
    <t>V AVG</t>
  </si>
  <si>
    <t>Max</t>
  </si>
  <si>
    <t>Min</t>
  </si>
  <si>
    <t>Validated by Nick, 2015</t>
  </si>
  <si>
    <t>Data is from Platform Calculator</t>
  </si>
  <si>
    <t>HEMTT Tanker</t>
  </si>
  <si>
    <t>HEMTT w/Trailer</t>
  </si>
  <si>
    <t>SMFT = Semi-trailer mounted fabric tank</t>
  </si>
  <si>
    <t xml:space="preserve">The Class III(B), III(P), and V results default to the Max level to show generally heavy operational requirements. </t>
  </si>
  <si>
    <t>NOTE: MIN, MAX, AVG are only applicable to MCO</t>
  </si>
  <si>
    <t>Phase IV Class 3B Avg</t>
  </si>
  <si>
    <t>Phase V Class 3B Max</t>
  </si>
  <si>
    <t>Phase V Class 3B Min</t>
  </si>
  <si>
    <t>Phase V Class 3B Avg</t>
  </si>
  <si>
    <t>MCO Class 3P Max</t>
  </si>
  <si>
    <t>MCO Class 3P Min</t>
  </si>
  <si>
    <t>MCO Class 3P Avg</t>
  </si>
  <si>
    <t>Phase IV Class 3P Max</t>
  </si>
  <si>
    <t>Phase IV Class 3P Min</t>
  </si>
  <si>
    <t>Phase IV Class 3P Avg</t>
  </si>
  <si>
    <t>Note 2: Use of this platform requires use of 463 L pallet: Load onto 463L and select 463L as Pallet Type</t>
  </si>
  <si>
    <t>01205K000</t>
  </si>
  <si>
    <t>01206K000</t>
  </si>
  <si>
    <t>01207K000</t>
  </si>
  <si>
    <t>01209K000</t>
  </si>
  <si>
    <t>01209K100</t>
  </si>
  <si>
    <t>01218K000</t>
  </si>
  <si>
    <t>01225K000</t>
  </si>
  <si>
    <t>01225K100</t>
  </si>
  <si>
    <t>01226K000</t>
  </si>
  <si>
    <t>01226K100</t>
  </si>
  <si>
    <t>01227K000</t>
  </si>
  <si>
    <t>AIR TRAFFIC SERVICES COMPANY</t>
  </si>
  <si>
    <t>01229K000</t>
  </si>
  <si>
    <t>01229K100</t>
  </si>
  <si>
    <t>01229K200</t>
  </si>
  <si>
    <t>01247K000</t>
  </si>
  <si>
    <t>01285K000</t>
  </si>
  <si>
    <t>01285K100</t>
  </si>
  <si>
    <t>01286K000</t>
  </si>
  <si>
    <t>01286K100</t>
  </si>
  <si>
    <t>01287K000</t>
  </si>
  <si>
    <t>01287K100</t>
  </si>
  <si>
    <t>01289K000</t>
  </si>
  <si>
    <t>01289K100</t>
  </si>
  <si>
    <t>01289K200</t>
  </si>
  <si>
    <t>01289K300</t>
  </si>
  <si>
    <t>01300K000</t>
  </si>
  <si>
    <t>01302K000</t>
  </si>
  <si>
    <t>HHC, COMBAT AVN BDE (CAB)</t>
  </si>
  <si>
    <t>01400K000</t>
  </si>
  <si>
    <t>01402K000</t>
  </si>
  <si>
    <t>01418K000</t>
  </si>
  <si>
    <t>01435K000</t>
  </si>
  <si>
    <t>GENERAL SUPPORT AVIATION BN (ECAB)</t>
  </si>
  <si>
    <t>01436K000</t>
  </si>
  <si>
    <t>HHC, GEN SUPPORT AVN BN (ECAB)</t>
  </si>
  <si>
    <t>01439K000</t>
  </si>
  <si>
    <t>01439K100</t>
  </si>
  <si>
    <t>01447K000</t>
  </si>
  <si>
    <t>01605K000</t>
  </si>
  <si>
    <t>01605K100</t>
  </si>
  <si>
    <t>01605K200</t>
  </si>
  <si>
    <t>01606K000</t>
  </si>
  <si>
    <t>01607K000</t>
  </si>
  <si>
    <t>01608K000</t>
  </si>
  <si>
    <t>01612K000</t>
  </si>
  <si>
    <t>HHC, THEATER AVIATION BRIGADE (TAB)</t>
  </si>
  <si>
    <t>01612K100</t>
  </si>
  <si>
    <t>01620K000</t>
  </si>
  <si>
    <t>01622K000</t>
  </si>
  <si>
    <t>01623K000</t>
  </si>
  <si>
    <t>01630K000</t>
  </si>
  <si>
    <t>01630K100</t>
  </si>
  <si>
    <t>01635K000</t>
  </si>
  <si>
    <t>GENERAL SUPPORT AVIATION BN (TAB)</t>
  </si>
  <si>
    <t>01636K000</t>
  </si>
  <si>
    <t>HHC, GEN SUPPORT AVN BN (TAB)</t>
  </si>
  <si>
    <t>01639K000</t>
  </si>
  <si>
    <t>01639K100</t>
  </si>
  <si>
    <t>01708KA00</t>
  </si>
  <si>
    <t>TACTICAL UNMANNED AIRCRAFT SYSTEM (TUAS) PLA</t>
  </si>
  <si>
    <t>01708KB00</t>
  </si>
  <si>
    <t>01708KD00</t>
  </si>
  <si>
    <t>01708KE00</t>
  </si>
  <si>
    <t>01717K000</t>
  </si>
  <si>
    <t>01927K000</t>
  </si>
  <si>
    <t>01927K100</t>
  </si>
  <si>
    <t>01959K000</t>
  </si>
  <si>
    <t>01967K000</t>
  </si>
  <si>
    <t>01967K100</t>
  </si>
  <si>
    <t>01967K200</t>
  </si>
  <si>
    <t>01967K300</t>
  </si>
  <si>
    <t>02523KB00</t>
  </si>
  <si>
    <t>02523KC00</t>
  </si>
  <si>
    <t>02523KD00</t>
  </si>
  <si>
    <t>02523KE00</t>
  </si>
  <si>
    <t>02533KG00</t>
  </si>
  <si>
    <t>02543KA00</t>
  </si>
  <si>
    <t>02543KG00</t>
  </si>
  <si>
    <t>02553KA00</t>
  </si>
  <si>
    <t>02553KG00</t>
  </si>
  <si>
    <t>02563KA00</t>
  </si>
  <si>
    <t>02573KA00</t>
  </si>
  <si>
    <t>02573KG00</t>
  </si>
  <si>
    <t>02593KA00</t>
  </si>
  <si>
    <t>02703K000</t>
  </si>
  <si>
    <t>02713K000</t>
  </si>
  <si>
    <t>02723K000</t>
  </si>
  <si>
    <t>02740K000</t>
  </si>
  <si>
    <t>OPERATING FORCE MUSIC PERFORMANCE UNIT</t>
  </si>
  <si>
    <t>02750K000</t>
  </si>
  <si>
    <t>GENERATING FORCE MUSIC PERFORMANCE UNIT</t>
  </si>
  <si>
    <t>02803KA00</t>
  </si>
  <si>
    <t>02803KG00</t>
  </si>
  <si>
    <t>02840K000</t>
  </si>
  <si>
    <t>OPERATING FORCE MUSIC DETACHMENT</t>
  </si>
  <si>
    <t>02850K000</t>
  </si>
  <si>
    <t>GENERATING FORCE MUSIC DETACHMENT</t>
  </si>
  <si>
    <t>02963KA00</t>
  </si>
  <si>
    <t>02963KG00</t>
  </si>
  <si>
    <t>02993KG00</t>
  </si>
  <si>
    <t>03313K000</t>
  </si>
  <si>
    <t>03323K000</t>
  </si>
  <si>
    <t>CBRNE CO (TE)</t>
  </si>
  <si>
    <t>03396K000</t>
  </si>
  <si>
    <t>HHC CBRN BN</t>
  </si>
  <si>
    <t>03413K000</t>
  </si>
  <si>
    <t>CBRN CO (AS)</t>
  </si>
  <si>
    <t>03423K000</t>
  </si>
  <si>
    <t>CBRN CO (BIO)</t>
  </si>
  <si>
    <t>03453K000</t>
  </si>
  <si>
    <t>CBRN COORDINATION ELEMENT</t>
  </si>
  <si>
    <t>03492K000</t>
  </si>
  <si>
    <t>HHC, CBRN BRIGADE</t>
  </si>
  <si>
    <t>03817K000</t>
  </si>
  <si>
    <t>CBRN RECON DET - A (SF)</t>
  </si>
  <si>
    <t>05013K100</t>
  </si>
  <si>
    <t>COMBAT ENGINEER COMPANY, IN BN TF (ABN)</t>
  </si>
  <si>
    <t>05013K300</t>
  </si>
  <si>
    <t>COMBAT ENGINEER COMPANY, IN BN TF</t>
  </si>
  <si>
    <t>05315K500</t>
  </si>
  <si>
    <t>05315K600</t>
  </si>
  <si>
    <t>05315K700</t>
  </si>
  <si>
    <t>05315K800</t>
  </si>
  <si>
    <t>05316K500</t>
  </si>
  <si>
    <t>05316K600</t>
  </si>
  <si>
    <t>05316K700</t>
  </si>
  <si>
    <t>05316K800</t>
  </si>
  <si>
    <t>05330K300</t>
  </si>
  <si>
    <t>05330K400</t>
  </si>
  <si>
    <t>MOBILITY AUGMENTATION COMPANY (MAC) (RECAP)</t>
  </si>
  <si>
    <t>05333K300</t>
  </si>
  <si>
    <t>CLEARANCE COMPANY</t>
  </si>
  <si>
    <t>05333K400</t>
  </si>
  <si>
    <t>MOBILITY AUGMENTATION COMPANY (MAC)</t>
  </si>
  <si>
    <t>05340K000</t>
  </si>
  <si>
    <t>ENGINEER CONSTRUCTION COMPANY (ECC) (RECAP)</t>
  </si>
  <si>
    <t>05343K000</t>
  </si>
  <si>
    <t>05402K000</t>
  </si>
  <si>
    <t>HHC, EN BDE</t>
  </si>
  <si>
    <t>05420K000</t>
  </si>
  <si>
    <t>ENG VERTICAL CONSTRUCTION CO (EVCC) (RECAP)</t>
  </si>
  <si>
    <t>05428K000</t>
  </si>
  <si>
    <t>ENG VERTICAL CONSTRUCTION CO (EVCC)</t>
  </si>
  <si>
    <t>05435K000</t>
  </si>
  <si>
    <t>05436K000</t>
  </si>
  <si>
    <t>05473K000</t>
  </si>
  <si>
    <t>05603KT00</t>
  </si>
  <si>
    <t>05615K000</t>
  </si>
  <si>
    <t>05616K000</t>
  </si>
  <si>
    <t>HHC, PRIME POWER BN</t>
  </si>
  <si>
    <t>05633K000</t>
  </si>
  <si>
    <t>05663K000</t>
  </si>
  <si>
    <t>06097K100</t>
  </si>
  <si>
    <t>FIELD ARTILLERY BATTERY (105T) BATTALION TAS</t>
  </si>
  <si>
    <t>06097K200</t>
  </si>
  <si>
    <t>06235K100</t>
  </si>
  <si>
    <t>06235K300</t>
  </si>
  <si>
    <t>06236K100</t>
  </si>
  <si>
    <t>HHB, FIELD ARTILLERY BATTALION, COMP (3X6) (</t>
  </si>
  <si>
    <t>06236K300</t>
  </si>
  <si>
    <t>HHB, FIELD ARTILLERY BATTALION, COMP  (IBCT)</t>
  </si>
  <si>
    <t>06237K000</t>
  </si>
  <si>
    <t>FIELD ARTILLERY BATTERY, FIELD ARTILLERY BAT</t>
  </si>
  <si>
    <t>06237K200</t>
  </si>
  <si>
    <t>06238K000</t>
  </si>
  <si>
    <t>06238K200</t>
  </si>
  <si>
    <t>06325K000</t>
  </si>
  <si>
    <t>06326K000</t>
  </si>
  <si>
    <t>HHB, FIELD ARTILLERY BATTALION, 155T (SBCT)</t>
  </si>
  <si>
    <t>06327K000</t>
  </si>
  <si>
    <t>06333K000</t>
  </si>
  <si>
    <t>06333K100</t>
  </si>
  <si>
    <t>06385K000</t>
  </si>
  <si>
    <t>06386K000</t>
  </si>
  <si>
    <t>HHB, FIELD ARTILLERY BATTALION, 155SP (ABCT)</t>
  </si>
  <si>
    <t>06387K000</t>
  </si>
  <si>
    <t>06425K000</t>
  </si>
  <si>
    <t>06426K000</t>
  </si>
  <si>
    <t>HHB, FIELD ARTILLERY BATTALION, 155T (FIELD</t>
  </si>
  <si>
    <t>06427K000</t>
  </si>
  <si>
    <t>06433K000</t>
  </si>
  <si>
    <t>06455K000</t>
  </si>
  <si>
    <t>06456K000</t>
  </si>
  <si>
    <t>HHB, FIELD ARTILLERY BATTALION 155SP (FIELD</t>
  </si>
  <si>
    <t>06457K000</t>
  </si>
  <si>
    <t>06465K000</t>
  </si>
  <si>
    <t>06466K000</t>
  </si>
  <si>
    <t>HHB, FIELD ARTILLERY BATTALION,  MLRS (FIELD</t>
  </si>
  <si>
    <t>06467K000</t>
  </si>
  <si>
    <t>06475K000</t>
  </si>
  <si>
    <t>06476K000</t>
  </si>
  <si>
    <t>HHB, FIELD ARTILLERY BATTALION, HIMARS (FIEL</t>
  </si>
  <si>
    <t>06477K000</t>
  </si>
  <si>
    <t>06550KC00</t>
  </si>
  <si>
    <t>06550KC10</t>
  </si>
  <si>
    <t>06602K000</t>
  </si>
  <si>
    <t>06603K000</t>
  </si>
  <si>
    <t>AERIAL RECON LNO SPT DET</t>
  </si>
  <si>
    <t>06604K000</t>
  </si>
  <si>
    <t>GROUND LNO SPT DET</t>
  </si>
  <si>
    <t>07195K000</t>
  </si>
  <si>
    <t>07196K000</t>
  </si>
  <si>
    <t>07197K000</t>
  </si>
  <si>
    <t>07215K000</t>
  </si>
  <si>
    <t>07215K100</t>
  </si>
  <si>
    <t>07216K000</t>
  </si>
  <si>
    <t>07216K100</t>
  </si>
  <si>
    <t>07217K000</t>
  </si>
  <si>
    <t>07217K100</t>
  </si>
  <si>
    <t>07218K000</t>
  </si>
  <si>
    <t>07218K100</t>
  </si>
  <si>
    <t>07219K000</t>
  </si>
  <si>
    <t>DISMOUNTED CAVALRY TROOP, CAVALRY SQUADRON (</t>
  </si>
  <si>
    <t>07219K100</t>
  </si>
  <si>
    <t>07315K000</t>
  </si>
  <si>
    <t>COMBINED ARMS BATTALION (INF) (ABCT)</t>
  </si>
  <si>
    <t>07315K100</t>
  </si>
  <si>
    <t>COMBINED ARMS BATTALION (ARMOR) (ABCT)</t>
  </si>
  <si>
    <t>07316K000</t>
  </si>
  <si>
    <t>07316K100</t>
  </si>
  <si>
    <t>HHC, COMBINED ARMS BATTALION (ARMOR) (ABCT)</t>
  </si>
  <si>
    <t>07317K000</t>
  </si>
  <si>
    <t>07495K000</t>
  </si>
  <si>
    <t>INFANTRY BATTALION TASK FORCE</t>
  </si>
  <si>
    <t>07496K000</t>
  </si>
  <si>
    <t>HEADQUARTERS AND HEADQUARTERS COMPANY, INFAN</t>
  </si>
  <si>
    <t>07497K000</t>
  </si>
  <si>
    <t>RIFLE COMPANY, INFANTRY BATTALION TASK FORCE</t>
  </si>
  <si>
    <t>07498K000</t>
  </si>
  <si>
    <t>WEAPONS COMPANY, INFANTRY BATTALION TASK FOR</t>
  </si>
  <si>
    <t>07800K000</t>
  </si>
  <si>
    <t>07802K000</t>
  </si>
  <si>
    <t>07805K000</t>
  </si>
  <si>
    <t>07806K000</t>
  </si>
  <si>
    <t>07807K000</t>
  </si>
  <si>
    <t>07808K000</t>
  </si>
  <si>
    <t>07815K000</t>
  </si>
  <si>
    <t>RANGER BATTALION</t>
  </si>
  <si>
    <t>07816K000</t>
  </si>
  <si>
    <t>07817K000</t>
  </si>
  <si>
    <t>07817K100</t>
  </si>
  <si>
    <t>07818K000</t>
  </si>
  <si>
    <t>08027K000</t>
  </si>
  <si>
    <t>08037K000</t>
  </si>
  <si>
    <t>08047K000</t>
  </si>
  <si>
    <t>08057K000</t>
  </si>
  <si>
    <t>08317K000</t>
  </si>
  <si>
    <t>08480K000</t>
  </si>
  <si>
    <t>08487KA00</t>
  </si>
  <si>
    <t>08487KB00</t>
  </si>
  <si>
    <t>08487KC00</t>
  </si>
  <si>
    <t>08487KD00</t>
  </si>
  <si>
    <t>09410K000</t>
  </si>
  <si>
    <t>09436K000</t>
  </si>
  <si>
    <t>09513KA00</t>
  </si>
  <si>
    <t>09513KB00</t>
  </si>
  <si>
    <t>09537KA00</t>
  </si>
  <si>
    <t>09632K000</t>
  </si>
  <si>
    <t>09647K000</t>
  </si>
  <si>
    <t>10233K000</t>
  </si>
  <si>
    <t>BRIGADE AERIAL DELIVERY SUPPORT COMPANY</t>
  </si>
  <si>
    <t>10237KC00</t>
  </si>
  <si>
    <t>BRIGADE PARACHUTE OFFICE</t>
  </si>
  <si>
    <t>10283K000</t>
  </si>
  <si>
    <t>DIVISION AERIAL DELIVERY COMPANY</t>
  </si>
  <si>
    <t>10313KA00</t>
  </si>
  <si>
    <t>PETRO QUALITY ANALYSIS TM</t>
  </si>
  <si>
    <t>AERIAL DELIVERY SUPPORT CO</t>
  </si>
  <si>
    <t>10333K000</t>
  </si>
  <si>
    <t>DIVISION PERSONNEL PACK COMPANY</t>
  </si>
  <si>
    <t>10337KB00</t>
  </si>
  <si>
    <t>DIVISION PARACHUTE OFFICE</t>
  </si>
  <si>
    <t>10338KD00</t>
  </si>
  <si>
    <t>10338KF00</t>
  </si>
  <si>
    <t>10383K000</t>
  </si>
  <si>
    <t>AERIAL DELIVERY DETACHMENT</t>
  </si>
  <si>
    <t>PETRO SPT CO (50K BAGS)</t>
  </si>
  <si>
    <t>PETRO SPT CO</t>
  </si>
  <si>
    <t>10433K000</t>
  </si>
  <si>
    <t>CORPS AERIAL DELIVERY COMPANY</t>
  </si>
  <si>
    <t>10437KA00</t>
  </si>
  <si>
    <t>CORPS PARACHUTE OFFICE</t>
  </si>
  <si>
    <t>10447R000</t>
  </si>
  <si>
    <t>WATER SPT CO</t>
  </si>
  <si>
    <t>10470R000</t>
  </si>
  <si>
    <t>SUPPLY CO</t>
  </si>
  <si>
    <t>10470R100</t>
  </si>
  <si>
    <t>10473R000</t>
  </si>
  <si>
    <t>COMPOSITE SUPPLY CO</t>
  </si>
  <si>
    <t>MORTUARY AFFAIRS CO</t>
  </si>
  <si>
    <t>10490R100</t>
  </si>
  <si>
    <t>10504RA00</t>
  </si>
  <si>
    <t>HQ FORCE PROVIDER CO</t>
  </si>
  <si>
    <t>10579RA00</t>
  </si>
  <si>
    <t>HQ SUPPLY CO</t>
  </si>
  <si>
    <t>10579RC00</t>
  </si>
  <si>
    <t>10579RD00</t>
  </si>
  <si>
    <t>AREA SUPPLY PLT</t>
  </si>
  <si>
    <t>10579RE00</t>
  </si>
  <si>
    <t>SUPPLY PLT</t>
  </si>
  <si>
    <t>10587RA00</t>
  </si>
  <si>
    <t>RIGGER SPT TM</t>
  </si>
  <si>
    <t>10597RC00</t>
  </si>
  <si>
    <t>MORTUARY AFFAIRS TM</t>
  </si>
  <si>
    <t>HQ MORTUARY AFFAIRS CO</t>
  </si>
  <si>
    <t>10598RA00</t>
  </si>
  <si>
    <t>10598RB00</t>
  </si>
  <si>
    <t>MORTUARY AFFAIRS PLT</t>
  </si>
  <si>
    <t>10633K000</t>
  </si>
  <si>
    <t>CLASS AND INSPECT CO (CICO)</t>
  </si>
  <si>
    <t>11007K100</t>
  </si>
  <si>
    <t>SIG, INTEL, AND SUS (SIS) CO (DIV)</t>
  </si>
  <si>
    <t>11007K300</t>
  </si>
  <si>
    <t>SIG, INTEL, AND SUS (SIS) CO (DIV) (ABN)</t>
  </si>
  <si>
    <t>11309K100</t>
  </si>
  <si>
    <t>11407K300</t>
  </si>
  <si>
    <t>SIG, INTEL AND SUS (SIS) CO (CORPS)</t>
  </si>
  <si>
    <t>11407K400</t>
  </si>
  <si>
    <t>SIG, INTEL AND SUS (SIS) CO (CORPS) (ABN)</t>
  </si>
  <si>
    <t>11602K000</t>
  </si>
  <si>
    <t>11606K000</t>
  </si>
  <si>
    <t>HHD, STRATEGIC SIGNAL BN</t>
  </si>
  <si>
    <t>11815K000</t>
  </si>
  <si>
    <t>11816K000</t>
  </si>
  <si>
    <t>11817K000</t>
  </si>
  <si>
    <t>11818K100</t>
  </si>
  <si>
    <t>11818K200</t>
  </si>
  <si>
    <t>11818K300</t>
  </si>
  <si>
    <t>11818K400</t>
  </si>
  <si>
    <t>11975K000</t>
  </si>
  <si>
    <t>11976K000</t>
  </si>
  <si>
    <t>11977K000</t>
  </si>
  <si>
    <t>11978K000</t>
  </si>
  <si>
    <t>14537K000</t>
  </si>
  <si>
    <t>FIN MGMT SPT CTR</t>
  </si>
  <si>
    <t>17195K000</t>
  </si>
  <si>
    <t>17196K000</t>
  </si>
  <si>
    <t>HEADQUARTERS AND HEADQUARTERS TROOP, CAVALRY</t>
  </si>
  <si>
    <t>17197K000</t>
  </si>
  <si>
    <t>17198K000</t>
  </si>
  <si>
    <t>17215K000</t>
  </si>
  <si>
    <t>17215K100</t>
  </si>
  <si>
    <t>17216K000</t>
  </si>
  <si>
    <t>17216K100</t>
  </si>
  <si>
    <t>17217K000</t>
  </si>
  <si>
    <t>17217K100</t>
  </si>
  <si>
    <t>17307K000</t>
  </si>
  <si>
    <t>ARMOR COMPANY, COMBINED ARMS BATTALION (ABCT</t>
  </si>
  <si>
    <t>17315K000</t>
  </si>
  <si>
    <t>17316K000</t>
  </si>
  <si>
    <t>17317K000</t>
  </si>
  <si>
    <t>17318K000</t>
  </si>
  <si>
    <t>ARMOR COMPANY, CAVALRY SQUADRON (ABCT)</t>
  </si>
  <si>
    <t>19402K000</t>
  </si>
  <si>
    <t>19402KA00</t>
  </si>
  <si>
    <t>DETENTION CAMP LSN</t>
  </si>
  <si>
    <t>19436KA00</t>
  </si>
  <si>
    <t>19436KB00</t>
  </si>
  <si>
    <t>19436KC00</t>
  </si>
  <si>
    <t>19473K000</t>
  </si>
  <si>
    <t>MP COMPANY</t>
  </si>
  <si>
    <t>19473K100</t>
  </si>
  <si>
    <t>19476K000</t>
  </si>
  <si>
    <t>HHD MP BATTALION</t>
  </si>
  <si>
    <t>19601K000</t>
  </si>
  <si>
    <t>HHC, MP COMMAND</t>
  </si>
  <si>
    <t>19601KA00</t>
  </si>
  <si>
    <t>MP DET, TDRC</t>
  </si>
  <si>
    <t>19646K000</t>
  </si>
  <si>
    <t>HHC, MP DETENTION BATTALION</t>
  </si>
  <si>
    <t>19653K000</t>
  </si>
  <si>
    <t>MP DETENTION COMPANY</t>
  </si>
  <si>
    <t>19663K000</t>
  </si>
  <si>
    <t>MP GUARD CO</t>
  </si>
  <si>
    <t>19713K000</t>
  </si>
  <si>
    <t>MP LAW ENFORCEMENT DET</t>
  </si>
  <si>
    <t>19773K000</t>
  </si>
  <si>
    <t>19882K000</t>
  </si>
  <si>
    <t>HHD, CID GROUP</t>
  </si>
  <si>
    <t>19883K000</t>
  </si>
  <si>
    <t>MP DETACHMENT CID</t>
  </si>
  <si>
    <t>19886K000</t>
  </si>
  <si>
    <t>HHD, CID BATTALION</t>
  </si>
  <si>
    <t>19913K000</t>
  </si>
  <si>
    <t>19940K100</t>
  </si>
  <si>
    <t>19940K200</t>
  </si>
  <si>
    <t>19940K300</t>
  </si>
  <si>
    <t>27473K000</t>
  </si>
  <si>
    <t>SENIOR SPECIAL VICTIM COUNSEL TEAM</t>
  </si>
  <si>
    <t>27773K000</t>
  </si>
  <si>
    <t>FIELD SPECIAL VICTIM COUNSEL TEAM</t>
  </si>
  <si>
    <t>30600R000</t>
  </si>
  <si>
    <t>MI GRP (CI) (EAC) (902ND)</t>
  </si>
  <si>
    <t>30700R100</t>
  </si>
  <si>
    <t>MILITARY INTELLIGENCE BRIGADE (THEATER) ARCE</t>
  </si>
  <si>
    <t>30700R200</t>
  </si>
  <si>
    <t>MILITARY INTELLIGENCE BRIGADE (THEATER) USAR</t>
  </si>
  <si>
    <t>30700R300</t>
  </si>
  <si>
    <t>30700R400</t>
  </si>
  <si>
    <t>MILITARY INTELLIGENCE BRIGADE (THEATER) EIGH</t>
  </si>
  <si>
    <t>30700R500</t>
  </si>
  <si>
    <t>MILITARY INTELLIGENCE BN (OPERATIONS) (USARP</t>
  </si>
  <si>
    <t>30700R700</t>
  </si>
  <si>
    <t>MILITARY INTELLIGENCE BRIGADE (THEATER) ARNO</t>
  </si>
  <si>
    <t>30700R800</t>
  </si>
  <si>
    <t>30705R100</t>
  </si>
  <si>
    <t>MILITARY INTELLIGENCE BN (OPERATIONS) (ARCEN</t>
  </si>
  <si>
    <t>30705R300</t>
  </si>
  <si>
    <t>MILITARY INTELLIGENCE BN (OPERATIONS) (USARS</t>
  </si>
  <si>
    <t>30705R400</t>
  </si>
  <si>
    <t>MILITARY INTELLIGENCE BN (OPERATIONS) (USFK)</t>
  </si>
  <si>
    <t>30705R500</t>
  </si>
  <si>
    <t>30705R700</t>
  </si>
  <si>
    <t>MILITARY INTELLIGENCE BN (OPERATIONS) (ARNOR</t>
  </si>
  <si>
    <t>30710R100</t>
  </si>
  <si>
    <t>30710R300</t>
  </si>
  <si>
    <t>30710R400</t>
  </si>
  <si>
    <t>30710R500</t>
  </si>
  <si>
    <t>30715R100</t>
  </si>
  <si>
    <t>30715R300</t>
  </si>
  <si>
    <t>30715R400</t>
  </si>
  <si>
    <t>30715R500</t>
  </si>
  <si>
    <t>30730R100</t>
  </si>
  <si>
    <t>30730R300</t>
  </si>
  <si>
    <t>30730R400</t>
  </si>
  <si>
    <t>30730R500</t>
  </si>
  <si>
    <t>30740R100</t>
  </si>
  <si>
    <t>30740R300</t>
  </si>
  <si>
    <t>30740R400</t>
  </si>
  <si>
    <t>30740R500</t>
  </si>
  <si>
    <t>30750R100</t>
  </si>
  <si>
    <t>30750R300</t>
  </si>
  <si>
    <t>30750R400</t>
  </si>
  <si>
    <t>30750R500</t>
  </si>
  <si>
    <t>30830R000</t>
  </si>
  <si>
    <t>31413R000</t>
  </si>
  <si>
    <t>SOF (SOCCENT) ACTIVITY SET</t>
  </si>
  <si>
    <t>SF BN (PE), SF GP (ABN) (1ST,3RD,5TH,7TH SFG</t>
  </si>
  <si>
    <t>SF BN (PE), SF GP (ABN) (10TH SFG(A)</t>
  </si>
  <si>
    <t>33710K200</t>
  </si>
  <si>
    <t>33710K300</t>
  </si>
  <si>
    <t>33712K200</t>
  </si>
  <si>
    <t>HHC, PSYOP GROUP (ABN)</t>
  </si>
  <si>
    <t>33715K200</t>
  </si>
  <si>
    <t>33716K200</t>
  </si>
  <si>
    <t>HSC, PSYOP BN (DISS) (ABN)</t>
  </si>
  <si>
    <t>33717K200</t>
  </si>
  <si>
    <t>EXPED CO, PSYOP BN (DISS) (ABN)</t>
  </si>
  <si>
    <t>33718K200</t>
  </si>
  <si>
    <t>MEDIA PROD CO, PSYOP BN (DISS) (ABN)</t>
  </si>
  <si>
    <t>33725K200</t>
  </si>
  <si>
    <t>33726K200</t>
  </si>
  <si>
    <t>HSC, PSYOP BN (REG) (ABN)</t>
  </si>
  <si>
    <t>33727K200</t>
  </si>
  <si>
    <t>REG PSYOP CO, PSYOP BN (REG) (ABN)</t>
  </si>
  <si>
    <t>33735K200</t>
  </si>
  <si>
    <t>33736K200</t>
  </si>
  <si>
    <t>HSC, PSYOP BN (TAC) (ABN)</t>
  </si>
  <si>
    <t>33737K200</t>
  </si>
  <si>
    <t>TAC PSYOP CO, PSYOP BN (TAC) (ABN)</t>
  </si>
  <si>
    <t>34120K000</t>
  </si>
  <si>
    <t>MI CO BCT W/COIST</t>
  </si>
  <si>
    <t>34120K100</t>
  </si>
  <si>
    <t>MI CO BCT (ABN) W/COIST</t>
  </si>
  <si>
    <t>34120K200</t>
  </si>
  <si>
    <t>MI CO SBCT W/COIST</t>
  </si>
  <si>
    <t>34128KA00</t>
  </si>
  <si>
    <t>34128KB00</t>
  </si>
  <si>
    <t>34400K000</t>
  </si>
  <si>
    <t>MI BRIGADE EXPEDITIONARY</t>
  </si>
  <si>
    <t>34402K000</t>
  </si>
  <si>
    <t>34425K000</t>
  </si>
  <si>
    <t>34426K000</t>
  </si>
  <si>
    <t>34818KB00</t>
  </si>
  <si>
    <t>34840K000</t>
  </si>
  <si>
    <t>MANEUVER ENHANCEMENT BRIGADE (MEB) (RECAP)</t>
  </si>
  <si>
    <t>37342K000</t>
  </si>
  <si>
    <t>37600K000</t>
  </si>
  <si>
    <t>CBRNE COMMAND (RECAP)</t>
  </si>
  <si>
    <t>37601K000</t>
  </si>
  <si>
    <t>HHC, CBRNE COMMAND</t>
  </si>
  <si>
    <t>37611KA00</t>
  </si>
  <si>
    <t>37621KA00</t>
  </si>
  <si>
    <t>WMD COORD TM-A (CBRNE)</t>
  </si>
  <si>
    <t>37621KB00</t>
  </si>
  <si>
    <t>WMD COORD TM-B (CBRNE)</t>
  </si>
  <si>
    <t>FORCE PROVIDER CO</t>
  </si>
  <si>
    <t>FORCE PROVIDER SVC &amp; SPT PLT</t>
  </si>
  <si>
    <t>FORCE PROVIDER HVY PLT</t>
  </si>
  <si>
    <t>43027K000</t>
  </si>
  <si>
    <t>43037K000</t>
  </si>
  <si>
    <t>43047K000</t>
  </si>
  <si>
    <t>43057K000</t>
  </si>
  <si>
    <t>SUPPORT MAINTENANCE COMPANY</t>
  </si>
  <si>
    <t>43607K000</t>
  </si>
  <si>
    <t>MAINTENANCE COMPANY AMD BN (PATRIOT/MEADS)</t>
  </si>
  <si>
    <t>43607K100</t>
  </si>
  <si>
    <t>43607K300</t>
  </si>
  <si>
    <t>44602K000</t>
  </si>
  <si>
    <t>44635K000</t>
  </si>
  <si>
    <t>44636K000</t>
  </si>
  <si>
    <t>44637K000</t>
  </si>
  <si>
    <t>44645K000</t>
  </si>
  <si>
    <t>44645K100</t>
  </si>
  <si>
    <t>44646K000</t>
  </si>
  <si>
    <t>44647K000</t>
  </si>
  <si>
    <t>44648K000</t>
  </si>
  <si>
    <t>44648K100</t>
  </si>
  <si>
    <t>44655K000</t>
  </si>
  <si>
    <t>44656K000</t>
  </si>
  <si>
    <t>44657K000</t>
  </si>
  <si>
    <t>44658K000</t>
  </si>
  <si>
    <t>45423K000</t>
  </si>
  <si>
    <t>THEATER PUBLIC AFFAIRS SUPPORT ELEMENT</t>
  </si>
  <si>
    <t>47110K000</t>
  </si>
  <si>
    <t>47112K000</t>
  </si>
  <si>
    <t>51600K800</t>
  </si>
  <si>
    <t>52400K300</t>
  </si>
  <si>
    <t>52400K400</t>
  </si>
  <si>
    <t>52403K300</t>
  </si>
  <si>
    <t>52403K400</t>
  </si>
  <si>
    <t>52406K300</t>
  </si>
  <si>
    <t>HQ &amp; SPT CO (CORPS)</t>
  </si>
  <si>
    <t>52406K400</t>
  </si>
  <si>
    <t>HQ &amp; SPT CO (CORPS) (ABN)</t>
  </si>
  <si>
    <t>52410K300</t>
  </si>
  <si>
    <t>CORPS HQ</t>
  </si>
  <si>
    <t>52410K400</t>
  </si>
  <si>
    <t>CORPS HQ (ABN)</t>
  </si>
  <si>
    <t>55522KA00</t>
  </si>
  <si>
    <t>55522KB00</t>
  </si>
  <si>
    <t>55603KB00</t>
  </si>
  <si>
    <t>THEATER MOVEMENT CONTROL ELEMENT (TMCE)</t>
  </si>
  <si>
    <t>55740K000</t>
  </si>
  <si>
    <t>55812K100</t>
  </si>
  <si>
    <t>55816K000</t>
  </si>
  <si>
    <t>55820K000</t>
  </si>
  <si>
    <t>55829K000</t>
  </si>
  <si>
    <t>55838K000</t>
  </si>
  <si>
    <t>55848K000</t>
  </si>
  <si>
    <t>55849KA00</t>
  </si>
  <si>
    <t>55849KB00</t>
  </si>
  <si>
    <t>55849KC00</t>
  </si>
  <si>
    <t>55849KD00</t>
  </si>
  <si>
    <t>63025K000</t>
  </si>
  <si>
    <t>63026K000</t>
  </si>
  <si>
    <t>63027K000</t>
  </si>
  <si>
    <t>FORWARD SUPPORT COMPANY (CAVALRY SQDN) BSB (</t>
  </si>
  <si>
    <t>63027K200</t>
  </si>
  <si>
    <t>63027K400</t>
  </si>
  <si>
    <t>FORWARD SUPPORT COMPANY (FA BN), BSB (ABCT)</t>
  </si>
  <si>
    <t>63027K600</t>
  </si>
  <si>
    <t>FORWARD SUPPORT COMPANY (COMBINED ARMS BN) (</t>
  </si>
  <si>
    <t>63027K800</t>
  </si>
  <si>
    <t>63028K000</t>
  </si>
  <si>
    <t>63035K000</t>
  </si>
  <si>
    <t>63036K000</t>
  </si>
  <si>
    <t>63037K000</t>
  </si>
  <si>
    <t>63037K200</t>
  </si>
  <si>
    <t>63037K400</t>
  </si>
  <si>
    <t>63037K600</t>
  </si>
  <si>
    <t>63038K000</t>
  </si>
  <si>
    <t>63039K000</t>
  </si>
  <si>
    <t>TASK FORCE SUPPORT COMPANY (INF)</t>
  </si>
  <si>
    <t>63045K000</t>
  </si>
  <si>
    <t>63046K000</t>
  </si>
  <si>
    <t>63047K000</t>
  </si>
  <si>
    <t>63047K200</t>
  </si>
  <si>
    <t>63047K400</t>
  </si>
  <si>
    <t>63047K600</t>
  </si>
  <si>
    <t>63048K000</t>
  </si>
  <si>
    <t>63049K000</t>
  </si>
  <si>
    <t>TASK FORCE SUPPORT COMPANY (ABN)</t>
  </si>
  <si>
    <t>63055K000</t>
  </si>
  <si>
    <t>63056K000</t>
  </si>
  <si>
    <t>63057K000</t>
  </si>
  <si>
    <t>63057K200</t>
  </si>
  <si>
    <t>63057K400</t>
  </si>
  <si>
    <t>63057K600</t>
  </si>
  <si>
    <t>63058K000</t>
  </si>
  <si>
    <t>63217K000</t>
  </si>
  <si>
    <t>63217K300</t>
  </si>
  <si>
    <t>63217K400</t>
  </si>
  <si>
    <t>63217K600</t>
  </si>
  <si>
    <t>63217K800</t>
  </si>
  <si>
    <t>63217K900</t>
  </si>
  <si>
    <t>FORWARD SUPPORT COMPANY (AH-64/MQ-1)</t>
  </si>
  <si>
    <t>63219K000</t>
  </si>
  <si>
    <t>63219K300</t>
  </si>
  <si>
    <t>63219K600</t>
  </si>
  <si>
    <t>63219K800</t>
  </si>
  <si>
    <t>63302K000</t>
  </si>
  <si>
    <t>63316K000</t>
  </si>
  <si>
    <t>HQ &amp; SPT CO (ASB)</t>
  </si>
  <si>
    <t>63318K000</t>
  </si>
  <si>
    <t>63375K000</t>
  </si>
  <si>
    <t>63416K000</t>
  </si>
  <si>
    <t>HQ &amp; SPT CO (ASB) (ECAB)</t>
  </si>
  <si>
    <t>63416K100</t>
  </si>
  <si>
    <t>HQ &amp; SPT CO (ASB) (TAB)</t>
  </si>
  <si>
    <t>63417K200</t>
  </si>
  <si>
    <t>63417K300</t>
  </si>
  <si>
    <t>63418K000</t>
  </si>
  <si>
    <t>DISTRIBUTION CO (ASB) (ECAB)</t>
  </si>
  <si>
    <t>63418K100</t>
  </si>
  <si>
    <t>DISTRIBUTION CO (ASB) (TAB)</t>
  </si>
  <si>
    <t>63419K200</t>
  </si>
  <si>
    <t>63419K300</t>
  </si>
  <si>
    <t>63426K000</t>
  </si>
  <si>
    <t>63475K000</t>
  </si>
  <si>
    <t>63475K100</t>
  </si>
  <si>
    <t>63702K000</t>
  </si>
  <si>
    <t>63702K100</t>
  </si>
  <si>
    <t>77200K000</t>
  </si>
  <si>
    <t>77200K100</t>
  </si>
  <si>
    <t>77202K000</t>
  </si>
  <si>
    <t>77202K100</t>
  </si>
  <si>
    <t>87000K100</t>
  </si>
  <si>
    <t>87000K300</t>
  </si>
  <si>
    <t>87003K100</t>
  </si>
  <si>
    <t>87003K300</t>
  </si>
  <si>
    <t>87006K100</t>
  </si>
  <si>
    <t>87006K300</t>
  </si>
  <si>
    <t>87010K100</t>
  </si>
  <si>
    <t>DIVISION HQ</t>
  </si>
  <si>
    <t>87010K300</t>
  </si>
  <si>
    <t>DIVISION HQ (ABN)</t>
  </si>
  <si>
    <t>87310K000</t>
  </si>
  <si>
    <t>87312K000</t>
  </si>
  <si>
    <t>90376K000</t>
  </si>
  <si>
    <t>HQ CONTRACTING BATTALION</t>
  </si>
  <si>
    <t>90472K000</t>
  </si>
  <si>
    <r>
      <t>3. Input QTY of each SRC type based on your force list, TPFDD, OPORD, etc. in Column D of "</t>
    </r>
    <r>
      <rPr>
        <b/>
        <sz val="11"/>
        <rFont val="Verdana"/>
        <family val="2"/>
      </rPr>
      <t>Build_a_Force_File</t>
    </r>
    <r>
      <rPr>
        <sz val="11"/>
        <rFont val="Verdana"/>
        <family val="2"/>
      </rPr>
      <t>"</t>
    </r>
  </si>
  <si>
    <r>
      <t>4. The unit strength in Column C of "</t>
    </r>
    <r>
      <rPr>
        <b/>
        <sz val="11"/>
        <rFont val="Verdana"/>
        <family val="2"/>
      </rPr>
      <t>Build_a_Force_File</t>
    </r>
    <r>
      <rPr>
        <sz val="11"/>
        <rFont val="Verdana"/>
        <family val="2"/>
      </rPr>
      <t>" can be changed if your unit differs from the original SRC.</t>
    </r>
  </si>
  <si>
    <r>
      <t>The user can adjust the intensity level by changing the drop down list value for that Class on the "</t>
    </r>
    <r>
      <rPr>
        <b/>
        <sz val="11"/>
        <rFont val="Verdana"/>
        <family val="2"/>
      </rPr>
      <t>Requirement Summary"</t>
    </r>
    <r>
      <rPr>
        <sz val="11"/>
        <rFont val="Verdana"/>
        <family val="2"/>
      </rPr>
      <t xml:space="preserve"> Worksheet.</t>
    </r>
  </si>
  <si>
    <t>Information you need to operate this tool:</t>
  </si>
  <si>
    <t>Max: Highest level of fuel consumed in the selected Joint Phase</t>
  </si>
  <si>
    <t>Avg: Average level of fuel consumed across the selected Joint Phase</t>
  </si>
  <si>
    <r>
      <t xml:space="preserve">a.  Joint Phase: </t>
    </r>
    <r>
      <rPr>
        <sz val="11"/>
        <rFont val="Verdana"/>
        <family val="2"/>
      </rPr>
      <t>Select amongst 3 phases:</t>
    </r>
  </si>
  <si>
    <r>
      <t xml:space="preserve">b.  Climate: </t>
    </r>
    <r>
      <rPr>
        <sz val="11"/>
        <rFont val="Verdana"/>
        <family val="2"/>
      </rPr>
      <t xml:space="preserve">Select among Arid, Arctic, Temperate and Tropic </t>
    </r>
  </si>
  <si>
    <r>
      <t xml:space="preserve">d.  Pallet Stacking: </t>
    </r>
    <r>
      <rPr>
        <sz val="11"/>
        <rFont val="Verdana"/>
        <family val="2"/>
      </rPr>
      <t>You can decide whether to single or double stack warehouse pallets</t>
    </r>
  </si>
  <si>
    <r>
      <t xml:space="preserve">e.  Cargo Platform Type: </t>
    </r>
    <r>
      <rPr>
        <sz val="11"/>
        <rFont val="Verdana"/>
        <family val="2"/>
      </rPr>
      <t>Vehicle, Trailer, and Aircraft platforms types are available for selection</t>
    </r>
  </si>
  <si>
    <r>
      <t xml:space="preserve">f.  Fuel and Water Platform Type: </t>
    </r>
    <r>
      <rPr>
        <sz val="11"/>
        <rFont val="Verdana"/>
        <family val="2"/>
      </rPr>
      <t>The various platforms for each commodity are available for selection</t>
    </r>
  </si>
  <si>
    <t>Max: Highest level of III(P) consumed in the selected Joint Phase</t>
  </si>
  <si>
    <t>Min: Lowest level of III(P) consumed in the selected Joint Phase</t>
  </si>
  <si>
    <t>Avg: Average level of III(P) consumed across the selected Joint Phase</t>
  </si>
  <si>
    <t>Max: Highest level of V consumed in MCO</t>
  </si>
  <si>
    <t>Min: Lowest level of V consumed in MCO</t>
  </si>
  <si>
    <t>Avg: Average level of V consumed in MCO</t>
  </si>
  <si>
    <t>NOTE: Data is provided as Max, Min, Avg for Phase IV and Phase V but they are the same values.</t>
  </si>
  <si>
    <t>g:  Classes of Supply</t>
  </si>
  <si>
    <r>
      <t xml:space="preserve">i.  Class III Bulk (Fuel): </t>
    </r>
    <r>
      <rPr>
        <sz val="11"/>
        <rFont val="Verdana"/>
        <family val="2"/>
      </rPr>
      <t>3 consumption levels are provided from an array of 20 Joint Phase/Military Operation combinations</t>
    </r>
  </si>
  <si>
    <r>
      <t>ii.  Class III(P):</t>
    </r>
    <r>
      <rPr>
        <sz val="11"/>
        <rFont val="Verdana"/>
        <family val="2"/>
      </rPr>
      <t xml:space="preserve"> 3 consumption levels are provided from an array of 20 Joint Phase/Military Operation combinations</t>
    </r>
  </si>
  <si>
    <r>
      <t xml:space="preserve">iii:  Class V: </t>
    </r>
    <r>
      <rPr>
        <sz val="11"/>
        <rFont val="Verdana"/>
        <family val="2"/>
      </rPr>
      <t>3 consumption levels are provided during MCO (Joint Phase I-III)</t>
    </r>
  </si>
  <si>
    <r>
      <t>2. Copy and Paste entire row from the "</t>
    </r>
    <r>
      <rPr>
        <b/>
        <sz val="11"/>
        <rFont val="Verdana"/>
        <family val="2"/>
      </rPr>
      <t>Unit_List</t>
    </r>
    <r>
      <rPr>
        <sz val="11"/>
        <rFont val="Verdana"/>
        <family val="2"/>
      </rPr>
      <t>" Worksheet and place in A12 of "</t>
    </r>
    <r>
      <rPr>
        <b/>
        <sz val="11"/>
        <rFont val="Verdana"/>
        <family val="2"/>
      </rPr>
      <t>Build_a_Force_File</t>
    </r>
    <r>
      <rPr>
        <sz val="11"/>
        <rFont val="Verdana"/>
        <family val="2"/>
      </rPr>
      <t xml:space="preserve">"  to start. </t>
    </r>
  </si>
  <si>
    <r>
      <t>1. Select desired unit(s) from the "</t>
    </r>
    <r>
      <rPr>
        <b/>
        <sz val="11"/>
        <rFont val="Verdana"/>
        <family val="2"/>
      </rPr>
      <t>Unit_List</t>
    </r>
    <r>
      <rPr>
        <sz val="11"/>
        <rFont val="Verdana"/>
        <family val="2"/>
      </rPr>
      <t>" Worksheet by filtering by SRC or Unit Title.</t>
    </r>
  </si>
  <si>
    <r>
      <t>4. Go to the "</t>
    </r>
    <r>
      <rPr>
        <b/>
        <sz val="11"/>
        <rFont val="Verdana"/>
        <family val="2"/>
      </rPr>
      <t>RequirementsSummary</t>
    </r>
    <r>
      <rPr>
        <sz val="11"/>
        <rFont val="Verdana"/>
        <family val="2"/>
      </rPr>
      <t>" worksheet and select the desired modifications in the yellow filled cells.</t>
    </r>
  </si>
  <si>
    <t>Force Strength:</t>
  </si>
  <si>
    <t>Duration (in days):</t>
  </si>
  <si>
    <t>Rate (LBS/Patient)</t>
  </si>
  <si>
    <t xml:space="preserve">Fuel Platform Type:  </t>
  </si>
  <si>
    <t xml:space="preserve">Fuel Platform Capacity (gal):  </t>
  </si>
  <si>
    <t xml:space="preserve">Quantity Required:  </t>
  </si>
  <si>
    <t xml:space="preserve">Quantity Desired:  </t>
  </si>
  <si>
    <t>Rate (Gals/Bed/Day for Level III &amp; IV Medical)</t>
  </si>
  <si>
    <r>
      <t>5. Go to the "</t>
    </r>
    <r>
      <rPr>
        <b/>
        <sz val="11"/>
        <rFont val="Verdana"/>
        <family val="2"/>
      </rPr>
      <t>RequirementsSummary</t>
    </r>
    <r>
      <rPr>
        <sz val="11"/>
        <rFont val="Verdana"/>
        <family val="2"/>
      </rPr>
      <t>" worksheet and fill in Yellow and Green Cells per instructions on that worksheet.</t>
    </r>
  </si>
  <si>
    <t>MCO Class 3B Max</t>
  </si>
  <si>
    <t>MCO Class 3B Min</t>
  </si>
  <si>
    <t>MCO Class 3B Avg</t>
  </si>
  <si>
    <t>Phase IV Class 3B Max</t>
  </si>
  <si>
    <t>Phase IV Class 3B Min</t>
  </si>
  <si>
    <t>01205K200</t>
  </si>
  <si>
    <t>01225K300</t>
  </si>
  <si>
    <t>01225K400</t>
  </si>
  <si>
    <t>01225K500</t>
  </si>
  <si>
    <t>01229K300</t>
  </si>
  <si>
    <t>01285K200</t>
  </si>
  <si>
    <t>01285K300</t>
  </si>
  <si>
    <t>01300K200</t>
  </si>
  <si>
    <t>01300K300</t>
  </si>
  <si>
    <t>01302K200</t>
  </si>
  <si>
    <t>01307K000</t>
  </si>
  <si>
    <t>ASSAULT TROOP (UH-60)  (ACS)</t>
  </si>
  <si>
    <t>01385K000</t>
  </si>
  <si>
    <t>AIR CAVALRY SQUADRON (AH-64)</t>
  </si>
  <si>
    <t>01386K100</t>
  </si>
  <si>
    <t>HHT, AIR CAVALRY SQUADRON</t>
  </si>
  <si>
    <t>01387K100</t>
  </si>
  <si>
    <t>ATTACK/RECON TROOP (AH-64)</t>
  </si>
  <si>
    <t>01388K000</t>
  </si>
  <si>
    <t>TACTICAL UNMANNED AIRCRAFT SYSTEM (TUAS) TRO</t>
  </si>
  <si>
    <t>01400K100</t>
  </si>
  <si>
    <t>01435K100</t>
  </si>
  <si>
    <t>01625X000</t>
  </si>
  <si>
    <t>AVIATION BATTALION (USARS0)</t>
  </si>
  <si>
    <t>01626X000</t>
  </si>
  <si>
    <t>HHC, THEATER AVIATION BN (USARSO)</t>
  </si>
  <si>
    <t>01627X000</t>
  </si>
  <si>
    <t>AVN COMPANY (USARSO)</t>
  </si>
  <si>
    <t>01627X100</t>
  </si>
  <si>
    <t>01628X000</t>
  </si>
  <si>
    <t>HVY HEL DET  (USARSO)</t>
  </si>
  <si>
    <t>01630K200</t>
  </si>
  <si>
    <t>01630K300</t>
  </si>
  <si>
    <t>01635K100</t>
  </si>
  <si>
    <t>01655X000</t>
  </si>
  <si>
    <t>01656X000</t>
  </si>
  <si>
    <t>01657X000</t>
  </si>
  <si>
    <t>01662X000</t>
  </si>
  <si>
    <t>01695X000</t>
  </si>
  <si>
    <t>01696X000</t>
  </si>
  <si>
    <t>01697X000</t>
  </si>
  <si>
    <t>ASSAULT COMPANY (UH-60) (USAREUR)</t>
  </si>
  <si>
    <t>01698X000</t>
  </si>
  <si>
    <t>HEAVY HELICOPTER COMPANY (USAREUR)</t>
  </si>
  <si>
    <t>01707K000</t>
  </si>
  <si>
    <t>01708KC00</t>
  </si>
  <si>
    <t>01927K200</t>
  </si>
  <si>
    <t>01939K000</t>
  </si>
  <si>
    <t>AVIATION MAINTENANCE TROOP  (AVUM/AVIM) (ACS</t>
  </si>
  <si>
    <t>01959K100</t>
  </si>
  <si>
    <t>01969X000</t>
  </si>
  <si>
    <t>05143K000</t>
  </si>
  <si>
    <t>COMBAT ENGINEER TROOP (ACR)</t>
  </si>
  <si>
    <t>05143X000</t>
  </si>
  <si>
    <t>05319K500</t>
  </si>
  <si>
    <t>05319K600</t>
  </si>
  <si>
    <t>05319K700</t>
  </si>
  <si>
    <t>05319K800</t>
  </si>
  <si>
    <t>05325K000</t>
  </si>
  <si>
    <t>BRIGADE ENGINEER BATTALION (BEB), SFAB RECAP</t>
  </si>
  <si>
    <t>05326K000</t>
  </si>
  <si>
    <t>HHC, BRIGADE ENGINEER BATTALION (BEB), SFAB</t>
  </si>
  <si>
    <t>05328K000</t>
  </si>
  <si>
    <t>ENGINEER COMPANY (BEB), SFAB</t>
  </si>
  <si>
    <t>05329K500</t>
  </si>
  <si>
    <t>05329K600</t>
  </si>
  <si>
    <t>05329K700</t>
  </si>
  <si>
    <t>05329K800</t>
  </si>
  <si>
    <t>05330K000</t>
  </si>
  <si>
    <t>05330K100</t>
  </si>
  <si>
    <t>05330K200</t>
  </si>
  <si>
    <t>05333K000</t>
  </si>
  <si>
    <t>SAPPER COMPANY</t>
  </si>
  <si>
    <t>05333K100</t>
  </si>
  <si>
    <t>SAPPER COMPANY (AIRBORNE)</t>
  </si>
  <si>
    <t>05333K200</t>
  </si>
  <si>
    <t>SAPPER COMPANY (WHEEL)</t>
  </si>
  <si>
    <t>05350K000</t>
  </si>
  <si>
    <t>COMBAT ENGINEER COMPANY (ARMORED) (RECAP)</t>
  </si>
  <si>
    <t>05350K100</t>
  </si>
  <si>
    <t>COMABT ENGINEER COMPANY (AIRBORNE) (RECAP)</t>
  </si>
  <si>
    <t>05350K200</t>
  </si>
  <si>
    <t>COMBAT ENGINEER COMPANY (WHEELED) (RECAP)</t>
  </si>
  <si>
    <t>05350K300</t>
  </si>
  <si>
    <t>COMBAT ENGINEER COMPANY (STRYKER) (RECAP)</t>
  </si>
  <si>
    <t>05353K000</t>
  </si>
  <si>
    <t>COMBAT ENGINEER COMPANY (ARMORED)</t>
  </si>
  <si>
    <t>05353K100</t>
  </si>
  <si>
    <t>COMBAT ENGINEER COMPANY (AIRBORNE)</t>
  </si>
  <si>
    <t>05353K200</t>
  </si>
  <si>
    <t>COMBAT ENGINEER COMPANY (WHEELED)</t>
  </si>
  <si>
    <t>05353K300</t>
  </si>
  <si>
    <t>COMBAT ENGINEER COMPANY (STRYKER)</t>
  </si>
  <si>
    <t>05413K000</t>
  </si>
  <si>
    <t>ENGINEER SUPPORT CO (AIRBORNE) (RECAP)</t>
  </si>
  <si>
    <t>05430K000</t>
  </si>
  <si>
    <t>ENGINEER SUPPORT COMPANY (ESC) (RECAP)</t>
  </si>
  <si>
    <t>05433K000</t>
  </si>
  <si>
    <t>ENGINEER SUPPORT COMPANY (ESC)</t>
  </si>
  <si>
    <t>05435K100</t>
  </si>
  <si>
    <t>05436K100</t>
  </si>
  <si>
    <t>05440K100</t>
  </si>
  <si>
    <t>ENGINEER SUPPORT COMPANY (ESC) (ABN) (RECAP)</t>
  </si>
  <si>
    <t>05443K100</t>
  </si>
  <si>
    <t>ENGINEER SUPPORT COMPANY (ESC) (ABN)</t>
  </si>
  <si>
    <t>05600K000</t>
  </si>
  <si>
    <t>THEATER ENGINEER COMMAND (TEC) (RECAP)</t>
  </si>
  <si>
    <t>05601K000</t>
  </si>
  <si>
    <t>HHC, THEATER ENGINEER COMMAND (TEC)</t>
  </si>
  <si>
    <t>05601KA00</t>
  </si>
  <si>
    <t>ENGR FFTG TM - FFTG HQ</t>
  </si>
  <si>
    <t>05601KB00</t>
  </si>
  <si>
    <t>ENGR FFTG TM - FIRE TRUCK</t>
  </si>
  <si>
    <t>05611KA00</t>
  </si>
  <si>
    <t>05611KB00</t>
  </si>
  <si>
    <t>05611KC00</t>
  </si>
  <si>
    <t>05611KD00</t>
  </si>
  <si>
    <t>05611KE00</t>
  </si>
  <si>
    <t>05611KF00</t>
  </si>
  <si>
    <t>05613K000</t>
  </si>
  <si>
    <t>ENGR FACILITY DETACHMENT</t>
  </si>
  <si>
    <t>05617K000</t>
  </si>
  <si>
    <t>05618K000</t>
  </si>
  <si>
    <t>05621KA00</t>
  </si>
  <si>
    <t>05621KB00</t>
  </si>
  <si>
    <t>05623K000</t>
  </si>
  <si>
    <t>05631KA00</t>
  </si>
  <si>
    <t>ENGR DIVING DETACHMENT</t>
  </si>
  <si>
    <t>05641KB00</t>
  </si>
  <si>
    <t>05653K000</t>
  </si>
  <si>
    <t>05681K000</t>
  </si>
  <si>
    <t>DEPLOYABLE COMMAND POST (DCP)</t>
  </si>
  <si>
    <t>06255K000</t>
  </si>
  <si>
    <t>FIELD ARTILLERY BATTALION (SFAB)</t>
  </si>
  <si>
    <t>06256K000</t>
  </si>
  <si>
    <t>HHB, FIELD ARTILLERY BATTALION (SFAB)</t>
  </si>
  <si>
    <t>06257K000</t>
  </si>
  <si>
    <t>06385C000</t>
  </si>
  <si>
    <t>06386C000</t>
  </si>
  <si>
    <t>06387C000</t>
  </si>
  <si>
    <t>06455K100</t>
  </si>
  <si>
    <t>06457K100</t>
  </si>
  <si>
    <t>07215C000</t>
  </si>
  <si>
    <t>07216C000</t>
  </si>
  <si>
    <t>07255K000</t>
  </si>
  <si>
    <t>SECURITY FORCE ASSISTANCE BATTALION (INFANTR</t>
  </si>
  <si>
    <t>07256K000</t>
  </si>
  <si>
    <t>HHC, SECURITY FORCE ASSISTANCE BATTALION (IN</t>
  </si>
  <si>
    <t>07257K000</t>
  </si>
  <si>
    <t>SECURITY FORCE ASSISTANCE COMPANY (INFANTRY)</t>
  </si>
  <si>
    <t>07315C000</t>
  </si>
  <si>
    <t>07316C000</t>
  </si>
  <si>
    <t>07316C100</t>
  </si>
  <si>
    <t>07317C000</t>
  </si>
  <si>
    <t>07355K000</t>
  </si>
  <si>
    <t>SECURITY FORCE ASSISTANCE BATTALION (CAB), S</t>
  </si>
  <si>
    <t>07356K000</t>
  </si>
  <si>
    <t>HHC, COMBINED ARMS BATTALION (CAB), SECURITY</t>
  </si>
  <si>
    <t>07358K000</t>
  </si>
  <si>
    <t>07705X100</t>
  </si>
  <si>
    <t>07705X200</t>
  </si>
  <si>
    <t>07706X100</t>
  </si>
  <si>
    <t>HHC INF BN (TOG)</t>
  </si>
  <si>
    <t>07706X200</t>
  </si>
  <si>
    <t>07707X100</t>
  </si>
  <si>
    <t>INF CO (TOG)</t>
  </si>
  <si>
    <t>07707X200</t>
  </si>
  <si>
    <t>INF CO (CINC GUARD)</t>
  </si>
  <si>
    <t>07708X100</t>
  </si>
  <si>
    <t>07709X200</t>
  </si>
  <si>
    <t>07800K100</t>
  </si>
  <si>
    <t>07815K100</t>
  </si>
  <si>
    <t>07816K100</t>
  </si>
  <si>
    <t>07817K200</t>
  </si>
  <si>
    <t>RANGER ENABLER COMPANY</t>
  </si>
  <si>
    <t>07818K100</t>
  </si>
  <si>
    <t>08300K000</t>
  </si>
  <si>
    <t>08318X000</t>
  </si>
  <si>
    <t>MED CO, AIR AMBL (LUH)</t>
  </si>
  <si>
    <t>08420K000</t>
  </si>
  <si>
    <t>08422KA00</t>
  </si>
  <si>
    <t>08422KB00</t>
  </si>
  <si>
    <t>08422KC00</t>
  </si>
  <si>
    <t>08429K000</t>
  </si>
  <si>
    <t>08430K000</t>
  </si>
  <si>
    <t>08447X000</t>
  </si>
  <si>
    <t>MED DET, AA (HH-60) (USAREUR)</t>
  </si>
  <si>
    <t>08453K000</t>
  </si>
  <si>
    <t>MED CO, GROUND AMBULANCE</t>
  </si>
  <si>
    <t>08457K000</t>
  </si>
  <si>
    <t>MEDICAL COMPANY (AREA SPT)</t>
  </si>
  <si>
    <t>08460K000</t>
  </si>
  <si>
    <t>08463KA00</t>
  </si>
  <si>
    <t>MED DET COSC MAIN SUPPORT</t>
  </si>
  <si>
    <t>08463KB00</t>
  </si>
  <si>
    <t>08473K000</t>
  </si>
  <si>
    <t>08485K000</t>
  </si>
  <si>
    <t>08486KA00</t>
  </si>
  <si>
    <t>08486KB00</t>
  </si>
  <si>
    <t>08488K000</t>
  </si>
  <si>
    <t>08489KA00</t>
  </si>
  <si>
    <t>08489KB00</t>
  </si>
  <si>
    <t>08489KC00</t>
  </si>
  <si>
    <t>COLLECTION, MANUFACTURING &amp; DISTRIBUTION TEA</t>
  </si>
  <si>
    <t>08489KD00</t>
  </si>
  <si>
    <t>08497K000</t>
  </si>
  <si>
    <t>08516KA00</t>
  </si>
  <si>
    <t>08516KB00</t>
  </si>
  <si>
    <t>08516KC00</t>
  </si>
  <si>
    <t>VETERINARY MEDICAL AND SURGICAL TEAM</t>
  </si>
  <si>
    <t>08516KD00</t>
  </si>
  <si>
    <t>08518KA00</t>
  </si>
  <si>
    <t>08518KB00</t>
  </si>
  <si>
    <t>08527KA00</t>
  </si>
  <si>
    <t>HOSP AUG TM, HEAD &amp; NECK</t>
  </si>
  <si>
    <t>08528KA00</t>
  </si>
  <si>
    <t>08528KB00</t>
  </si>
  <si>
    <t>08537KA00</t>
  </si>
  <si>
    <t>HOSP AUG TM, PATHOLOGY</t>
  </si>
  <si>
    <t>08537KB00</t>
  </si>
  <si>
    <t>MED TM, RENAL HEMODIALYSIS</t>
  </si>
  <si>
    <t>08537KC00</t>
  </si>
  <si>
    <t>MED TM, INFECTIOUS DISEASE</t>
  </si>
  <si>
    <t>08538KA00</t>
  </si>
  <si>
    <t>HOSP AUG TM, SPECIAL CARE</t>
  </si>
  <si>
    <t>08546KA00</t>
  </si>
  <si>
    <t>08546KB00</t>
  </si>
  <si>
    <t>08546KC00</t>
  </si>
  <si>
    <t>08547KA00</t>
  </si>
  <si>
    <t>08547KB00</t>
  </si>
  <si>
    <t>08547KC00</t>
  </si>
  <si>
    <t>08567KA00</t>
  </si>
  <si>
    <t>08640K000</t>
  </si>
  <si>
    <t>08641KA00</t>
  </si>
  <si>
    <t>08641KB00</t>
  </si>
  <si>
    <t>08668K000</t>
  </si>
  <si>
    <t>08670K000</t>
  </si>
  <si>
    <t>08699KA00</t>
  </si>
  <si>
    <t>08699KB00</t>
  </si>
  <si>
    <t>08699KC00</t>
  </si>
  <si>
    <t>08945K000</t>
  </si>
  <si>
    <t>08948K000</t>
  </si>
  <si>
    <t>08949K000</t>
  </si>
  <si>
    <t>08950K000</t>
  </si>
  <si>
    <t>08960K000</t>
  </si>
  <si>
    <t>08976K000</t>
  </si>
  <si>
    <t>08977K000</t>
  </si>
  <si>
    <t>08978K000</t>
  </si>
  <si>
    <t>08979K000</t>
  </si>
  <si>
    <t>08988K000</t>
  </si>
  <si>
    <t>09430K000</t>
  </si>
  <si>
    <t>09440K000</t>
  </si>
  <si>
    <t>09450K000</t>
  </si>
  <si>
    <t>09529KF00</t>
  </si>
  <si>
    <t>09537KB00</t>
  </si>
  <si>
    <t>09547KA00</t>
  </si>
  <si>
    <t>09547KB00</t>
  </si>
  <si>
    <t>09557KA00</t>
  </si>
  <si>
    <t>09557KB00</t>
  </si>
  <si>
    <t>09743K000</t>
  </si>
  <si>
    <t>09843K000</t>
  </si>
  <si>
    <t>09973K000</t>
  </si>
  <si>
    <t>ORD CO (AMMO) (WHNS)</t>
  </si>
  <si>
    <t>09976K000</t>
  </si>
  <si>
    <t>HHD, ORD BN (AMMO) (WHNS)</t>
  </si>
  <si>
    <t>10338KG00</t>
  </si>
  <si>
    <t>BN TASK FORCE PLATOON (ABN)</t>
  </si>
  <si>
    <t>10400K000</t>
  </si>
  <si>
    <t>10400R000</t>
  </si>
  <si>
    <t>10417K000</t>
  </si>
  <si>
    <t>PETRO PIPELINE &amp; TML OP CO</t>
  </si>
  <si>
    <t>10420K000</t>
  </si>
  <si>
    <t>10420K100</t>
  </si>
  <si>
    <t>10447K000</t>
  </si>
  <si>
    <t>10450K000</t>
  </si>
  <si>
    <t>10460K000</t>
  </si>
  <si>
    <t>10470K000</t>
  </si>
  <si>
    <t>10470K100</t>
  </si>
  <si>
    <t>10473K000</t>
  </si>
  <si>
    <t>10490K000</t>
  </si>
  <si>
    <t>10504KA00</t>
  </si>
  <si>
    <t>10504KB00</t>
  </si>
  <si>
    <t>10504KC00</t>
  </si>
  <si>
    <t>10504KD00</t>
  </si>
  <si>
    <t>FORCE PROVIDER LT PLT</t>
  </si>
  <si>
    <t>10504RB00</t>
  </si>
  <si>
    <t>10504RC00</t>
  </si>
  <si>
    <t>10504RD00</t>
  </si>
  <si>
    <t>10517GA00</t>
  </si>
  <si>
    <t>10517KA00</t>
  </si>
  <si>
    <t>10517RA00</t>
  </si>
  <si>
    <t>10527KA00</t>
  </si>
  <si>
    <t>HQ PETRO SPT CO</t>
  </si>
  <si>
    <t>10527KB00</t>
  </si>
  <si>
    <t>THEATER PETRO LAB TM</t>
  </si>
  <si>
    <t>10527KC00</t>
  </si>
  <si>
    <t>PETRO SPT PLT (50K BAGS)</t>
  </si>
  <si>
    <t>10527KF00</t>
  </si>
  <si>
    <t>PETRO ASLT HOSELINE TM</t>
  </si>
  <si>
    <t>10527KG00</t>
  </si>
  <si>
    <t>PETRO PIPELINE OP PLT</t>
  </si>
  <si>
    <t>10527KM00</t>
  </si>
  <si>
    <t>PETRO LIAISON TM</t>
  </si>
  <si>
    <t>10527KN00</t>
  </si>
  <si>
    <t>THEATER PETRO CTR</t>
  </si>
  <si>
    <t>10527LM00</t>
  </si>
  <si>
    <t>10527RB00</t>
  </si>
  <si>
    <t>10527RM00</t>
  </si>
  <si>
    <t>10527RN00</t>
  </si>
  <si>
    <t>10529KG00</t>
  </si>
  <si>
    <t>PETRO &amp; WATER PLT</t>
  </si>
  <si>
    <t>10557KA00</t>
  </si>
  <si>
    <t>FIELD FEEDING COMPANY HQS</t>
  </si>
  <si>
    <t>10557KB00</t>
  </si>
  <si>
    <t>10557KC00</t>
  </si>
  <si>
    <t>10567KA00</t>
  </si>
  <si>
    <t>HQ WATER SPT CO</t>
  </si>
  <si>
    <t>10567KC00</t>
  </si>
  <si>
    <t>WATER SPT PLT</t>
  </si>
  <si>
    <t>10567KG00</t>
  </si>
  <si>
    <t>TACT WATER DIST TM (HOSELINE)</t>
  </si>
  <si>
    <t>10579KA00</t>
  </si>
  <si>
    <t>10579KC00</t>
  </si>
  <si>
    <t>10579KD00</t>
  </si>
  <si>
    <t>10579KE00</t>
  </si>
  <si>
    <t>10587KA00</t>
  </si>
  <si>
    <t>10597KC00</t>
  </si>
  <si>
    <t>10598KA00</t>
  </si>
  <si>
    <t>10598KB00</t>
  </si>
  <si>
    <t>10622K000</t>
  </si>
  <si>
    <t>HHC, PETRO GP</t>
  </si>
  <si>
    <t>10622L000</t>
  </si>
  <si>
    <t>10773K000</t>
  </si>
  <si>
    <t>10926K000</t>
  </si>
  <si>
    <t>HHD, PETRO SPT BN</t>
  </si>
  <si>
    <t>10926R000</t>
  </si>
  <si>
    <t>11103K400</t>
  </si>
  <si>
    <t>11307K100</t>
  </si>
  <si>
    <t>11307K200</t>
  </si>
  <si>
    <t>11307K300</t>
  </si>
  <si>
    <t>BRIGADE SIGNAL COMPANY, BRIGADE ENGINEER BAT</t>
  </si>
  <si>
    <t>11307K500</t>
  </si>
  <si>
    <t>BRIGADE SIGNAL COMPANY (FA BDE)</t>
  </si>
  <si>
    <t>11307K600</t>
  </si>
  <si>
    <t>11623K000</t>
  </si>
  <si>
    <t>11632K000</t>
  </si>
  <si>
    <t>11632K100</t>
  </si>
  <si>
    <t>11693K000</t>
  </si>
  <si>
    <t>11693K100</t>
  </si>
  <si>
    <t>11705K300</t>
  </si>
  <si>
    <t>11706K205</t>
  </si>
  <si>
    <t>11707K300</t>
  </si>
  <si>
    <t>11708K300</t>
  </si>
  <si>
    <t>11902K000</t>
  </si>
  <si>
    <t>12410K100</t>
  </si>
  <si>
    <t>12413K000</t>
  </si>
  <si>
    <t>12567KA00</t>
  </si>
  <si>
    <t>12567KB00</t>
  </si>
  <si>
    <t>THEATER GATEWAY PERSONNEL ACCOUNTABILITY TEA</t>
  </si>
  <si>
    <t>12567KE00</t>
  </si>
  <si>
    <t>12567KK00</t>
  </si>
  <si>
    <t>12567KL00</t>
  </si>
  <si>
    <t>12682K000</t>
  </si>
  <si>
    <t>14420K000</t>
  </si>
  <si>
    <t>14423K000</t>
  </si>
  <si>
    <t>HQ, FINANCIAL MANAGEMENT SUPPORT UNIT (HQ, F</t>
  </si>
  <si>
    <t>14527KB00</t>
  </si>
  <si>
    <t>FINANCIAL MANAGEMENT SUPPORT DETACHMENT (FMS</t>
  </si>
  <si>
    <t>16503KA00</t>
  </si>
  <si>
    <t>16503KB00</t>
  </si>
  <si>
    <t>CHAPLAIN DETACHMENT B</t>
  </si>
  <si>
    <t>16503KC00</t>
  </si>
  <si>
    <t>16503KD00</t>
  </si>
  <si>
    <t>17195C000</t>
  </si>
  <si>
    <t>17196C000</t>
  </si>
  <si>
    <t>17197C000</t>
  </si>
  <si>
    <t>17215C000</t>
  </si>
  <si>
    <t>17216C000</t>
  </si>
  <si>
    <t>17217C000</t>
  </si>
  <si>
    <t>17255K000</t>
  </si>
  <si>
    <t>SECURITY FORCE ASSISTANCE SQUADRON (CAVALRY)</t>
  </si>
  <si>
    <t>17256K000</t>
  </si>
  <si>
    <t>HHT, SECURITY FORCE ASSISTANCE SQUADRON (CAV</t>
  </si>
  <si>
    <t>17257K000</t>
  </si>
  <si>
    <t>SECURITY FORCE ASSISTANCE TROOP (CAVALRY), C</t>
  </si>
  <si>
    <t>17307C000</t>
  </si>
  <si>
    <t>17315C000</t>
  </si>
  <si>
    <t>17317C000</t>
  </si>
  <si>
    <t>17327K000</t>
  </si>
  <si>
    <t>ADVISE AND ASSIST TROOP (CAVALRY), CAVLARY S</t>
  </si>
  <si>
    <t>17355K000</t>
  </si>
  <si>
    <t>CAVALRY SQUADRON, SECURITY FORCE ASSISTANCE</t>
  </si>
  <si>
    <t>17356K000</t>
  </si>
  <si>
    <t>HHT, CAVALRY SQUADRON, SECURITY FORCE ASSIST</t>
  </si>
  <si>
    <t>17357K000</t>
  </si>
  <si>
    <t>SECURITY FORCE ASSISTANCE COMPANY (ARMOR), C</t>
  </si>
  <si>
    <t>20518KA00</t>
  </si>
  <si>
    <t>20518KB00</t>
  </si>
  <si>
    <t>20518KC00</t>
  </si>
  <si>
    <t>27520K000</t>
  </si>
  <si>
    <t>27523KA00</t>
  </si>
  <si>
    <t>27523KB00</t>
  </si>
  <si>
    <t>27523KC00</t>
  </si>
  <si>
    <t>27540K000</t>
  </si>
  <si>
    <t>27543KA00</t>
  </si>
  <si>
    <t>27543KB00</t>
  </si>
  <si>
    <t>27543KC00</t>
  </si>
  <si>
    <t>27560K000</t>
  </si>
  <si>
    <t>27563KA00</t>
  </si>
  <si>
    <t>27563KB00</t>
  </si>
  <si>
    <t>27563KC00</t>
  </si>
  <si>
    <t>27563KD00</t>
  </si>
  <si>
    <t>27563KE00</t>
  </si>
  <si>
    <t>27570K000</t>
  </si>
  <si>
    <t>27573KA00</t>
  </si>
  <si>
    <t>27573KB00</t>
  </si>
  <si>
    <t>27573KC00</t>
  </si>
  <si>
    <t>27583KA00</t>
  </si>
  <si>
    <t>27583KB00</t>
  </si>
  <si>
    <t>27583KC00</t>
  </si>
  <si>
    <t>30527KA00</t>
  </si>
  <si>
    <t>30527KB00</t>
  </si>
  <si>
    <t>30527KC00</t>
  </si>
  <si>
    <t>30527KD00</t>
  </si>
  <si>
    <t>30527KE00</t>
  </si>
  <si>
    <t>30527KF00</t>
  </si>
  <si>
    <t>30527KG00</t>
  </si>
  <si>
    <t>30527KH00</t>
  </si>
  <si>
    <t>30527KI00</t>
  </si>
  <si>
    <t>30530K000</t>
  </si>
  <si>
    <t>30538KA00</t>
  </si>
  <si>
    <t>30538KB00</t>
  </si>
  <si>
    <t>30538KC00</t>
  </si>
  <si>
    <t>30538KD00</t>
  </si>
  <si>
    <t>30538KE00</t>
  </si>
  <si>
    <t>30538KF00</t>
  </si>
  <si>
    <t>30538KG00</t>
  </si>
  <si>
    <t>30547XA00</t>
  </si>
  <si>
    <t>CO HQS  (JSTARS)</t>
  </si>
  <si>
    <t>30547XB00</t>
  </si>
  <si>
    <t>30602K000</t>
  </si>
  <si>
    <t>30620K100</t>
  </si>
  <si>
    <t>30620K200</t>
  </si>
  <si>
    <t>30625K000</t>
  </si>
  <si>
    <t>30626K000</t>
  </si>
  <si>
    <t>HHC, MI BN (TI)</t>
  </si>
  <si>
    <t>30627K000</t>
  </si>
  <si>
    <t>30628K000</t>
  </si>
  <si>
    <t>30655K100</t>
  </si>
  <si>
    <t>30655K200</t>
  </si>
  <si>
    <t>30656K100</t>
  </si>
  <si>
    <t>30656K200</t>
  </si>
  <si>
    <t>30657K100</t>
  </si>
  <si>
    <t>30657K200</t>
  </si>
  <si>
    <t>30657K300</t>
  </si>
  <si>
    <t>30657K400</t>
  </si>
  <si>
    <t>30657K500</t>
  </si>
  <si>
    <t>30702K000</t>
  </si>
  <si>
    <t>30705K100</t>
  </si>
  <si>
    <t>30705K200</t>
  </si>
  <si>
    <t>30705K300</t>
  </si>
  <si>
    <t>30705K400</t>
  </si>
  <si>
    <t>30705K500</t>
  </si>
  <si>
    <t>30705K600</t>
  </si>
  <si>
    <t>MILITARY INTELLIGENCE BN (OPERATIONS) (USARA</t>
  </si>
  <si>
    <t>30705K700</t>
  </si>
  <si>
    <t>30705K800</t>
  </si>
  <si>
    <t>30705R600</t>
  </si>
  <si>
    <t>30706K200</t>
  </si>
  <si>
    <t>30710K100</t>
  </si>
  <si>
    <t>30710K200</t>
  </si>
  <si>
    <t>30710K300</t>
  </si>
  <si>
    <t>30710K400</t>
  </si>
  <si>
    <t>30710K500</t>
  </si>
  <si>
    <t>30710K600</t>
  </si>
  <si>
    <t>30710K700</t>
  </si>
  <si>
    <t>30710K800</t>
  </si>
  <si>
    <t>30715K100</t>
  </si>
  <si>
    <t>30715K200</t>
  </si>
  <si>
    <t>30715K300</t>
  </si>
  <si>
    <t>30715K400</t>
  </si>
  <si>
    <t>30715K500</t>
  </si>
  <si>
    <t>30715K600</t>
  </si>
  <si>
    <t>30715K800</t>
  </si>
  <si>
    <t>30715R600</t>
  </si>
  <si>
    <t>30716K200</t>
  </si>
  <si>
    <t>30717KA00</t>
  </si>
  <si>
    <t>30717KB00</t>
  </si>
  <si>
    <t>30717KC00</t>
  </si>
  <si>
    <t>30717KD00</t>
  </si>
  <si>
    <t>30725K100</t>
  </si>
  <si>
    <t>30726K100</t>
  </si>
  <si>
    <t>30727K100</t>
  </si>
  <si>
    <t>30728K100</t>
  </si>
  <si>
    <t>30730K100</t>
  </si>
  <si>
    <t>30730K200</t>
  </si>
  <si>
    <t>30730K300</t>
  </si>
  <si>
    <t>30730K400</t>
  </si>
  <si>
    <t>30730K500</t>
  </si>
  <si>
    <t>30730K600</t>
  </si>
  <si>
    <t>30730K800</t>
  </si>
  <si>
    <t>30737KA00</t>
  </si>
  <si>
    <t>30737KB00</t>
  </si>
  <si>
    <t>30737KC00</t>
  </si>
  <si>
    <t>30737KD00</t>
  </si>
  <si>
    <t>30737KE00</t>
  </si>
  <si>
    <t>30740K100</t>
  </si>
  <si>
    <t>30740K200</t>
  </si>
  <si>
    <t>30740K300</t>
  </si>
  <si>
    <t>30740K400</t>
  </si>
  <si>
    <t>30740K500</t>
  </si>
  <si>
    <t>30740K600</t>
  </si>
  <si>
    <t>30740K800</t>
  </si>
  <si>
    <t>30747KA00</t>
  </si>
  <si>
    <t>30747KB00</t>
  </si>
  <si>
    <t>30747KC00</t>
  </si>
  <si>
    <t>30747KD00</t>
  </si>
  <si>
    <t>30750K100</t>
  </si>
  <si>
    <t>30750K200</t>
  </si>
  <si>
    <t>30750K300</t>
  </si>
  <si>
    <t>30750K400</t>
  </si>
  <si>
    <t>30750K500</t>
  </si>
  <si>
    <t>30750K600</t>
  </si>
  <si>
    <t>30750K700</t>
  </si>
  <si>
    <t>30750K800</t>
  </si>
  <si>
    <t>30759KA00</t>
  </si>
  <si>
    <t>30759KB00</t>
  </si>
  <si>
    <t>30759KC00</t>
  </si>
  <si>
    <t>30759KD00</t>
  </si>
  <si>
    <t>30759KE00</t>
  </si>
  <si>
    <t>30815K100</t>
  </si>
  <si>
    <t>30815K200</t>
  </si>
  <si>
    <t>30815K300</t>
  </si>
  <si>
    <t>30815K400</t>
  </si>
  <si>
    <t>30816K100</t>
  </si>
  <si>
    <t>30816K200</t>
  </si>
  <si>
    <t>30816K300</t>
  </si>
  <si>
    <t>30816K400</t>
  </si>
  <si>
    <t>30817K100</t>
  </si>
  <si>
    <t>30817K400</t>
  </si>
  <si>
    <t>30818K100</t>
  </si>
  <si>
    <t>30819K100</t>
  </si>
  <si>
    <t>30829K000</t>
  </si>
  <si>
    <t>30832K000</t>
  </si>
  <si>
    <t>HHC AERIAL INTELLIGENCE BRIGADE (AIB)</t>
  </si>
  <si>
    <t>30837K000</t>
  </si>
  <si>
    <t>30840X100</t>
  </si>
  <si>
    <t>30875K100</t>
  </si>
  <si>
    <t>30876K100</t>
  </si>
  <si>
    <t>30877K100</t>
  </si>
  <si>
    <t>30878K100</t>
  </si>
  <si>
    <t>30879K100</t>
  </si>
  <si>
    <t>31413K000</t>
  </si>
  <si>
    <t>31653K000</t>
  </si>
  <si>
    <t>31715K000</t>
  </si>
  <si>
    <t>31715K100</t>
  </si>
  <si>
    <t>31716K000</t>
  </si>
  <si>
    <t>31717K000</t>
  </si>
  <si>
    <t>31717K100</t>
  </si>
  <si>
    <t>SW PLANNING DETACHMENT</t>
  </si>
  <si>
    <t>31717K200</t>
  </si>
  <si>
    <t>31810K000</t>
  </si>
  <si>
    <t>31810K100</t>
  </si>
  <si>
    <t>31810K200</t>
  </si>
  <si>
    <t>31812K000</t>
  </si>
  <si>
    <t>31815K000</t>
  </si>
  <si>
    <t>31815K100</t>
  </si>
  <si>
    <t>31815K200</t>
  </si>
  <si>
    <t>31815K300</t>
  </si>
  <si>
    <t>31815K400</t>
  </si>
  <si>
    <t>31816K000</t>
  </si>
  <si>
    <t>31817K000</t>
  </si>
  <si>
    <t>31817K100</t>
  </si>
  <si>
    <t>31817K200</t>
  </si>
  <si>
    <t>31817K300</t>
  </si>
  <si>
    <t>31818K000</t>
  </si>
  <si>
    <t>31819K000</t>
  </si>
  <si>
    <t>31825K000</t>
  </si>
  <si>
    <t>31825K100</t>
  </si>
  <si>
    <t>31826K000</t>
  </si>
  <si>
    <t>31827K000</t>
  </si>
  <si>
    <t>31828K000</t>
  </si>
  <si>
    <t>31841K000</t>
  </si>
  <si>
    <t>31841K100</t>
  </si>
  <si>
    <t>31842K000</t>
  </si>
  <si>
    <t>31843K000</t>
  </si>
  <si>
    <t>31910K000</t>
  </si>
  <si>
    <t>31912K000</t>
  </si>
  <si>
    <t>31913K000</t>
  </si>
  <si>
    <t>31915K000</t>
  </si>
  <si>
    <t>31915K100</t>
  </si>
  <si>
    <t>31916K000</t>
  </si>
  <si>
    <t>31917K000</t>
  </si>
  <si>
    <t>31917K100</t>
  </si>
  <si>
    <t>31918K000</t>
  </si>
  <si>
    <t>31919K000</t>
  </si>
  <si>
    <t>31925K000</t>
  </si>
  <si>
    <t>31926K000</t>
  </si>
  <si>
    <t>31927K000</t>
  </si>
  <si>
    <t>31928K000</t>
  </si>
  <si>
    <t>31929K000</t>
  </si>
  <si>
    <t>33710K000</t>
  </si>
  <si>
    <t>PSYOP GROUP (USAR) (2ND)</t>
  </si>
  <si>
    <t>33710K100</t>
  </si>
  <si>
    <t>PSYOP GROUP (USAR) (7TH)</t>
  </si>
  <si>
    <t>33712K100</t>
  </si>
  <si>
    <t>33719K200</t>
  </si>
  <si>
    <t>PRODUCT DISTRIBUTION COMPANY, PSYOP BATTALIO</t>
  </si>
  <si>
    <t>TACTICAL DETACHMENT, PSYOP CO (TAC) (USAR)</t>
  </si>
  <si>
    <t>TACTICAL DETACHMENT, PSYOP CO (TAC)(ABN) (US</t>
  </si>
  <si>
    <t>33730KA10</t>
  </si>
  <si>
    <t>PSYOP BATTALION (TAC) (USAR)</t>
  </si>
  <si>
    <t>33735K100</t>
  </si>
  <si>
    <t>33735K400</t>
  </si>
  <si>
    <t>PSYOP BATTALION (TAC) (USAR) (15TH)</t>
  </si>
  <si>
    <t>33735K410</t>
  </si>
  <si>
    <t>PSYOP BATTALION (TAC) (USAR) (14TH)</t>
  </si>
  <si>
    <t>33735K420</t>
  </si>
  <si>
    <t>PSYOP BATTALION (TAC) (USAR) (17TH)</t>
  </si>
  <si>
    <t>33736K100</t>
  </si>
  <si>
    <t>HHSC, PSYOP BATTALION (TAC) (USAR)</t>
  </si>
  <si>
    <t>33736K400</t>
  </si>
  <si>
    <t>PSYOP COMPANY (TAC) (USAR)</t>
  </si>
  <si>
    <t>33737K100</t>
  </si>
  <si>
    <t>33737K400</t>
  </si>
  <si>
    <t>PSYOP COMPANY (TAC) (ABN) (USAR)</t>
  </si>
  <si>
    <t>HQ, PSYOP COMPANY (TAC) (ABN) (USAR)</t>
  </si>
  <si>
    <t>DEVELOPMENT DETACHMENT, PSYOP CO (TAC) (ABN)</t>
  </si>
  <si>
    <t>HQ, TACTICAL DETACHMENT, PSYOP CO (TAC) (ABN</t>
  </si>
  <si>
    <t>TACTICAL PSYOP TEAM, TAC DET, PSYOP CO (TAC)</t>
  </si>
  <si>
    <t>33737KA10</t>
  </si>
  <si>
    <t>HQ, PSYOP COMPANY (TAC) (USAR)</t>
  </si>
  <si>
    <t>33737KA11</t>
  </si>
  <si>
    <t>33737KB10</t>
  </si>
  <si>
    <t>DEVELOPMENT DETACHMENT, PSYOP CO (TAC) (USAR</t>
  </si>
  <si>
    <t>33737KC10</t>
  </si>
  <si>
    <t>HQ, TACTICAL DETACHMENT, PSYOP CO (TAC) (USA</t>
  </si>
  <si>
    <t>33737KD10</t>
  </si>
  <si>
    <t>33757K100</t>
  </si>
  <si>
    <t>PSYOP COMPANY (STRAT DISS) (USAR)</t>
  </si>
  <si>
    <t>33769K200</t>
  </si>
  <si>
    <t>MEDIA PRODUCTION COMPANY, PSYOP BATTALION (D</t>
  </si>
  <si>
    <t>34128K300</t>
  </si>
  <si>
    <t>MI COMPANY, BRIGADE ENGINEER BATTALION (BEB)</t>
  </si>
  <si>
    <t>34427K000</t>
  </si>
  <si>
    <t>34428K000</t>
  </si>
  <si>
    <t>34547KB00</t>
  </si>
  <si>
    <t>34547KC00</t>
  </si>
  <si>
    <t>34547KD00</t>
  </si>
  <si>
    <t>34547KE00</t>
  </si>
  <si>
    <t>34547KG00</t>
  </si>
  <si>
    <t>34547KH00</t>
  </si>
  <si>
    <t>34547KI00</t>
  </si>
  <si>
    <t>34547KJ00</t>
  </si>
  <si>
    <t>34547KK00</t>
  </si>
  <si>
    <t>34547KL00</t>
  </si>
  <si>
    <t>34547KM00</t>
  </si>
  <si>
    <t>34547KN00</t>
  </si>
  <si>
    <t>34547KO00</t>
  </si>
  <si>
    <t>34547KP00</t>
  </si>
  <si>
    <t>34547KQ00</t>
  </si>
  <si>
    <t>34547KR00</t>
  </si>
  <si>
    <t>34645K100</t>
  </si>
  <si>
    <t>34645K200</t>
  </si>
  <si>
    <t>34645K300</t>
  </si>
  <si>
    <t>34646K000</t>
  </si>
  <si>
    <t>34740K000</t>
  </si>
  <si>
    <t>34750K000</t>
  </si>
  <si>
    <t>34760K000</t>
  </si>
  <si>
    <t>34820K000</t>
  </si>
  <si>
    <t>34823K000</t>
  </si>
  <si>
    <t>MI CO, ARNG SPECIAL FORCES (AIRBORNE)</t>
  </si>
  <si>
    <t>34828KA00</t>
  </si>
  <si>
    <t>34830K000</t>
  </si>
  <si>
    <t>34838KA00</t>
  </si>
  <si>
    <t>REGIMENTAL MILITARY INTELLIGENCE COMPANY (RM</t>
  </si>
  <si>
    <t>35500K000</t>
  </si>
  <si>
    <t>35503KB00</t>
  </si>
  <si>
    <t>35503KC00</t>
  </si>
  <si>
    <t>35503KD00</t>
  </si>
  <si>
    <t>37300K000</t>
  </si>
  <si>
    <t>37800K000</t>
  </si>
  <si>
    <t>37801K000</t>
  </si>
  <si>
    <t>40500KA00</t>
  </si>
  <si>
    <t>40510KC00</t>
  </si>
  <si>
    <t>40527KA00</t>
  </si>
  <si>
    <t>40700K000</t>
  </si>
  <si>
    <t>40702K000</t>
  </si>
  <si>
    <t>40793K000</t>
  </si>
  <si>
    <t>40795K000</t>
  </si>
  <si>
    <t>40795R200</t>
  </si>
  <si>
    <t>40796K000</t>
  </si>
  <si>
    <t>40802K000</t>
  </si>
  <si>
    <t>40806K000</t>
  </si>
  <si>
    <t>40810K000</t>
  </si>
  <si>
    <t>ARMY SPACE SUPPORT COMPANY (RECAP)</t>
  </si>
  <si>
    <t>40813K000</t>
  </si>
  <si>
    <t>40820K000</t>
  </si>
  <si>
    <t>40823K000</t>
  </si>
  <si>
    <t>40830K000</t>
  </si>
  <si>
    <t>40833K000</t>
  </si>
  <si>
    <t>CIVIL AFFAIRS BRIGADE (GPF)</t>
  </si>
  <si>
    <t>41700K100</t>
  </si>
  <si>
    <t>CIVIL AFFAIRS BRIGADE (SO) (ABN)</t>
  </si>
  <si>
    <t>41701KA00</t>
  </si>
  <si>
    <t>COMMAND SECTION, CIVIL AFFAIRS COMMAND (USAR</t>
  </si>
  <si>
    <t>41701KB00</t>
  </si>
  <si>
    <t>CMOC, CIVIL AFFAIRS COMMAND (USAR)</t>
  </si>
  <si>
    <t>41701KC00</t>
  </si>
  <si>
    <t>FUNCTIONAL SPECIALTY CELL, CIVIL AFFAIRS COM</t>
  </si>
  <si>
    <t>41701KD00</t>
  </si>
  <si>
    <t>CIVIL AFFAIRS LIAISON TEAM. CIVIL AFFAIRS CO</t>
  </si>
  <si>
    <t>41702K100</t>
  </si>
  <si>
    <t>HHC, CIVIL AFFAIRS BRIGADE (SO) (ABN)</t>
  </si>
  <si>
    <t>CIVIL AFFAIRS PLANNING TEAM (ABN), CIVIL AFF</t>
  </si>
  <si>
    <t>41703KA00</t>
  </si>
  <si>
    <t>CIVIL AFFAIRS PLANNING TEAM, CIVIL AFFAIRS C</t>
  </si>
  <si>
    <t>41703KA01</t>
  </si>
  <si>
    <t>HHC, CIVIL AFFAIRS COMMAND</t>
  </si>
  <si>
    <t>41710K000</t>
  </si>
  <si>
    <t>HHC, CIVIL AFFAIRS COMMAND (USAR)</t>
  </si>
  <si>
    <t>COMMAND SECTION (ABN), CIVIL AFFAIRS BRIGADE</t>
  </si>
  <si>
    <t>CMOC, CIVIL AFFAIRS BRIGADE (USAR)</t>
  </si>
  <si>
    <t>41722KA00</t>
  </si>
  <si>
    <t>COMMAND SECTION, CIVIL AFFAIRS BRIGADE (USAR</t>
  </si>
  <si>
    <t>41722KB00</t>
  </si>
  <si>
    <t>41722KC00</t>
  </si>
  <si>
    <t>FUNCTIONAL SPECIALTY CELL, CIVIL AFFAIRS BRI</t>
  </si>
  <si>
    <t>41722KD00</t>
  </si>
  <si>
    <t>CIVIL AFFAIRS LIAISON TEAM, CIVIL AFFAIRS BR</t>
  </si>
  <si>
    <t>41723KA00</t>
  </si>
  <si>
    <t>CIVIL AFFAIRS PLANNING TEAM, CIVIL AFFAIRS B</t>
  </si>
  <si>
    <t>HHC, CIVIL AFFAIRS BRIGADE</t>
  </si>
  <si>
    <t>HHC, CIVIL AFFAIRS BRIGADE (GPF)</t>
  </si>
  <si>
    <t>41730K000</t>
  </si>
  <si>
    <t>HHC, CIVIL AFFAIRS BRIGADE (USAR)</t>
  </si>
  <si>
    <t>41730K400</t>
  </si>
  <si>
    <t>41735K100</t>
  </si>
  <si>
    <t>CIVIL AFFAIRS BATTALION (SO) (ABN)</t>
  </si>
  <si>
    <t>41736K100</t>
  </si>
  <si>
    <t>HHC, CIVIL AFFAIRS BATTALION (SO) (ABN)</t>
  </si>
  <si>
    <t>41737K100</t>
  </si>
  <si>
    <t>CIVIL AFFAIRS COMPANY, CIVIL AFFAIRS BATTALI</t>
  </si>
  <si>
    <t>HHC, CIVIL AFFAIRS BATTALION (GPF)</t>
  </si>
  <si>
    <t>41740K000</t>
  </si>
  <si>
    <t>HHC, CIVIL AFFAIRS BATTALION (TAC) (USAR)</t>
  </si>
  <si>
    <t>41740K100</t>
  </si>
  <si>
    <t>41740K400</t>
  </si>
  <si>
    <t>CIVIL AFFAIRS BATTALION (GPF)</t>
  </si>
  <si>
    <t>41745K000</t>
  </si>
  <si>
    <t>CIVIL AFFAIRS BATTALION (TAC) (USAR)</t>
  </si>
  <si>
    <t>41745K100</t>
  </si>
  <si>
    <t>41745K400</t>
  </si>
  <si>
    <t>COMMAND SECTION (ABN), CIVIL AFFAIRS BATTALI</t>
  </si>
  <si>
    <t>CMOC, CIVIL AFFAIRS BATTALION (TAC) (USAR)</t>
  </si>
  <si>
    <t>41746KA00</t>
  </si>
  <si>
    <t>COMMAND SECTION, CIVIL AFFAIRS BATTALION (TA</t>
  </si>
  <si>
    <t>41746KA10</t>
  </si>
  <si>
    <t>COMMAND SECTION, CIVIL AFFAIRS BATTALION (GP</t>
  </si>
  <si>
    <t>41746KB00</t>
  </si>
  <si>
    <t>41746KB10</t>
  </si>
  <si>
    <t>CMOC, CIVIL AFFAIRS BATTALION (GPF)</t>
  </si>
  <si>
    <t>41746KC00</t>
  </si>
  <si>
    <t>FUNCTIONAL SPECIALTY CELL, CIVIL AFFAIRS BAT</t>
  </si>
  <si>
    <t>41746KC10</t>
  </si>
  <si>
    <t>SPECIAL FUNCTIONS CELL, CIVIL AFFAIRS BATTAL</t>
  </si>
  <si>
    <t>41746KD00</t>
  </si>
  <si>
    <t>CIVIL AFFAIRS LIAISON TEAM, CIVIL AFFAIRS BA</t>
  </si>
  <si>
    <t>41746KD10</t>
  </si>
  <si>
    <t>41749KA00</t>
  </si>
  <si>
    <t>41749KA10</t>
  </si>
  <si>
    <t>41750K000</t>
  </si>
  <si>
    <t>41750K100</t>
  </si>
  <si>
    <t>41750K400</t>
  </si>
  <si>
    <t>CIVIL AFFAIRS COMPANY (ABN), CIVIL AFFAIRS B</t>
  </si>
  <si>
    <t>HQ, CIVIL AFFAIRS COMPANY (ABN), CIVIL AFFAI</t>
  </si>
  <si>
    <t>CMOC, CIVIL AFFAIRS COMPANY (ABN), CIVIL AFF</t>
  </si>
  <si>
    <t>CIVIL AFFAIRS TEAM, CIVIL AFFAIRS COMPANY (A</t>
  </si>
  <si>
    <t>41757KA00</t>
  </si>
  <si>
    <t>HQ, CIVIL AFFAIRS COMPANY, CIVIL AFFAIRS BAT</t>
  </si>
  <si>
    <t>41757KA10</t>
  </si>
  <si>
    <t>41757KB00</t>
  </si>
  <si>
    <t>CMOC, CIVIL AFFAIRS COMPANY, CIVIL AFFAIRS B</t>
  </si>
  <si>
    <t>41757KB10</t>
  </si>
  <si>
    <t>CMOC, CIVIL AFFAIRS COMPANY. CIVIL AFFAIRS B</t>
  </si>
  <si>
    <t>41757KC00</t>
  </si>
  <si>
    <t>CIVIL AFFAIRS TEAM, CIVIL AFFAIRS COMPANY, C</t>
  </si>
  <si>
    <t>41757KC10</t>
  </si>
  <si>
    <t>CIVIL AFFAIRS TEAM , CIVIL AFFAIRS COMPANY,</t>
  </si>
  <si>
    <t>43027C000</t>
  </si>
  <si>
    <t>43307K000</t>
  </si>
  <si>
    <t>43347K000</t>
  </si>
  <si>
    <t>43407K000</t>
  </si>
  <si>
    <t>43430K000</t>
  </si>
  <si>
    <t>43433K000</t>
  </si>
  <si>
    <t>43457K000</t>
  </si>
  <si>
    <t>43507KA00</t>
  </si>
  <si>
    <t>FIELD MAINTENANCE TEAM, COMBAT EN CO (ARMORE</t>
  </si>
  <si>
    <t>43517KA00</t>
  </si>
  <si>
    <t>43518KA00</t>
  </si>
  <si>
    <t>43519KA00</t>
  </si>
  <si>
    <t>43519KB10</t>
  </si>
  <si>
    <t>43527KA00</t>
  </si>
  <si>
    <t>FIELD MAINTENANCE TEAM, COMBAT EN CO (WHEELE</t>
  </si>
  <si>
    <t>43528KA00</t>
  </si>
  <si>
    <t>43529KA00</t>
  </si>
  <si>
    <t>43537KA00</t>
  </si>
  <si>
    <t>43538KA00</t>
  </si>
  <si>
    <t>43539KA00</t>
  </si>
  <si>
    <t>43539KB10</t>
  </si>
  <si>
    <t>43539KB20</t>
  </si>
  <si>
    <t>43547KA00</t>
  </si>
  <si>
    <t>43549KA00</t>
  </si>
  <si>
    <t>43557KA00</t>
  </si>
  <si>
    <t>FIELD MAINTENANCE TEAM, COMBAT EN CO (AIRBOR</t>
  </si>
  <si>
    <t>43567KA00</t>
  </si>
  <si>
    <t>FIELD MAINTENANCE TEAM, COMBAT EN CO (STRYKE</t>
  </si>
  <si>
    <t>43713K000</t>
  </si>
  <si>
    <t>ATS SUPPORT MAINT DETACHMENT</t>
  </si>
  <si>
    <t>44601K000</t>
  </si>
  <si>
    <t>44615K600</t>
  </si>
  <si>
    <t>44616K600</t>
  </si>
  <si>
    <t>44617K600</t>
  </si>
  <si>
    <t>44693K000</t>
  </si>
  <si>
    <t>45413K000</t>
  </si>
  <si>
    <t>MOBILE PUBLIC AFF DET</t>
  </si>
  <si>
    <t>45503KB00</t>
  </si>
  <si>
    <t>45607K000</t>
  </si>
  <si>
    <t>BROADCAST OPERATIONS DETACHMENT</t>
  </si>
  <si>
    <t>51100K100</t>
  </si>
  <si>
    <t>51106K100</t>
  </si>
  <si>
    <t>51107K100</t>
  </si>
  <si>
    <t>51108K100</t>
  </si>
  <si>
    <t>51600K300</t>
  </si>
  <si>
    <t>HQ, (USARCENT)</t>
  </si>
  <si>
    <t>51600K500</t>
  </si>
  <si>
    <t>HQ, (USARNORTH)</t>
  </si>
  <si>
    <t>51600K600</t>
  </si>
  <si>
    <t>HQ, (USARSOUTH)</t>
  </si>
  <si>
    <t>51600K700</t>
  </si>
  <si>
    <t>HQ, (USAREUR)</t>
  </si>
  <si>
    <t>HQ, (USARPAC)</t>
  </si>
  <si>
    <t>51600K900</t>
  </si>
  <si>
    <t>HQ, (USARAF)</t>
  </si>
  <si>
    <t>51601K300</t>
  </si>
  <si>
    <t>MCP HQ (USARCENT)</t>
  </si>
  <si>
    <t>51601K500</t>
  </si>
  <si>
    <t>MCP HQ (USARNORTH)</t>
  </si>
  <si>
    <t>51601K600</t>
  </si>
  <si>
    <t>MCP HQ (USARSOUTH)</t>
  </si>
  <si>
    <t>51601K700</t>
  </si>
  <si>
    <t>MCP HQ (USAREUR)</t>
  </si>
  <si>
    <t>51601K800</t>
  </si>
  <si>
    <t>MCP HQ (USARPAC)</t>
  </si>
  <si>
    <t>51601K900</t>
  </si>
  <si>
    <t>MCP HQ (USARAF)</t>
  </si>
  <si>
    <t>51611K300</t>
  </si>
  <si>
    <t>CCP HQ (USARCENT)</t>
  </si>
  <si>
    <t>51611K500</t>
  </si>
  <si>
    <t>CCP HQ (USARNORTH)</t>
  </si>
  <si>
    <t>51611K600</t>
  </si>
  <si>
    <t>CCP HQ (USARSOUTH)</t>
  </si>
  <si>
    <t>51611K700</t>
  </si>
  <si>
    <t>CCP HQ (USAREUR)</t>
  </si>
  <si>
    <t>51611K800</t>
  </si>
  <si>
    <t>CCP HQ (USARPAC)</t>
  </si>
  <si>
    <t>51611K900</t>
  </si>
  <si>
    <t>CCP HQ (USARAF)</t>
  </si>
  <si>
    <t>51632K000</t>
  </si>
  <si>
    <t>HHC, REGIONAL SUPPORT GROUP</t>
  </si>
  <si>
    <t>52401X000</t>
  </si>
  <si>
    <t>53610K300</t>
  </si>
  <si>
    <t>53612K300</t>
  </si>
  <si>
    <t>53615K300</t>
  </si>
  <si>
    <t>53616K300</t>
  </si>
  <si>
    <t>53617K300</t>
  </si>
  <si>
    <t>53618K300</t>
  </si>
  <si>
    <t>55423K000</t>
  </si>
  <si>
    <t>55433K000</t>
  </si>
  <si>
    <t>55507K000</t>
  </si>
  <si>
    <t>55508KA00</t>
  </si>
  <si>
    <t>MOVEMENT CONTROL TM</t>
  </si>
  <si>
    <t>55509K000</t>
  </si>
  <si>
    <t>55559KA00</t>
  </si>
  <si>
    <t>55577K000</t>
  </si>
  <si>
    <t>55578K000</t>
  </si>
  <si>
    <t>55606K000</t>
  </si>
  <si>
    <t>55609K000</t>
  </si>
  <si>
    <t>TRANSPORTATION CENTER (EXPEDITIONARY RAIL)</t>
  </si>
  <si>
    <t>55616K000</t>
  </si>
  <si>
    <t>55633K000</t>
  </si>
  <si>
    <t>55643K100</t>
  </si>
  <si>
    <t>55643K200</t>
  </si>
  <si>
    <t>55643K300</t>
  </si>
  <si>
    <t>55653K100</t>
  </si>
  <si>
    <t>55653K200</t>
  </si>
  <si>
    <t>55653K300</t>
  </si>
  <si>
    <t>55663K000</t>
  </si>
  <si>
    <t>55702K000</t>
  </si>
  <si>
    <t>55706K000</t>
  </si>
  <si>
    <t>55733K000</t>
  </si>
  <si>
    <t>55743K000</t>
  </si>
  <si>
    <t>INLAND CARGO TRANSFER CO</t>
  </si>
  <si>
    <t>55753K000</t>
  </si>
  <si>
    <t>55763K000</t>
  </si>
  <si>
    <t>55823K000</t>
  </si>
  <si>
    <t>55829KA00</t>
  </si>
  <si>
    <t>55829KB00</t>
  </si>
  <si>
    <t>55840K000</t>
  </si>
  <si>
    <t>55863K000</t>
  </si>
  <si>
    <t>55883K000</t>
  </si>
  <si>
    <t>63025C000</t>
  </si>
  <si>
    <t>63027C000</t>
  </si>
  <si>
    <t>63027C200</t>
  </si>
  <si>
    <t>63027C400</t>
  </si>
  <si>
    <t>63027C600</t>
  </si>
  <si>
    <t>63037C000</t>
  </si>
  <si>
    <t>63037C600</t>
  </si>
  <si>
    <t>63057C000</t>
  </si>
  <si>
    <t>63085L000</t>
  </si>
  <si>
    <t>63086L000</t>
  </si>
  <si>
    <t>HHC, SUPPORT  BATTALION, HEAVY SEP BDE</t>
  </si>
  <si>
    <t>63087L000</t>
  </si>
  <si>
    <t>63088L000</t>
  </si>
  <si>
    <t>63089L000</t>
  </si>
  <si>
    <t>63165K000</t>
  </si>
  <si>
    <t>BRIGADE SUPPORT BATTALION (BSB), SFAB</t>
  </si>
  <si>
    <t>63166K000</t>
  </si>
  <si>
    <t>HSC, BRIGADE SUPPORT BATTALION, (BSB), SFAB</t>
  </si>
  <si>
    <t>63167K000</t>
  </si>
  <si>
    <t>LOGISTICS SUPPORT COMPANY, BRIGADE SUPPORT B</t>
  </si>
  <si>
    <t>63217K100</t>
  </si>
  <si>
    <t>FORWARD SPT CO, GSAB W/ATS (2X15 MED)</t>
  </si>
  <si>
    <t>63347S100</t>
  </si>
  <si>
    <t>63375K100</t>
  </si>
  <si>
    <t>63375K200</t>
  </si>
  <si>
    <t>63406K000</t>
  </si>
  <si>
    <t>HSC, BRIGADE SUPPORT BATTALION (FIRES BDE)</t>
  </si>
  <si>
    <t>63407K000</t>
  </si>
  <si>
    <t>63425K000</t>
  </si>
  <si>
    <t>63425K100</t>
  </si>
  <si>
    <t>63437K000</t>
  </si>
  <si>
    <t>63447K000</t>
  </si>
  <si>
    <t>63455K000</t>
  </si>
  <si>
    <t>63456K000</t>
  </si>
  <si>
    <t>63457K000</t>
  </si>
  <si>
    <t>63457K200</t>
  </si>
  <si>
    <t>63458K000</t>
  </si>
  <si>
    <t>DIST CO BSB MANEUVER ENHANCEMENT BDE (BSB ME</t>
  </si>
  <si>
    <t>63467K000</t>
  </si>
  <si>
    <t>63475K200</t>
  </si>
  <si>
    <t>63602K000</t>
  </si>
  <si>
    <t>63637K000</t>
  </si>
  <si>
    <t>63675K000</t>
  </si>
  <si>
    <t>63675K100</t>
  </si>
  <si>
    <t>63862K000</t>
  </si>
  <si>
    <t>HHC, SUSTAIN BDE (SO) (A)</t>
  </si>
  <si>
    <t>63867K000</t>
  </si>
  <si>
    <t>63868K000</t>
  </si>
  <si>
    <t>FORWARD SUPPORT CO, SUSTAIN BDE (SO) (A)</t>
  </si>
  <si>
    <t>63973X300</t>
  </si>
  <si>
    <t>SUPPORT COMPANY (OLD GUARD)</t>
  </si>
  <si>
    <t>77202C000</t>
  </si>
  <si>
    <t>77250K000</t>
  </si>
  <si>
    <t>SECURITY FORCE ASSISTANCE BRIGADE (INFANTRY)</t>
  </si>
  <si>
    <t>77252K000</t>
  </si>
  <si>
    <t>HHC, SECURITY FORCE ASSISTANCE BRIGADE</t>
  </si>
  <si>
    <t>77700X100</t>
  </si>
  <si>
    <t>77702X100</t>
  </si>
  <si>
    <t>HEADQUARTERS, INFANTRY GROUP (OLD GUARD)</t>
  </si>
  <si>
    <t>87310C000</t>
  </si>
  <si>
    <t>87350K000</t>
  </si>
  <si>
    <t>SECURITY FORCE ASSISTANCE BRIGADE (ARMOR) (R</t>
  </si>
  <si>
    <t>87352K000</t>
  </si>
  <si>
    <t>90588KA00</t>
  </si>
  <si>
    <t>90873K000</t>
  </si>
  <si>
    <t>CONTRACTING SUPPORT BRIGADE</t>
  </si>
  <si>
    <t>Min: Lowest level of fuel consumed in the selected Joint Phase</t>
  </si>
  <si>
    <r>
      <t xml:space="preserve">1. Copy and Paste entire row of desired SRC from the </t>
    </r>
    <r>
      <rPr>
        <b/>
        <sz val="11"/>
        <rFont val="Verdana"/>
        <family val="2"/>
      </rPr>
      <t>"Unit_List</t>
    </r>
    <r>
      <rPr>
        <sz val="11"/>
        <rFont val="Verdana"/>
        <family val="2"/>
      </rPr>
      <t>" Worksheet and place in A12 to start. Copy and paste the next SRC in the next row and continue until you have built your desire force.</t>
    </r>
  </si>
  <si>
    <t>Based on April 2018 Force Structure Designs and the 2017 Army G4 Approved Planning Factors</t>
  </si>
  <si>
    <t>01225K600</t>
  </si>
  <si>
    <t>01630K400</t>
  </si>
  <si>
    <t>01927K300</t>
  </si>
  <si>
    <t>01967K400</t>
  </si>
  <si>
    <t>05325K100</t>
  </si>
  <si>
    <t>05326K100</t>
  </si>
  <si>
    <t>05328K100</t>
  </si>
  <si>
    <t>06255K100</t>
  </si>
  <si>
    <t>06257K100</t>
  </si>
  <si>
    <t>10550K000</t>
  </si>
  <si>
    <t>10578KA00</t>
  </si>
  <si>
    <t>CLASS VII MGMT  TEAM</t>
  </si>
  <si>
    <t>11597KA00</t>
  </si>
  <si>
    <t>SIGNAL TEAM (INTELLIGENCE CYBER ELECTRONIC W</t>
  </si>
  <si>
    <t>11706K305</t>
  </si>
  <si>
    <t>11707K400</t>
  </si>
  <si>
    <t>11708K400</t>
  </si>
  <si>
    <t>19473S000</t>
  </si>
  <si>
    <t>19473S100</t>
  </si>
  <si>
    <t>19913RS51</t>
  </si>
  <si>
    <t>30700K100</t>
  </si>
  <si>
    <t>30700K200</t>
  </si>
  <si>
    <t>30700K300</t>
  </si>
  <si>
    <t>30700K400</t>
  </si>
  <si>
    <t>30700K500</t>
  </si>
  <si>
    <t>30700K700</t>
  </si>
  <si>
    <t>30700K800</t>
  </si>
  <si>
    <t>30732X000</t>
  </si>
  <si>
    <t>MI GROUP (CI)(SHAPE)</t>
  </si>
  <si>
    <t>30830K000</t>
  </si>
  <si>
    <t>31910K100</t>
  </si>
  <si>
    <t>31912K100</t>
  </si>
  <si>
    <t>31913K100</t>
  </si>
  <si>
    <t>31915K200</t>
  </si>
  <si>
    <t>31915K300</t>
  </si>
  <si>
    <t>31916K100</t>
  </si>
  <si>
    <t>31918K100</t>
  </si>
  <si>
    <t>31919K100</t>
  </si>
  <si>
    <t>31925K100</t>
  </si>
  <si>
    <t>31926K100</t>
  </si>
  <si>
    <t>31927K100</t>
  </si>
  <si>
    <t>31928K100</t>
  </si>
  <si>
    <t>31929K100</t>
  </si>
  <si>
    <t>PSYOP GROUP (SO) (ABN) (4TH)</t>
  </si>
  <si>
    <t>PSYOP GROUP (SO) (ABN) (8TH)</t>
  </si>
  <si>
    <t>PSYOP BATTALION (DISS) (SO) (ABN)</t>
  </si>
  <si>
    <t>PSYOP BATTALION (REG) (SO) (ABN)</t>
  </si>
  <si>
    <t>33730KA11</t>
  </si>
  <si>
    <t>PSYOP BATTALION (TAC) (SO) (ABN)</t>
  </si>
  <si>
    <t>33737KB11</t>
  </si>
  <si>
    <t>33737KC11</t>
  </si>
  <si>
    <t>33737KD11</t>
  </si>
  <si>
    <t>33810K000</t>
  </si>
  <si>
    <t>33810K100</t>
  </si>
  <si>
    <t>33812K000</t>
  </si>
  <si>
    <t>33830K000</t>
  </si>
  <si>
    <t>33830K100</t>
  </si>
  <si>
    <t>33835K000</t>
  </si>
  <si>
    <t>33835K100</t>
  </si>
  <si>
    <t>33835K200</t>
  </si>
  <si>
    <t>33835K300</t>
  </si>
  <si>
    <t>33836K000</t>
  </si>
  <si>
    <t>33836K100</t>
  </si>
  <si>
    <t>33837KA00</t>
  </si>
  <si>
    <t>33837KA10</t>
  </si>
  <si>
    <t>33837KB00</t>
  </si>
  <si>
    <t>33837KB10</t>
  </si>
  <si>
    <t>33837KC00</t>
  </si>
  <si>
    <t>33837KC10</t>
  </si>
  <si>
    <t>34415X000</t>
  </si>
  <si>
    <t>34416X000</t>
  </si>
  <si>
    <t>34527K000</t>
  </si>
  <si>
    <t>REMBASS PLT MI BN (HVY)</t>
  </si>
  <si>
    <t>34597KA00</t>
  </si>
  <si>
    <t>MILITARY INTELLIGENCE TEAM (MULTI-DOMAIN TAS</t>
  </si>
  <si>
    <t>34855K000</t>
  </si>
  <si>
    <t>MILITARY INTELLIGENCE BATTALION (SO) (ABN)</t>
  </si>
  <si>
    <t>34856K000</t>
  </si>
  <si>
    <t>HHC MILITARY INTELLIGENCE BATTALION (SO) (A)</t>
  </si>
  <si>
    <t>34857K000</t>
  </si>
  <si>
    <t>ANALYTICAL SUPPORT COMPANY</t>
  </si>
  <si>
    <t>34858K000</t>
  </si>
  <si>
    <t>MISSION SUPPORT COMPANY</t>
  </si>
  <si>
    <t>40597KA00</t>
  </si>
  <si>
    <t>SPACE TEAM (MULTI-DOMAIN TASK FORCE) (MDTF)</t>
  </si>
  <si>
    <t>41722KA01</t>
  </si>
  <si>
    <t>41722KB01</t>
  </si>
  <si>
    <t>41723KA01</t>
  </si>
  <si>
    <t>41746KA01</t>
  </si>
  <si>
    <t>41746KB01</t>
  </si>
  <si>
    <t>41749KA01</t>
  </si>
  <si>
    <t>41757KA01</t>
  </si>
  <si>
    <t>41757KB01</t>
  </si>
  <si>
    <t>41757KC01</t>
  </si>
  <si>
    <t>63165K100</t>
  </si>
  <si>
    <t>63166K100</t>
  </si>
  <si>
    <t>63217C600</t>
  </si>
  <si>
    <t>63437K100</t>
  </si>
  <si>
    <t>FORWARD SUPPORT COMPANY, 155 SP (3X6), (FIEL</t>
  </si>
  <si>
    <t>63472K000</t>
  </si>
  <si>
    <t>71590K000</t>
  </si>
  <si>
    <t>ICEWS DETACHMENT</t>
  </si>
  <si>
    <t>71597KA00</t>
  </si>
  <si>
    <t>HEADQUARTERS INTELLIGENCE CYBER ELECTRONIC W</t>
  </si>
  <si>
    <t>71598KA00</t>
  </si>
  <si>
    <t>CYBER ELECTROMAGNETIC ACTIVITIES (CEMA) TEAM</t>
  </si>
  <si>
    <t>77250K100</t>
  </si>
  <si>
    <t>87000K200</t>
  </si>
  <si>
    <t>DIV HQ AND HQ BN (ARNG)</t>
  </si>
  <si>
    <t>NOTE: The Strength in Column C will not update based on the quantity you enter in Column D.</t>
  </si>
  <si>
    <t>Available Force Strength %</t>
  </si>
  <si>
    <t>Total Strength:</t>
  </si>
  <si>
    <t>3. The Force Strength comes from the Build_a_Force_File.  If you do not need to modify it, keep the "Available Force Strength %" as 100.  If you do need to modify it, you can enter the percent in B14.</t>
  </si>
  <si>
    <t>tank pump unit</t>
  </si>
  <si>
    <t>Tank Rack Module (TRM)</t>
  </si>
  <si>
    <t>HEMTT Tanker w/TRM</t>
  </si>
  <si>
    <t>* changed per Barry research (11/13/18).  It use to be 10 for the 1077, but those have been removed.  Now it is the CROP, and they fit 8</t>
  </si>
  <si>
    <t>2. Copy (by clicking on the row number so that the entire row is selected, and selecting Copy) and paste entire row into selected unit(s) into BUILD_A_FORCE_File worksheet.</t>
  </si>
  <si>
    <t>** NOTE: Copy over to overwrite the example below.  DO NOT DELETE THE 3 EXAMPLE SRCS FIRST.  Also, tool only captures the first 475 rows that you select.</t>
  </si>
  <si>
    <t>Varying Platforms to Meet Fuel Requirements (for 1 Day)</t>
  </si>
  <si>
    <r>
      <t>Casualty Presentation per 1</t>
    </r>
    <r>
      <rPr>
        <sz val="11"/>
        <color rgb="FFFF0000"/>
        <rFont val="Verdana"/>
        <family val="2"/>
      </rPr>
      <t xml:space="preserve"> day</t>
    </r>
  </si>
  <si>
    <t>Buffalo</t>
  </si>
  <si>
    <t>Camel</t>
  </si>
  <si>
    <t>2. Enter the duration (in days) in the green cell in B12.  If no duration is entered, the data will default to 1 day.</t>
  </si>
  <si>
    <t>1. Select Joint Phase and Climate from the drop down list in the yellow cells B10 and 11.</t>
  </si>
  <si>
    <t>4. Select Pallet Type {F10}, Pallet Stacking {F11}, Cargo {F12}, Fuel {I10}, and Water {I12} Platform Types from drop down lists in those yellow cells.</t>
  </si>
  <si>
    <t>5. Select either Min, Avg, or Max for Class III (B) {cell C19}, Class III (P) {cell C20}, and Class V {cell C23} from the drop down list and Enter percent of Potable Drinking Water you want to be packaged in the cell C30 (all are yellow boxes).</t>
  </si>
  <si>
    <t>6.  To estimate Additional Medical Requirements, enter data in cells C49 thru C52 and B55.</t>
  </si>
  <si>
    <t>7.  If you would like to use multiple platforms to meet the fuel requirement, select the platforms {line 59} and enter the quantity {line 62}.</t>
  </si>
  <si>
    <t>T05047</t>
  </si>
  <si>
    <t>W98825</t>
  </si>
  <si>
    <r>
      <t xml:space="preserve">c.  Pallet Type: </t>
    </r>
    <r>
      <rPr>
        <sz val="11"/>
        <rFont val="Verdana"/>
        <family val="2"/>
      </rPr>
      <t>Select between a regular wooden warehouse pallet and 463L pallet. Standard Warehouse pallet size of 40x48x36</t>
    </r>
  </si>
  <si>
    <t>NOTE: Standard Warehouse pallet size of 40x48x36</t>
  </si>
  <si>
    <t>Logistics Estimation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</si>
</sst>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%"/>
    <numFmt numFmtId="166" formatCode="#,##0.000"/>
  </numFmts>
  <fonts count="3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MS Sans Serif"/>
      <family val="2"/>
    </font>
    <font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u/>
      <sz val="11"/>
      <name val="Verdana"/>
      <family val="2"/>
    </font>
    <font>
      <sz val="12"/>
      <color theme="1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sz val="10"/>
      <color theme="3"/>
      <name val="Verdana"/>
      <family val="2"/>
    </font>
    <font>
      <sz val="20"/>
      <name val="Verdana"/>
      <family val="2"/>
    </font>
    <font>
      <b/>
      <sz val="8"/>
      <color rgb="FFFF0000"/>
      <name val="Verdana"/>
      <family val="2"/>
    </font>
    <font>
      <b/>
      <sz val="8"/>
      <color indexed="81"/>
      <name val="Tahoma"/>
      <family val="2"/>
    </font>
    <font>
      <sz val="11"/>
      <color rgb="FFFF0000"/>
      <name val="Verdana"/>
      <family val="2"/>
    </font>
    <font>
      <sz val="11"/>
      <color indexed="8"/>
      <name val="Calibri"/>
    </font>
    <font>
      <sz val="10"/>
      <color indexed="8"/>
      <name val="Arial"/>
    </font>
    <font>
      <sz val="8"/>
      <name val="Verdan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0"/>
      </patternFill>
    </fill>
  </fills>
  <borders count="5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dashed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/>
      <right style="dashed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dashed">
        <color theme="0" tint="-0.24994659260841701"/>
      </right>
      <top/>
      <bottom style="medium">
        <color auto="1"/>
      </bottom>
      <diagonal/>
    </border>
    <border>
      <left/>
      <right style="dashed">
        <color theme="0" tint="-0.2499465926084170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7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0" borderId="0"/>
  </cellStyleXfs>
  <cellXfs count="336"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>
      <alignment vertical="center"/>
      <protection hidden="1"/>
    </xf>
    <xf numFmtId="0" fontId="10" fillId="0" borderId="9" xfId="0" applyFont="1" applyBorder="1" applyAlignment="1" applyProtection="1">
      <alignment horizontal="left"/>
    </xf>
    <xf numFmtId="0" fontId="10" fillId="0" borderId="9" xfId="0" applyFont="1" applyFill="1" applyBorder="1" applyAlignment="1" applyProtection="1">
      <alignment horizontal="left"/>
      <protection hidden="1"/>
    </xf>
    <xf numFmtId="2" fontId="10" fillId="0" borderId="2" xfId="1" applyNumberFormat="1" applyFont="1" applyFill="1" applyBorder="1" applyAlignment="1" applyProtection="1">
      <alignment horizontal="center" vertical="center"/>
      <protection hidden="1"/>
    </xf>
    <xf numFmtId="0" fontId="10" fillId="0" borderId="2" xfId="1" applyFont="1" applyFill="1" applyBorder="1" applyAlignment="1" applyProtection="1">
      <alignment horizontal="center" vertical="center"/>
      <protection hidden="1"/>
    </xf>
    <xf numFmtId="0" fontId="10" fillId="0" borderId="2" xfId="1" applyFont="1" applyFill="1" applyBorder="1" applyAlignment="1" applyProtection="1">
      <alignment horizontal="center" vertical="center" wrapText="1"/>
      <protection hidden="1"/>
    </xf>
    <xf numFmtId="2" fontId="10" fillId="4" borderId="2" xfId="1" applyNumberFormat="1" applyFont="1" applyFill="1" applyBorder="1" applyAlignment="1" applyProtection="1">
      <alignment horizontal="center" vertical="center"/>
      <protection hidden="1"/>
    </xf>
    <xf numFmtId="0" fontId="10" fillId="4" borderId="2" xfId="1" applyFont="1" applyFill="1" applyBorder="1" applyAlignment="1" applyProtection="1">
      <alignment horizontal="center" vertical="center" wrapText="1"/>
      <protection hidden="1"/>
    </xf>
    <xf numFmtId="0" fontId="10" fillId="0" borderId="9" xfId="1" applyFont="1" applyFill="1" applyBorder="1" applyAlignment="1" applyProtection="1">
      <alignment horizontal="left" vertical="center"/>
      <protection hidden="1"/>
    </xf>
    <xf numFmtId="2" fontId="10" fillId="0" borderId="10" xfId="1" applyNumberFormat="1" applyFont="1" applyFill="1" applyBorder="1" applyAlignment="1" applyProtection="1">
      <alignment horizontal="center" vertical="center"/>
      <protection hidden="1"/>
    </xf>
    <xf numFmtId="0" fontId="10" fillId="0" borderId="9" xfId="1" applyFont="1" applyFill="1" applyBorder="1" applyAlignment="1" applyProtection="1">
      <alignment horizontal="left" vertical="center" wrapText="1"/>
      <protection hidden="1"/>
    </xf>
    <xf numFmtId="0" fontId="10" fillId="0" borderId="9" xfId="1" quotePrefix="1" applyNumberFormat="1" applyFont="1" applyFill="1" applyBorder="1" applyAlignment="1" applyProtection="1">
      <alignment horizontal="left" vertical="center"/>
    </xf>
    <xf numFmtId="2" fontId="10" fillId="4" borderId="10" xfId="1" applyNumberFormat="1" applyFont="1" applyFill="1" applyBorder="1" applyAlignment="1" applyProtection="1">
      <alignment horizontal="center" vertical="center"/>
      <protection hidden="1"/>
    </xf>
    <xf numFmtId="0" fontId="10" fillId="0" borderId="11" xfId="1" applyFont="1" applyFill="1" applyBorder="1" applyAlignment="1" applyProtection="1">
      <alignment horizontal="left" vertical="center"/>
      <protection hidden="1"/>
    </xf>
    <xf numFmtId="2" fontId="10" fillId="0" borderId="12" xfId="1" applyNumberFormat="1" applyFont="1" applyFill="1" applyBorder="1" applyAlignment="1" applyProtection="1">
      <alignment horizontal="center" vertical="center"/>
      <protection hidden="1"/>
    </xf>
    <xf numFmtId="0" fontId="10" fillId="0" borderId="12" xfId="1" applyFont="1" applyFill="1" applyBorder="1" applyAlignment="1" applyProtection="1">
      <alignment horizontal="center" vertical="center" wrapText="1"/>
      <protection hidden="1"/>
    </xf>
    <xf numFmtId="2" fontId="10" fillId="0" borderId="13" xfId="1" applyNumberFormat="1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/>
      <protection hidden="1"/>
    </xf>
    <xf numFmtId="1" fontId="10" fillId="0" borderId="2" xfId="0" applyNumberFormat="1" applyFont="1" applyFill="1" applyBorder="1" applyAlignment="1" applyProtection="1">
      <alignment horizontal="center"/>
      <protection hidden="1"/>
    </xf>
    <xf numFmtId="0" fontId="10" fillId="0" borderId="10" xfId="0" applyFont="1" applyFill="1" applyBorder="1" applyAlignment="1" applyProtection="1">
      <alignment horizontal="center"/>
      <protection hidden="1"/>
    </xf>
    <xf numFmtId="0" fontId="10" fillId="0" borderId="13" xfId="0" applyFont="1" applyFill="1" applyBorder="1" applyAlignment="1" applyProtection="1">
      <alignment horizontal="center"/>
      <protection hidden="1"/>
    </xf>
    <xf numFmtId="0" fontId="10" fillId="6" borderId="14" xfId="1" applyFont="1" applyFill="1" applyBorder="1" applyAlignment="1" applyProtection="1">
      <alignment horizontal="center" vertical="center" wrapText="1"/>
      <protection hidden="1"/>
    </xf>
    <xf numFmtId="0" fontId="10" fillId="6" borderId="4" xfId="1" applyFont="1" applyFill="1" applyBorder="1" applyAlignment="1" applyProtection="1">
      <alignment horizontal="center" vertical="center" wrapText="1"/>
      <protection hidden="1"/>
    </xf>
    <xf numFmtId="1" fontId="10" fillId="6" borderId="15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Border="1" applyAlignment="1" applyProtection="1">
      <alignment vertical="center"/>
      <protection hidden="1"/>
    </xf>
    <xf numFmtId="0" fontId="10" fillId="0" borderId="11" xfId="0" applyFont="1" applyFill="1" applyBorder="1" applyAlignment="1" applyProtection="1">
      <alignment horizontal="left"/>
      <protection hidden="1"/>
    </xf>
    <xf numFmtId="0" fontId="10" fillId="0" borderId="12" xfId="0" applyFont="1" applyFill="1" applyBorder="1" applyAlignment="1" applyProtection="1">
      <alignment horizontal="center"/>
      <protection hidden="1"/>
    </xf>
    <xf numFmtId="0" fontId="10" fillId="0" borderId="9" xfId="1" applyNumberFormat="1" applyFont="1" applyFill="1" applyBorder="1" applyAlignment="1" applyProtection="1">
      <alignment horizontal="left"/>
    </xf>
    <xf numFmtId="0" fontId="10" fillId="0" borderId="10" xfId="1" quotePrefix="1" applyNumberFormat="1" applyFont="1" applyFill="1" applyBorder="1" applyAlignment="1" applyProtection="1">
      <alignment horizontal="center"/>
    </xf>
    <xf numFmtId="0" fontId="10" fillId="0" borderId="11" xfId="1" applyNumberFormat="1" applyFont="1" applyFill="1" applyBorder="1" applyAlignment="1" applyProtection="1">
      <alignment horizontal="left"/>
    </xf>
    <xf numFmtId="0" fontId="10" fillId="6" borderId="2" xfId="0" applyFont="1" applyFill="1" applyBorder="1" applyAlignment="1" applyProtection="1">
      <alignment horizontal="center" wrapText="1"/>
      <protection hidden="1"/>
    </xf>
    <xf numFmtId="0" fontId="10" fillId="6" borderId="9" xfId="0" applyFont="1" applyFill="1" applyBorder="1" applyAlignment="1" applyProtection="1">
      <alignment horizontal="center"/>
    </xf>
    <xf numFmtId="0" fontId="10" fillId="0" borderId="0" xfId="1" applyNumberFormat="1" applyFont="1" applyFill="1" applyBorder="1" applyAlignment="1" applyProtection="1">
      <alignment horizontal="left"/>
    </xf>
    <xf numFmtId="0" fontId="10" fillId="0" borderId="0" xfId="1" quotePrefix="1" applyNumberFormat="1" applyFont="1" applyFill="1" applyBorder="1" applyAlignment="1" applyProtection="1">
      <alignment horizontal="center"/>
    </xf>
    <xf numFmtId="0" fontId="16" fillId="0" borderId="9" xfId="1" quotePrefix="1" applyNumberFormat="1" applyFont="1" applyFill="1" applyBorder="1" applyAlignment="1" applyProtection="1">
      <alignment horizontal="center"/>
    </xf>
    <xf numFmtId="0" fontId="16" fillId="0" borderId="2" xfId="1" quotePrefix="1" applyNumberFormat="1" applyFont="1" applyFill="1" applyBorder="1" applyAlignment="1" applyProtection="1">
      <alignment horizontal="center"/>
    </xf>
    <xf numFmtId="0" fontId="16" fillId="0" borderId="10" xfId="1" quotePrefix="1" applyNumberFormat="1" applyFont="1" applyFill="1" applyBorder="1" applyAlignment="1" applyProtection="1">
      <alignment horizontal="center"/>
    </xf>
    <xf numFmtId="0" fontId="12" fillId="0" borderId="33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13" fillId="0" borderId="33" xfId="0" applyFont="1" applyBorder="1" applyAlignment="1" applyProtection="1">
      <alignment horizontal="center"/>
    </xf>
    <xf numFmtId="0" fontId="13" fillId="0" borderId="34" xfId="0" applyFont="1" applyBorder="1" applyAlignment="1" applyProtection="1">
      <alignment horizontal="center"/>
    </xf>
    <xf numFmtId="0" fontId="13" fillId="0" borderId="35" xfId="0" applyFont="1" applyBorder="1" applyAlignment="1" applyProtection="1">
      <alignment horizontal="center"/>
    </xf>
    <xf numFmtId="0" fontId="11" fillId="0" borderId="0" xfId="0" applyFont="1" applyProtection="1"/>
    <xf numFmtId="0" fontId="1" fillId="0" borderId="0" xfId="1" applyProtection="1"/>
    <xf numFmtId="0" fontId="9" fillId="3" borderId="2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10" fillId="6" borderId="2" xfId="1" applyFont="1" applyFill="1" applyBorder="1" applyAlignment="1" applyProtection="1">
      <alignment horizontal="center"/>
    </xf>
    <xf numFmtId="1" fontId="10" fillId="0" borderId="2" xfId="1" applyNumberFormat="1" applyFont="1" applyBorder="1" applyAlignment="1" applyProtection="1">
      <alignment horizontal="center"/>
    </xf>
    <xf numFmtId="0" fontId="10" fillId="0" borderId="0" xfId="1" applyFont="1" applyAlignment="1" applyProtection="1">
      <alignment horizontal="center"/>
    </xf>
    <xf numFmtId="0" fontId="10" fillId="0" borderId="0" xfId="1" applyFont="1" applyBorder="1" applyProtection="1"/>
    <xf numFmtId="0" fontId="10" fillId="8" borderId="22" xfId="1" applyFont="1" applyFill="1" applyBorder="1" applyAlignment="1" applyProtection="1">
      <alignment horizontal="right"/>
    </xf>
    <xf numFmtId="0" fontId="10" fillId="8" borderId="9" xfId="1" applyFont="1" applyFill="1" applyBorder="1" applyAlignment="1" applyProtection="1">
      <alignment horizontal="center"/>
    </xf>
    <xf numFmtId="0" fontId="10" fillId="8" borderId="2" xfId="1" applyFont="1" applyFill="1" applyBorder="1" applyAlignment="1" applyProtection="1">
      <alignment horizontal="center"/>
    </xf>
    <xf numFmtId="0" fontId="10" fillId="8" borderId="10" xfId="1" applyFont="1" applyFill="1" applyBorder="1" applyAlignment="1" applyProtection="1">
      <alignment horizontal="center"/>
    </xf>
    <xf numFmtId="0" fontId="15" fillId="7" borderId="20" xfId="3" applyFont="1" applyFill="1" applyBorder="1" applyAlignment="1" applyProtection="1">
      <alignment horizontal="left"/>
    </xf>
    <xf numFmtId="0" fontId="10" fillId="0" borderId="9" xfId="1" applyFont="1" applyBorder="1" applyAlignment="1" applyProtection="1">
      <alignment horizontal="center"/>
    </xf>
    <xf numFmtId="0" fontId="10" fillId="0" borderId="2" xfId="1" applyFont="1" applyBorder="1" applyAlignment="1" applyProtection="1">
      <alignment horizontal="center"/>
    </xf>
    <xf numFmtId="0" fontId="10" fillId="0" borderId="10" xfId="1" applyFont="1" applyBorder="1" applyAlignment="1" applyProtection="1">
      <alignment horizontal="center"/>
    </xf>
    <xf numFmtId="0" fontId="15" fillId="0" borderId="20" xfId="3" applyFont="1" applyFill="1" applyBorder="1" applyAlignment="1" applyProtection="1">
      <alignment vertical="center"/>
    </xf>
    <xf numFmtId="4" fontId="15" fillId="0" borderId="9" xfId="4" applyNumberFormat="1" applyFont="1" applyFill="1" applyBorder="1" applyAlignment="1" applyProtection="1">
      <alignment horizontal="center" wrapText="1"/>
    </xf>
    <xf numFmtId="4" fontId="15" fillId="0" borderId="2" xfId="4" applyNumberFormat="1" applyFont="1" applyFill="1" applyBorder="1" applyAlignment="1" applyProtection="1">
      <alignment horizontal="center" wrapText="1"/>
    </xf>
    <xf numFmtId="4" fontId="15" fillId="0" borderId="10" xfId="4" applyNumberFormat="1" applyFont="1" applyFill="1" applyBorder="1" applyAlignment="1" applyProtection="1">
      <alignment horizontal="center" wrapText="1"/>
    </xf>
    <xf numFmtId="4" fontId="1" fillId="0" borderId="0" xfId="1" applyNumberFormat="1" applyProtection="1"/>
    <xf numFmtId="4" fontId="15" fillId="4" borderId="9" xfId="4" applyNumberFormat="1" applyFont="1" applyFill="1" applyBorder="1" applyAlignment="1" applyProtection="1">
      <alignment horizontal="center" wrapText="1"/>
    </xf>
    <xf numFmtId="4" fontId="15" fillId="4" borderId="2" xfId="4" applyNumberFormat="1" applyFont="1" applyFill="1" applyBorder="1" applyAlignment="1" applyProtection="1">
      <alignment horizontal="center" wrapText="1"/>
    </xf>
    <xf numFmtId="4" fontId="15" fillId="4" borderId="10" xfId="4" applyNumberFormat="1" applyFont="1" applyFill="1" applyBorder="1" applyAlignment="1" applyProtection="1">
      <alignment horizontal="center" wrapText="1"/>
    </xf>
    <xf numFmtId="0" fontId="15" fillId="0" borderId="20" xfId="3" applyFont="1" applyFill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0" fillId="4" borderId="9" xfId="0" applyFont="1" applyFill="1" applyBorder="1" applyAlignment="1" applyProtection="1">
      <alignment horizontal="center"/>
    </xf>
    <xf numFmtId="0" fontId="0" fillId="4" borderId="2" xfId="0" applyFont="1" applyFill="1" applyBorder="1" applyAlignment="1" applyProtection="1">
      <alignment horizontal="center"/>
    </xf>
    <xf numFmtId="0" fontId="0" fillId="4" borderId="10" xfId="0" applyFont="1" applyFill="1" applyBorder="1" applyAlignment="1" applyProtection="1">
      <alignment horizontal="center"/>
    </xf>
    <xf numFmtId="0" fontId="16" fillId="0" borderId="2" xfId="1" applyFont="1" applyFill="1" applyBorder="1" applyAlignment="1" applyProtection="1">
      <alignment horizontal="center"/>
    </xf>
    <xf numFmtId="0" fontId="16" fillId="0" borderId="10" xfId="1" applyFont="1" applyFill="1" applyBorder="1" applyAlignment="1" applyProtection="1">
      <alignment horizontal="center"/>
    </xf>
    <xf numFmtId="0" fontId="15" fillId="0" borderId="21" xfId="3" applyFont="1" applyFill="1" applyBorder="1" applyAlignment="1" applyProtection="1">
      <alignment vertical="center"/>
    </xf>
    <xf numFmtId="4" fontId="15" fillId="0" borderId="7" xfId="4" applyNumberFormat="1" applyFont="1" applyFill="1" applyBorder="1" applyAlignment="1" applyProtection="1">
      <alignment horizontal="center" wrapText="1"/>
    </xf>
    <xf numFmtId="4" fontId="15" fillId="0" borderId="20" xfId="4" applyNumberFormat="1" applyFont="1" applyFill="1" applyBorder="1" applyAlignment="1" applyProtection="1">
      <alignment horizontal="center" wrapText="1"/>
    </xf>
    <xf numFmtId="0" fontId="10" fillId="0" borderId="10" xfId="1" applyFont="1" applyBorder="1" applyAlignment="1" applyProtection="1">
      <alignment horizontal="center" wrapText="1"/>
    </xf>
    <xf numFmtId="0" fontId="4" fillId="0" borderId="0" xfId="1" applyFont="1" applyProtection="1"/>
    <xf numFmtId="0" fontId="10" fillId="6" borderId="10" xfId="0" applyFont="1" applyFill="1" applyBorder="1" applyAlignment="1" applyProtection="1">
      <alignment horizontal="center"/>
    </xf>
    <xf numFmtId="0" fontId="10" fillId="6" borderId="9" xfId="1" applyFont="1" applyFill="1" applyBorder="1" applyAlignment="1" applyProtection="1">
      <alignment horizontal="center"/>
    </xf>
    <xf numFmtId="0" fontId="10" fillId="6" borderId="10" xfId="1" applyFont="1" applyFill="1" applyBorder="1" applyAlignment="1" applyProtection="1">
      <alignment horizontal="center"/>
    </xf>
    <xf numFmtId="0" fontId="10" fillId="5" borderId="11" xfId="1" applyFont="1" applyFill="1" applyBorder="1" applyAlignment="1" applyProtection="1">
      <alignment horizontal="center"/>
    </xf>
    <xf numFmtId="0" fontId="10" fillId="5" borderId="12" xfId="1" applyFont="1" applyFill="1" applyBorder="1" applyAlignment="1" applyProtection="1">
      <alignment horizontal="center"/>
    </xf>
    <xf numFmtId="0" fontId="10" fillId="0" borderId="13" xfId="1" applyFont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1" fillId="0" borderId="0" xfId="1" applyFill="1" applyBorder="1" applyProtection="1"/>
    <xf numFmtId="0" fontId="10" fillId="0" borderId="9" xfId="1" applyFont="1" applyFill="1" applyBorder="1" applyAlignment="1" applyProtection="1">
      <alignment horizontal="left"/>
    </xf>
    <xf numFmtId="0" fontId="10" fillId="0" borderId="10" xfId="1" applyFont="1" applyFill="1" applyBorder="1" applyAlignment="1" applyProtection="1">
      <alignment horizontal="center"/>
    </xf>
    <xf numFmtId="0" fontId="10" fillId="0" borderId="11" xfId="1" applyFont="1" applyFill="1" applyBorder="1" applyAlignment="1" applyProtection="1">
      <alignment horizontal="left"/>
    </xf>
    <xf numFmtId="0" fontId="10" fillId="0" borderId="13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0" fillId="0" borderId="0" xfId="1" applyFont="1" applyFill="1" applyBorder="1" applyProtection="1"/>
    <xf numFmtId="0" fontId="10" fillId="0" borderId="9" xfId="1" applyFont="1" applyFill="1" applyBorder="1" applyAlignment="1" applyProtection="1">
      <alignment horizontal="left" vertical="center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horizontal="center" vertical="center"/>
    </xf>
    <xf numFmtId="0" fontId="1" fillId="0" borderId="0" xfId="1" applyFill="1" applyBorder="1" applyAlignment="1" applyProtection="1">
      <alignment horizontal="center"/>
    </xf>
    <xf numFmtId="0" fontId="13" fillId="0" borderId="0" xfId="1" applyFont="1" applyProtection="1"/>
    <xf numFmtId="0" fontId="6" fillId="0" borderId="0" xfId="3" applyFont="1" applyFill="1" applyBorder="1" applyAlignment="1" applyProtection="1">
      <alignment wrapText="1"/>
    </xf>
    <xf numFmtId="4" fontId="6" fillId="0" borderId="0" xfId="3" applyNumberFormat="1" applyFont="1" applyFill="1" applyBorder="1" applyAlignment="1" applyProtection="1">
      <alignment horizontal="right" wrapText="1"/>
    </xf>
    <xf numFmtId="0" fontId="10" fillId="0" borderId="0" xfId="1" applyFont="1" applyProtection="1"/>
    <xf numFmtId="0" fontId="4" fillId="2" borderId="0" xfId="1" applyFont="1" applyFill="1" applyProtection="1"/>
    <xf numFmtId="0" fontId="10" fillId="6" borderId="7" xfId="0" applyFont="1" applyFill="1" applyBorder="1" applyAlignment="1" applyProtection="1">
      <alignment horizontal="center" wrapText="1"/>
    </xf>
    <xf numFmtId="0" fontId="14" fillId="9" borderId="27" xfId="0" applyFont="1" applyFill="1" applyBorder="1" applyAlignment="1"/>
    <xf numFmtId="0" fontId="14" fillId="8" borderId="27" xfId="0" applyFont="1" applyFill="1" applyBorder="1" applyAlignment="1"/>
    <xf numFmtId="0" fontId="14" fillId="10" borderId="27" xfId="0" applyFont="1" applyFill="1" applyBorder="1" applyAlignment="1"/>
    <xf numFmtId="0" fontId="17" fillId="0" borderId="0" xfId="1" applyFont="1" applyProtection="1"/>
    <xf numFmtId="0" fontId="10" fillId="13" borderId="2" xfId="0" applyFont="1" applyFill="1" applyBorder="1" applyAlignment="1" applyProtection="1">
      <alignment horizontal="center"/>
      <protection hidden="1"/>
    </xf>
    <xf numFmtId="0" fontId="18" fillId="14" borderId="0" xfId="0" applyFont="1" applyFill="1"/>
    <xf numFmtId="0" fontId="19" fillId="14" borderId="0" xfId="0" applyFont="1" applyFill="1"/>
    <xf numFmtId="0" fontId="21" fillId="14" borderId="0" xfId="0" applyFont="1" applyFill="1"/>
    <xf numFmtId="0" fontId="22" fillId="14" borderId="0" xfId="0" applyFont="1" applyFill="1"/>
    <xf numFmtId="43" fontId="22" fillId="14" borderId="0" xfId="6" applyFont="1" applyFill="1"/>
    <xf numFmtId="0" fontId="22" fillId="14" borderId="0" xfId="0" applyFont="1" applyFill="1" applyAlignment="1">
      <alignment wrapText="1"/>
    </xf>
    <xf numFmtId="0" fontId="24" fillId="14" borderId="0" xfId="0" applyFont="1" applyFill="1"/>
    <xf numFmtId="0" fontId="22" fillId="14" borderId="3" xfId="0" applyFont="1" applyFill="1" applyBorder="1" applyAlignment="1">
      <alignment horizontal="center" vertical="center"/>
    </xf>
    <xf numFmtId="0" fontId="22" fillId="14" borderId="5" xfId="0" applyFont="1" applyFill="1" applyBorder="1" applyAlignment="1">
      <alignment horizontal="center" vertical="center"/>
    </xf>
    <xf numFmtId="0" fontId="22" fillId="14" borderId="6" xfId="0" applyFont="1" applyFill="1" applyBorder="1" applyAlignment="1">
      <alignment horizontal="center" vertical="center"/>
    </xf>
    <xf numFmtId="0" fontId="22" fillId="14" borderId="4" xfId="0" applyFont="1" applyFill="1" applyBorder="1" applyAlignment="1">
      <alignment horizontal="center" vertical="center"/>
    </xf>
    <xf numFmtId="0" fontId="22" fillId="14" borderId="7" xfId="0" applyFont="1" applyFill="1" applyBorder="1" applyAlignment="1">
      <alignment horizontal="center" vertical="center"/>
    </xf>
    <xf numFmtId="0" fontId="22" fillId="14" borderId="2" xfId="0" applyFont="1" applyFill="1" applyBorder="1" applyAlignment="1">
      <alignment horizontal="center" vertical="center"/>
    </xf>
    <xf numFmtId="0" fontId="22" fillId="15" borderId="3" xfId="0" applyFont="1" applyFill="1" applyBorder="1" applyAlignment="1">
      <alignment horizontal="center" vertical="center"/>
    </xf>
    <xf numFmtId="0" fontId="22" fillId="15" borderId="8" xfId="0" applyFont="1" applyFill="1" applyBorder="1" applyAlignment="1">
      <alignment horizontal="center" vertical="center"/>
    </xf>
    <xf numFmtId="0" fontId="22" fillId="15" borderId="4" xfId="0" applyFont="1" applyFill="1" applyBorder="1" applyAlignment="1">
      <alignment horizontal="center" vertical="center"/>
    </xf>
    <xf numFmtId="0" fontId="22" fillId="15" borderId="0" xfId="0" applyFont="1" applyFill="1"/>
    <xf numFmtId="0" fontId="19" fillId="15" borderId="0" xfId="0" applyFont="1" applyFill="1"/>
    <xf numFmtId="0" fontId="24" fillId="14" borderId="2" xfId="0" applyFont="1" applyFill="1" applyBorder="1" applyAlignment="1">
      <alignment horizontal="center"/>
    </xf>
    <xf numFmtId="0" fontId="20" fillId="14" borderId="0" xfId="0" applyFont="1" applyFill="1"/>
    <xf numFmtId="43" fontId="18" fillId="14" borderId="0" xfId="6" applyFont="1" applyFill="1"/>
    <xf numFmtId="43" fontId="19" fillId="14" borderId="0" xfId="6" applyFont="1" applyFill="1"/>
    <xf numFmtId="0" fontId="25" fillId="14" borderId="0" xfId="0" applyFont="1" applyFill="1"/>
    <xf numFmtId="0" fontId="19" fillId="14" borderId="0" xfId="0" applyFont="1" applyFill="1" applyProtection="1"/>
    <xf numFmtId="165" fontId="21" fillId="14" borderId="0" xfId="5" applyNumberFormat="1" applyFont="1" applyFill="1" applyProtection="1"/>
    <xf numFmtId="10" fontId="20" fillId="14" borderId="0" xfId="0" applyNumberFormat="1" applyFont="1" applyFill="1" applyBorder="1" applyProtection="1"/>
    <xf numFmtId="0" fontId="21" fillId="16" borderId="0" xfId="0" applyFont="1" applyFill="1"/>
    <xf numFmtId="0" fontId="25" fillId="16" borderId="0" xfId="0" applyFont="1" applyFill="1"/>
    <xf numFmtId="0" fontId="21" fillId="16" borderId="0" xfId="0" applyFont="1" applyFill="1" applyAlignment="1">
      <alignment horizontal="right"/>
    </xf>
    <xf numFmtId="0" fontId="20" fillId="16" borderId="0" xfId="0" applyFont="1" applyFill="1"/>
    <xf numFmtId="0" fontId="21" fillId="16" borderId="0" xfId="0" applyFont="1" applyFill="1" applyBorder="1"/>
    <xf numFmtId="0" fontId="21" fillId="16" borderId="0" xfId="0" applyFont="1" applyFill="1" applyAlignment="1"/>
    <xf numFmtId="0" fontId="21" fillId="16" borderId="0" xfId="0" applyFont="1" applyFill="1" applyAlignment="1">
      <alignment horizontal="left"/>
    </xf>
    <xf numFmtId="0" fontId="21" fillId="16" borderId="0" xfId="0" applyFont="1" applyFill="1" applyAlignment="1">
      <alignment wrapText="1"/>
    </xf>
    <xf numFmtId="0" fontId="30" fillId="16" borderId="0" xfId="0" applyFont="1" applyFill="1" applyBorder="1" applyAlignment="1">
      <alignment vertical="center"/>
    </xf>
    <xf numFmtId="0" fontId="21" fillId="16" borderId="0" xfId="0" applyFont="1" applyFill="1" applyBorder="1" applyAlignment="1">
      <alignment wrapText="1"/>
    </xf>
    <xf numFmtId="0" fontId="19" fillId="14" borderId="0" xfId="0" applyFont="1" applyFill="1" applyBorder="1"/>
    <xf numFmtId="0" fontId="19" fillId="18" borderId="0" xfId="0" applyFont="1" applyFill="1" applyBorder="1" applyAlignment="1" applyProtection="1">
      <alignment horizontal="center"/>
      <protection locked="0"/>
    </xf>
    <xf numFmtId="0" fontId="19" fillId="18" borderId="0" xfId="0" applyFont="1" applyFill="1" applyBorder="1" applyAlignment="1" applyProtection="1">
      <alignment horizontal="center" vertical="center"/>
      <protection locked="0"/>
    </xf>
    <xf numFmtId="0" fontId="19" fillId="14" borderId="0" xfId="0" applyFont="1" applyFill="1" applyBorder="1" applyAlignment="1" applyProtection="1">
      <alignment horizontal="center"/>
    </xf>
    <xf numFmtId="0" fontId="21" fillId="14" borderId="0" xfId="0" applyFont="1" applyFill="1" applyBorder="1" applyAlignment="1" applyProtection="1">
      <alignment horizontal="center"/>
    </xf>
    <xf numFmtId="1" fontId="21" fillId="14" borderId="0" xfId="0" applyNumberFormat="1" applyFont="1" applyFill="1" applyBorder="1" applyAlignment="1" applyProtection="1">
      <alignment horizontal="right"/>
    </xf>
    <xf numFmtId="0" fontId="21" fillId="14" borderId="0" xfId="0" applyFont="1" applyFill="1" applyBorder="1" applyAlignment="1" applyProtection="1">
      <alignment horizontal="left"/>
    </xf>
    <xf numFmtId="2" fontId="21" fillId="14" borderId="0" xfId="0" quotePrefix="1" applyNumberFormat="1" applyFont="1" applyFill="1" applyBorder="1" applyAlignment="1" applyProtection="1">
      <alignment horizontal="center"/>
    </xf>
    <xf numFmtId="0" fontId="19" fillId="14" borderId="39" xfId="0" applyFont="1" applyFill="1" applyBorder="1"/>
    <xf numFmtId="0" fontId="22" fillId="14" borderId="0" xfId="0" applyFont="1" applyFill="1" applyAlignment="1" applyProtection="1">
      <alignment horizontal="right"/>
    </xf>
    <xf numFmtId="0" fontId="22" fillId="14" borderId="0" xfId="0" applyFont="1" applyFill="1" applyBorder="1" applyAlignment="1" applyProtection="1">
      <alignment horizontal="right"/>
    </xf>
    <xf numFmtId="1" fontId="23" fillId="14" borderId="0" xfId="0" applyNumberFormat="1" applyFont="1" applyFill="1" applyAlignment="1" applyProtection="1">
      <alignment horizontal="right"/>
    </xf>
    <xf numFmtId="1" fontId="23" fillId="14" borderId="0" xfId="0" applyNumberFormat="1" applyFont="1" applyFill="1" applyBorder="1" applyAlignment="1" applyProtection="1"/>
    <xf numFmtId="1" fontId="23" fillId="14" borderId="0" xfId="0" applyNumberFormat="1" applyFont="1" applyFill="1" applyBorder="1" applyAlignment="1" applyProtection="1">
      <alignment horizontal="right"/>
    </xf>
    <xf numFmtId="0" fontId="23" fillId="14" borderId="0" xfId="0" applyFont="1" applyFill="1" applyAlignment="1" applyProtection="1">
      <alignment horizontal="right" vertical="center"/>
    </xf>
    <xf numFmtId="0" fontId="23" fillId="14" borderId="0" xfId="0" applyFont="1" applyFill="1" applyAlignment="1" applyProtection="1">
      <alignment horizontal="right"/>
    </xf>
    <xf numFmtId="4" fontId="23" fillId="19" borderId="0" xfId="0" applyNumberFormat="1" applyFont="1" applyFill="1" applyBorder="1" applyAlignment="1" applyProtection="1">
      <alignment vertical="center"/>
      <protection locked="0"/>
    </xf>
    <xf numFmtId="0" fontId="28" fillId="14" borderId="0" xfId="0" quotePrefix="1" applyNumberFormat="1" applyFont="1" applyFill="1" applyBorder="1" applyAlignment="1" applyProtection="1">
      <alignment horizontal="left"/>
    </xf>
    <xf numFmtId="0" fontId="28" fillId="14" borderId="41" xfId="0" applyFont="1" applyFill="1" applyBorder="1" applyAlignment="1" applyProtection="1">
      <alignment horizontal="center"/>
    </xf>
    <xf numFmtId="0" fontId="28" fillId="14" borderId="41" xfId="0" applyFont="1" applyFill="1" applyBorder="1" applyAlignment="1" applyProtection="1">
      <alignment horizontal="center" wrapText="1"/>
    </xf>
    <xf numFmtId="3" fontId="21" fillId="14" borderId="0" xfId="0" applyNumberFormat="1" applyFont="1" applyFill="1" applyBorder="1" applyAlignment="1" applyProtection="1">
      <alignment horizontal="center"/>
    </xf>
    <xf numFmtId="2" fontId="21" fillId="14" borderId="0" xfId="0" applyNumberFormat="1" applyFont="1" applyFill="1" applyBorder="1" applyAlignment="1" applyProtection="1">
      <alignment horizontal="center"/>
    </xf>
    <xf numFmtId="1" fontId="21" fillId="14" borderId="0" xfId="0" applyNumberFormat="1" applyFont="1" applyFill="1" applyBorder="1" applyAlignment="1" applyProtection="1">
      <alignment horizontal="center"/>
    </xf>
    <xf numFmtId="164" fontId="21" fillId="14" borderId="0" xfId="0" applyNumberFormat="1" applyFont="1" applyFill="1" applyBorder="1" applyAlignment="1" applyProtection="1">
      <alignment horizontal="center"/>
    </xf>
    <xf numFmtId="165" fontId="21" fillId="14" borderId="0" xfId="5" applyNumberFormat="1" applyFont="1" applyFill="1" applyBorder="1" applyAlignment="1" applyProtection="1">
      <alignment horizontal="center"/>
    </xf>
    <xf numFmtId="0" fontId="28" fillId="14" borderId="42" xfId="0" quotePrefix="1" applyNumberFormat="1" applyFont="1" applyFill="1" applyBorder="1" applyAlignment="1" applyProtection="1">
      <alignment horizontal="left"/>
    </xf>
    <xf numFmtId="3" fontId="21" fillId="14" borderId="42" xfId="0" applyNumberFormat="1" applyFont="1" applyFill="1" applyBorder="1" applyAlignment="1" applyProtection="1">
      <alignment horizontal="center"/>
    </xf>
    <xf numFmtId="2" fontId="21" fillId="14" borderId="42" xfId="0" applyNumberFormat="1" applyFont="1" applyFill="1" applyBorder="1" applyAlignment="1" applyProtection="1">
      <alignment horizontal="center"/>
    </xf>
    <xf numFmtId="1" fontId="21" fillId="14" borderId="42" xfId="0" applyNumberFormat="1" applyFont="1" applyFill="1" applyBorder="1" applyAlignment="1" applyProtection="1">
      <alignment horizontal="center"/>
    </xf>
    <xf numFmtId="164" fontId="21" fillId="14" borderId="42" xfId="0" applyNumberFormat="1" applyFont="1" applyFill="1" applyBorder="1" applyAlignment="1" applyProtection="1">
      <alignment horizontal="center"/>
    </xf>
    <xf numFmtId="165" fontId="21" fillId="14" borderId="42" xfId="5" applyNumberFormat="1" applyFont="1" applyFill="1" applyBorder="1" applyAlignment="1" applyProtection="1">
      <alignment horizontal="center"/>
    </xf>
    <xf numFmtId="0" fontId="28" fillId="14" borderId="43" xfId="0" quotePrefix="1" applyNumberFormat="1" applyFont="1" applyFill="1" applyBorder="1" applyAlignment="1" applyProtection="1">
      <alignment horizontal="left"/>
    </xf>
    <xf numFmtId="0" fontId="21" fillId="14" borderId="43" xfId="0" applyFont="1" applyFill="1" applyBorder="1" applyAlignment="1" applyProtection="1">
      <alignment horizontal="left"/>
    </xf>
    <xf numFmtId="0" fontId="21" fillId="14" borderId="43" xfId="0" quotePrefix="1" applyNumberFormat="1" applyFont="1" applyFill="1" applyBorder="1" applyAlignment="1" applyProtection="1">
      <alignment horizontal="center"/>
    </xf>
    <xf numFmtId="3" fontId="21" fillId="14" borderId="43" xfId="0" applyNumberFormat="1" applyFont="1" applyFill="1" applyBorder="1" applyAlignment="1" applyProtection="1">
      <alignment horizontal="center"/>
    </xf>
    <xf numFmtId="2" fontId="21" fillId="14" borderId="43" xfId="0" applyNumberFormat="1" applyFont="1" applyFill="1" applyBorder="1" applyAlignment="1" applyProtection="1">
      <alignment horizontal="center"/>
    </xf>
    <xf numFmtId="1" fontId="21" fillId="14" borderId="43" xfId="0" applyNumberFormat="1" applyFont="1" applyFill="1" applyBorder="1" applyAlignment="1" applyProtection="1">
      <alignment horizontal="center"/>
    </xf>
    <xf numFmtId="164" fontId="21" fillId="14" borderId="43" xfId="0" applyNumberFormat="1" applyFont="1" applyFill="1" applyBorder="1" applyAlignment="1" applyProtection="1">
      <alignment horizontal="center"/>
    </xf>
    <xf numFmtId="165" fontId="21" fillId="14" borderId="43" xfId="5" applyNumberFormat="1" applyFont="1" applyFill="1" applyBorder="1" applyAlignment="1" applyProtection="1">
      <alignment horizontal="center"/>
    </xf>
    <xf numFmtId="0" fontId="28" fillId="14" borderId="43" xfId="0" applyNumberFormat="1" applyFont="1" applyFill="1" applyBorder="1" applyAlignment="1" applyProtection="1">
      <alignment horizontal="left"/>
    </xf>
    <xf numFmtId="0" fontId="29" fillId="14" borderId="43" xfId="0" applyFont="1" applyFill="1" applyBorder="1" applyAlignment="1" applyProtection="1">
      <alignment horizontal="left" vertical="center" wrapText="1"/>
    </xf>
    <xf numFmtId="0" fontId="28" fillId="14" borderId="43" xfId="0" applyFont="1" applyFill="1" applyBorder="1" applyAlignment="1" applyProtection="1">
      <alignment horizontal="left"/>
    </xf>
    <xf numFmtId="0" fontId="28" fillId="14" borderId="44" xfId="0" quotePrefix="1" applyNumberFormat="1" applyFont="1" applyFill="1" applyBorder="1" applyAlignment="1" applyProtection="1">
      <alignment horizontal="left"/>
    </xf>
    <xf numFmtId="0" fontId="21" fillId="14" borderId="44" xfId="0" applyFont="1" applyFill="1" applyBorder="1" applyAlignment="1" applyProtection="1">
      <alignment horizontal="left"/>
    </xf>
    <xf numFmtId="3" fontId="21" fillId="14" borderId="44" xfId="0" applyNumberFormat="1" applyFont="1" applyFill="1" applyBorder="1" applyAlignment="1" applyProtection="1">
      <alignment horizontal="center"/>
    </xf>
    <xf numFmtId="2" fontId="21" fillId="14" borderId="44" xfId="0" applyNumberFormat="1" applyFont="1" applyFill="1" applyBorder="1" applyAlignment="1" applyProtection="1">
      <alignment horizontal="center"/>
    </xf>
    <xf numFmtId="1" fontId="21" fillId="14" borderId="44" xfId="0" applyNumberFormat="1" applyFont="1" applyFill="1" applyBorder="1" applyAlignment="1" applyProtection="1">
      <alignment horizontal="center"/>
    </xf>
    <xf numFmtId="164" fontId="21" fillId="14" borderId="44" xfId="0" applyNumberFormat="1" applyFont="1" applyFill="1" applyBorder="1" applyAlignment="1" applyProtection="1">
      <alignment horizontal="center"/>
    </xf>
    <xf numFmtId="165" fontId="21" fillId="14" borderId="44" xfId="5" applyNumberFormat="1" applyFont="1" applyFill="1" applyBorder="1" applyAlignment="1" applyProtection="1">
      <alignment horizontal="center"/>
    </xf>
    <xf numFmtId="0" fontId="28" fillId="14" borderId="41" xfId="0" applyFont="1" applyFill="1" applyBorder="1" applyAlignment="1" applyProtection="1">
      <alignment horizontal="left"/>
    </xf>
    <xf numFmtId="0" fontId="28" fillId="14" borderId="41" xfId="0" applyFont="1" applyFill="1" applyBorder="1" applyAlignment="1" applyProtection="1">
      <alignment horizontal="left" wrapText="1"/>
    </xf>
    <xf numFmtId="0" fontId="21" fillId="14" borderId="45" xfId="0" quotePrefix="1" applyNumberFormat="1" applyFont="1" applyFill="1" applyBorder="1" applyAlignment="1" applyProtection="1">
      <alignment horizontal="center"/>
    </xf>
    <xf numFmtId="0" fontId="21" fillId="14" borderId="46" xfId="0" quotePrefix="1" applyNumberFormat="1" applyFont="1" applyFill="1" applyBorder="1" applyAlignment="1" applyProtection="1">
      <alignment horizontal="center"/>
    </xf>
    <xf numFmtId="0" fontId="19" fillId="18" borderId="46" xfId="0" applyFont="1" applyFill="1" applyBorder="1" applyAlignment="1" applyProtection="1">
      <alignment horizontal="center"/>
      <protection locked="0"/>
    </xf>
    <xf numFmtId="49" fontId="21" fillId="14" borderId="46" xfId="0" applyNumberFormat="1" applyFont="1" applyFill="1" applyBorder="1" applyAlignment="1" applyProtection="1">
      <alignment horizontal="center"/>
      <protection locked="0"/>
    </xf>
    <xf numFmtId="2" fontId="21" fillId="14" borderId="46" xfId="0" quotePrefix="1" applyNumberFormat="1" applyFont="1" applyFill="1" applyBorder="1" applyAlignment="1" applyProtection="1">
      <alignment horizontal="center"/>
    </xf>
    <xf numFmtId="165" fontId="21" fillId="18" borderId="46" xfId="0" quotePrefix="1" applyNumberFormat="1" applyFont="1" applyFill="1" applyBorder="1" applyAlignment="1" applyProtection="1">
      <alignment horizontal="center"/>
      <protection locked="0"/>
    </xf>
    <xf numFmtId="2" fontId="21" fillId="14" borderId="47" xfId="0" quotePrefix="1" applyNumberFormat="1" applyFont="1" applyFill="1" applyBorder="1" applyAlignment="1" applyProtection="1">
      <alignment horizontal="center"/>
    </xf>
    <xf numFmtId="0" fontId="19" fillId="14" borderId="0" xfId="0" applyFont="1" applyFill="1" applyBorder="1" applyProtection="1"/>
    <xf numFmtId="0" fontId="21" fillId="14" borderId="0" xfId="0" applyNumberFormat="1" applyFont="1" applyFill="1" applyBorder="1" applyAlignment="1" applyProtection="1"/>
    <xf numFmtId="0" fontId="28" fillId="14" borderId="41" xfId="0" applyNumberFormat="1" applyFont="1" applyFill="1" applyBorder="1" applyAlignment="1" applyProtection="1">
      <alignment wrapText="1"/>
    </xf>
    <xf numFmtId="3" fontId="28" fillId="14" borderId="41" xfId="0" applyNumberFormat="1" applyFont="1" applyFill="1" applyBorder="1" applyAlignment="1" applyProtection="1">
      <alignment horizontal="center" wrapText="1"/>
    </xf>
    <xf numFmtId="2" fontId="28" fillId="14" borderId="41" xfId="0" applyNumberFormat="1" applyFont="1" applyFill="1" applyBorder="1" applyAlignment="1" applyProtection="1">
      <alignment horizontal="center" wrapText="1"/>
    </xf>
    <xf numFmtId="1" fontId="28" fillId="14" borderId="41" xfId="0" applyNumberFormat="1" applyFont="1" applyFill="1" applyBorder="1" applyAlignment="1" applyProtection="1">
      <alignment horizontal="center" wrapText="1"/>
    </xf>
    <xf numFmtId="164" fontId="28" fillId="14" borderId="41" xfId="0" applyNumberFormat="1" applyFont="1" applyFill="1" applyBorder="1" applyAlignment="1" applyProtection="1">
      <alignment horizontal="center" wrapText="1"/>
    </xf>
    <xf numFmtId="0" fontId="21" fillId="14" borderId="42" xfId="0" applyNumberFormat="1" applyFont="1" applyFill="1" applyBorder="1" applyAlignment="1" applyProtection="1"/>
    <xf numFmtId="0" fontId="21" fillId="14" borderId="42" xfId="0" applyFont="1" applyFill="1" applyBorder="1" applyAlignment="1" applyProtection="1"/>
    <xf numFmtId="0" fontId="19" fillId="14" borderId="42" xfId="0" applyFont="1" applyFill="1" applyBorder="1" applyAlignment="1" applyProtection="1"/>
    <xf numFmtId="9" fontId="21" fillId="14" borderId="42" xfId="0" applyNumberFormat="1" applyFont="1" applyFill="1" applyBorder="1" applyAlignment="1" applyProtection="1">
      <alignment horizontal="center"/>
    </xf>
    <xf numFmtId="0" fontId="21" fillId="14" borderId="43" xfId="0" applyNumberFormat="1" applyFont="1" applyFill="1" applyBorder="1" applyAlignment="1" applyProtection="1"/>
    <xf numFmtId="9" fontId="21" fillId="14" borderId="43" xfId="0" applyNumberFormat="1" applyFont="1" applyFill="1" applyBorder="1" applyAlignment="1" applyProtection="1">
      <alignment horizontal="center"/>
    </xf>
    <xf numFmtId="0" fontId="21" fillId="14" borderId="43" xfId="0" applyFont="1" applyFill="1" applyBorder="1" applyAlignment="1" applyProtection="1"/>
    <xf numFmtId="0" fontId="19" fillId="14" borderId="43" xfId="0" applyFont="1" applyFill="1" applyBorder="1" applyAlignment="1" applyProtection="1"/>
    <xf numFmtId="0" fontId="21" fillId="14" borderId="44" xfId="0" applyNumberFormat="1" applyFont="1" applyFill="1" applyBorder="1" applyAlignment="1" applyProtection="1"/>
    <xf numFmtId="0" fontId="21" fillId="14" borderId="44" xfId="0" applyFont="1" applyFill="1" applyBorder="1" applyAlignment="1" applyProtection="1"/>
    <xf numFmtId="0" fontId="19" fillId="14" borderId="44" xfId="0" applyFont="1" applyFill="1" applyBorder="1" applyAlignment="1" applyProtection="1"/>
    <xf numFmtId="0" fontId="21" fillId="14" borderId="44" xfId="0" quotePrefix="1" applyNumberFormat="1" applyFont="1" applyFill="1" applyBorder="1" applyAlignment="1" applyProtection="1">
      <alignment horizontal="center"/>
    </xf>
    <xf numFmtId="164" fontId="21" fillId="14" borderId="0" xfId="0" applyNumberFormat="1" applyFont="1" applyFill="1" applyBorder="1" applyProtection="1"/>
    <xf numFmtId="0" fontId="21" fillId="14" borderId="0" xfId="0" applyFont="1" applyFill="1" applyBorder="1" applyProtection="1"/>
    <xf numFmtId="0" fontId="21" fillId="14" borderId="48" xfId="0" applyFont="1" applyFill="1" applyBorder="1" applyAlignment="1" applyProtection="1"/>
    <xf numFmtId="0" fontId="21" fillId="14" borderId="48" xfId="0" applyFont="1" applyFill="1" applyBorder="1" applyAlignment="1" applyProtection="1">
      <alignment horizontal="center"/>
    </xf>
    <xf numFmtId="3" fontId="21" fillId="14" borderId="48" xfId="0" applyNumberFormat="1" applyFont="1" applyFill="1" applyBorder="1" applyAlignment="1" applyProtection="1">
      <alignment horizontal="center"/>
    </xf>
    <xf numFmtId="2" fontId="21" fillId="14" borderId="48" xfId="0" applyNumberFormat="1" applyFont="1" applyFill="1" applyBorder="1" applyAlignment="1" applyProtection="1">
      <alignment horizontal="center"/>
    </xf>
    <xf numFmtId="1" fontId="21" fillId="14" borderId="48" xfId="0" applyNumberFormat="1" applyFont="1" applyFill="1" applyBorder="1" applyAlignment="1" applyProtection="1">
      <alignment horizontal="center"/>
    </xf>
    <xf numFmtId="0" fontId="21" fillId="14" borderId="43" xfId="0" applyFont="1" applyFill="1" applyBorder="1" applyAlignment="1" applyProtection="1">
      <alignment horizontal="center"/>
    </xf>
    <xf numFmtId="0" fontId="21" fillId="14" borderId="44" xfId="0" applyFont="1" applyFill="1" applyBorder="1" applyAlignment="1" applyProtection="1">
      <alignment horizontal="center"/>
    </xf>
    <xf numFmtId="10" fontId="21" fillId="15" borderId="43" xfId="0" applyNumberFormat="1" applyFont="1" applyFill="1" applyBorder="1" applyAlignment="1" applyProtection="1">
      <alignment horizontal="center"/>
      <protection locked="0"/>
    </xf>
    <xf numFmtId="10" fontId="21" fillId="15" borderId="44" xfId="0" applyNumberFormat="1" applyFont="1" applyFill="1" applyBorder="1" applyAlignment="1" applyProtection="1">
      <alignment horizontal="center"/>
      <protection locked="0"/>
    </xf>
    <xf numFmtId="0" fontId="21" fillId="15" borderId="0" xfId="0" applyFont="1" applyFill="1" applyBorder="1" applyAlignment="1" applyProtection="1">
      <alignment horizontal="center"/>
      <protection locked="0"/>
    </xf>
    <xf numFmtId="0" fontId="26" fillId="14" borderId="0" xfId="0" applyFont="1" applyFill="1" applyAlignment="1" applyProtection="1">
      <alignment horizontal="center"/>
    </xf>
    <xf numFmtId="0" fontId="21" fillId="14" borderId="0" xfId="0" applyFont="1" applyFill="1" applyBorder="1" applyAlignment="1" applyProtection="1">
      <alignment vertical="center"/>
    </xf>
    <xf numFmtId="0" fontId="21" fillId="14" borderId="50" xfId="0" applyFont="1" applyFill="1" applyBorder="1" applyAlignment="1" applyProtection="1">
      <alignment horizontal="center"/>
    </xf>
    <xf numFmtId="3" fontId="21" fillId="14" borderId="50" xfId="0" applyNumberFormat="1" applyFont="1" applyFill="1" applyBorder="1" applyAlignment="1" applyProtection="1">
      <alignment horizontal="center"/>
    </xf>
    <xf numFmtId="2" fontId="21" fillId="14" borderId="50" xfId="0" applyNumberFormat="1" applyFont="1" applyFill="1" applyBorder="1" applyAlignment="1" applyProtection="1">
      <alignment horizontal="center"/>
    </xf>
    <xf numFmtId="1" fontId="21" fillId="14" borderId="50" xfId="0" applyNumberFormat="1" applyFont="1" applyFill="1" applyBorder="1" applyAlignment="1" applyProtection="1">
      <alignment horizontal="center"/>
    </xf>
    <xf numFmtId="0" fontId="21" fillId="14" borderId="40" xfId="0" applyFont="1" applyFill="1" applyBorder="1" applyAlignment="1" applyProtection="1">
      <alignment horizontal="center"/>
    </xf>
    <xf numFmtId="0" fontId="21" fillId="14" borderId="40" xfId="0" applyFont="1" applyFill="1" applyBorder="1" applyAlignment="1" applyProtection="1">
      <alignment horizontal="left"/>
    </xf>
    <xf numFmtId="0" fontId="21" fillId="14" borderId="40" xfId="0" applyFont="1" applyFill="1" applyBorder="1" applyProtection="1"/>
    <xf numFmtId="0" fontId="19" fillId="14" borderId="40" xfId="0" applyFont="1" applyFill="1" applyBorder="1"/>
    <xf numFmtId="0" fontId="19" fillId="14" borderId="0" xfId="0" applyFont="1" applyFill="1" applyBorder="1" applyAlignment="1" applyProtection="1">
      <alignment horizontal="center"/>
      <protection locked="0"/>
    </xf>
    <xf numFmtId="0" fontId="18" fillId="14" borderId="0" xfId="0" applyFont="1" applyFill="1" applyBorder="1"/>
    <xf numFmtId="3" fontId="18" fillId="14" borderId="0" xfId="0" applyNumberFormat="1" applyFont="1" applyFill="1" applyBorder="1"/>
    <xf numFmtId="0" fontId="19" fillId="15" borderId="0" xfId="0" applyFont="1" applyFill="1" applyBorder="1" applyAlignment="1" applyProtection="1">
      <alignment horizontal="center"/>
      <protection locked="0"/>
    </xf>
    <xf numFmtId="3" fontId="19" fillId="14" borderId="49" xfId="0" applyNumberFormat="1" applyFont="1" applyFill="1" applyBorder="1" applyAlignment="1">
      <alignment horizontal="center"/>
    </xf>
    <xf numFmtId="0" fontId="19" fillId="14" borderId="23" xfId="0" applyFont="1" applyFill="1" applyBorder="1" applyAlignment="1">
      <alignment horizontal="center"/>
    </xf>
    <xf numFmtId="0" fontId="28" fillId="14" borderId="40" xfId="0" applyFont="1" applyFill="1" applyBorder="1" applyAlignment="1" applyProtection="1"/>
    <xf numFmtId="0" fontId="28" fillId="14" borderId="40" xfId="0" applyFont="1" applyFill="1" applyBorder="1" applyAlignment="1" applyProtection="1">
      <alignment horizontal="center"/>
    </xf>
    <xf numFmtId="0" fontId="28" fillId="14" borderId="52" xfId="0" applyFont="1" applyFill="1" applyBorder="1" applyAlignment="1" applyProtection="1"/>
    <xf numFmtId="0" fontId="28" fillId="14" borderId="51" xfId="0" applyFont="1" applyFill="1" applyBorder="1" applyAlignment="1" applyProtection="1">
      <alignment horizontal="center"/>
    </xf>
    <xf numFmtId="0" fontId="21" fillId="14" borderId="39" xfId="0" applyFont="1" applyFill="1" applyBorder="1"/>
    <xf numFmtId="4" fontId="21" fillId="17" borderId="0" xfId="0" applyNumberFormat="1" applyFont="1" applyFill="1" applyBorder="1" applyAlignment="1" applyProtection="1">
      <alignment vertical="center"/>
      <protection locked="0"/>
    </xf>
    <xf numFmtId="0" fontId="22" fillId="20" borderId="0" xfId="0" applyFont="1" applyFill="1"/>
    <xf numFmtId="0" fontId="19" fillId="20" borderId="0" xfId="0" applyFont="1" applyFill="1"/>
    <xf numFmtId="166" fontId="15" fillId="0" borderId="9" xfId="4" applyNumberFormat="1" applyFont="1" applyFill="1" applyBorder="1" applyAlignment="1" applyProtection="1">
      <alignment horizontal="center" wrapText="1"/>
    </xf>
    <xf numFmtId="166" fontId="15" fillId="0" borderId="2" xfId="4" applyNumberFormat="1" applyFont="1" applyFill="1" applyBorder="1" applyAlignment="1" applyProtection="1">
      <alignment horizontal="center" wrapText="1"/>
    </xf>
    <xf numFmtId="166" fontId="15" fillId="0" borderId="10" xfId="4" applyNumberFormat="1" applyFont="1" applyFill="1" applyBorder="1" applyAlignment="1" applyProtection="1">
      <alignment horizontal="center" wrapText="1"/>
    </xf>
    <xf numFmtId="0" fontId="34" fillId="0" borderId="1" xfId="7" applyFont="1" applyFill="1" applyBorder="1" applyAlignment="1">
      <alignment wrapText="1"/>
    </xf>
    <xf numFmtId="43" fontId="34" fillId="0" borderId="1" xfId="6" applyFont="1" applyFill="1" applyBorder="1" applyAlignment="1">
      <alignment horizontal="right" wrapText="1"/>
    </xf>
    <xf numFmtId="0" fontId="19" fillId="15" borderId="0" xfId="0" applyFont="1" applyFill="1" applyProtection="1">
      <protection locked="0"/>
    </xf>
    <xf numFmtId="0" fontId="36" fillId="16" borderId="0" xfId="0" applyFont="1" applyFill="1"/>
    <xf numFmtId="43" fontId="34" fillId="0" borderId="1" xfId="6" applyFont="1" applyFill="1" applyBorder="1" applyAlignment="1">
      <alignment wrapText="1"/>
    </xf>
    <xf numFmtId="0" fontId="34" fillId="21" borderId="38" xfId="7" applyFont="1" applyFill="1" applyBorder="1" applyAlignment="1">
      <alignment horizontal="center"/>
    </xf>
    <xf numFmtId="0" fontId="34" fillId="0" borderId="1" xfId="7" applyFont="1" applyFill="1" applyBorder="1" applyAlignment="1">
      <alignment horizontal="right" wrapText="1"/>
    </xf>
    <xf numFmtId="0" fontId="36" fillId="14" borderId="0" xfId="0" applyFont="1" applyFill="1" applyAlignment="1" applyProtection="1">
      <alignment horizontal="right" vertical="center" wrapText="1"/>
    </xf>
    <xf numFmtId="3" fontId="21" fillId="14" borderId="0" xfId="0" applyNumberFormat="1" applyFont="1" applyFill="1" applyBorder="1" applyAlignment="1" applyProtection="1">
      <alignment horizontal="right" vertical="center"/>
    </xf>
    <xf numFmtId="9" fontId="19" fillId="15" borderId="0" xfId="5" applyFont="1" applyFill="1" applyProtection="1">
      <protection locked="0"/>
    </xf>
    <xf numFmtId="0" fontId="10" fillId="0" borderId="53" xfId="1" applyNumberFormat="1" applyFont="1" applyFill="1" applyBorder="1" applyAlignment="1" applyProtection="1">
      <alignment horizontal="left"/>
    </xf>
    <xf numFmtId="0" fontId="10" fillId="0" borderId="54" xfId="1" applyFont="1" applyFill="1" applyBorder="1" applyAlignment="1" applyProtection="1">
      <alignment horizontal="center"/>
    </xf>
    <xf numFmtId="0" fontId="31" fillId="14" borderId="0" xfId="0" applyFont="1" applyFill="1" applyBorder="1" applyAlignment="1" applyProtection="1">
      <alignment horizontal="left"/>
    </xf>
    <xf numFmtId="0" fontId="22" fillId="14" borderId="2" xfId="0" applyFont="1" applyFill="1" applyBorder="1" applyAlignment="1">
      <alignment horizontal="center" vertical="center"/>
    </xf>
    <xf numFmtId="0" fontId="22" fillId="20" borderId="16" xfId="0" applyFont="1" applyFill="1" applyBorder="1" applyAlignment="1">
      <alignment horizontal="center" vertical="center"/>
    </xf>
    <xf numFmtId="0" fontId="24" fillId="14" borderId="2" xfId="0" applyFont="1" applyFill="1" applyBorder="1" applyAlignment="1">
      <alignment horizontal="center"/>
    </xf>
    <xf numFmtId="0" fontId="27" fillId="14" borderId="41" xfId="0" applyNumberFormat="1" applyFont="1" applyFill="1" applyBorder="1" applyAlignment="1" applyProtection="1">
      <alignment horizontal="center"/>
    </xf>
    <xf numFmtId="0" fontId="28" fillId="14" borderId="43" xfId="0" applyNumberFormat="1" applyFont="1" applyFill="1" applyBorder="1" applyAlignment="1" applyProtection="1">
      <alignment horizontal="left"/>
    </xf>
    <xf numFmtId="0" fontId="28" fillId="14" borderId="40" xfId="0" applyNumberFormat="1" applyFont="1" applyFill="1" applyBorder="1" applyAlignment="1" applyProtection="1">
      <alignment horizontal="center" wrapText="1"/>
    </xf>
    <xf numFmtId="0" fontId="28" fillId="14" borderId="41" xfId="0" applyNumberFormat="1" applyFont="1" applyFill="1" applyBorder="1" applyAlignment="1" applyProtection="1">
      <alignment horizontal="center" wrapText="1"/>
    </xf>
    <xf numFmtId="3" fontId="28" fillId="14" borderId="40" xfId="0" applyNumberFormat="1" applyFont="1" applyFill="1" applyBorder="1" applyAlignment="1" applyProtection="1">
      <alignment horizontal="center" wrapText="1"/>
    </xf>
    <xf numFmtId="3" fontId="28" fillId="14" borderId="41" xfId="0" applyNumberFormat="1" applyFont="1" applyFill="1" applyBorder="1" applyAlignment="1" applyProtection="1">
      <alignment horizontal="center" wrapText="1"/>
    </xf>
    <xf numFmtId="2" fontId="28" fillId="14" borderId="40" xfId="0" applyNumberFormat="1" applyFont="1" applyFill="1" applyBorder="1" applyAlignment="1" applyProtection="1">
      <alignment horizontal="center" wrapText="1"/>
    </xf>
    <xf numFmtId="2" fontId="28" fillId="14" borderId="41" xfId="0" applyNumberFormat="1" applyFont="1" applyFill="1" applyBorder="1" applyAlignment="1" applyProtection="1">
      <alignment horizontal="center" wrapText="1"/>
    </xf>
    <xf numFmtId="1" fontId="28" fillId="14" borderId="40" xfId="0" applyNumberFormat="1" applyFont="1" applyFill="1" applyBorder="1" applyAlignment="1" applyProtection="1">
      <alignment horizontal="center" wrapText="1"/>
    </xf>
    <xf numFmtId="1" fontId="28" fillId="14" borderId="41" xfId="0" applyNumberFormat="1" applyFont="1" applyFill="1" applyBorder="1" applyAlignment="1" applyProtection="1">
      <alignment horizontal="center" wrapText="1"/>
    </xf>
    <xf numFmtId="0" fontId="28" fillId="14" borderId="40" xfId="0" applyFont="1" applyFill="1" applyBorder="1" applyAlignment="1" applyProtection="1">
      <alignment horizontal="center" wrapText="1"/>
    </xf>
    <xf numFmtId="0" fontId="28" fillId="14" borderId="41" xfId="0" applyFont="1" applyFill="1" applyBorder="1" applyAlignment="1" applyProtection="1">
      <alignment horizontal="center" wrapText="1"/>
    </xf>
    <xf numFmtId="0" fontId="28" fillId="14" borderId="40" xfId="0" applyNumberFormat="1" applyFont="1" applyFill="1" applyBorder="1" applyAlignment="1" applyProtection="1">
      <alignment horizontal="left" wrapText="1"/>
    </xf>
    <xf numFmtId="0" fontId="28" fillId="14" borderId="41" xfId="0" applyNumberFormat="1" applyFont="1" applyFill="1" applyBorder="1" applyAlignment="1" applyProtection="1">
      <alignment horizontal="left" wrapText="1"/>
    </xf>
    <xf numFmtId="1" fontId="21" fillId="14" borderId="49" xfId="0" applyNumberFormat="1" applyFont="1" applyFill="1" applyBorder="1" applyAlignment="1" applyProtection="1">
      <alignment horizontal="right"/>
    </xf>
    <xf numFmtId="0" fontId="21" fillId="14" borderId="48" xfId="0" applyFont="1" applyFill="1" applyBorder="1" applyAlignment="1" applyProtection="1">
      <alignment horizontal="left" vertical="center"/>
    </xf>
    <xf numFmtId="0" fontId="21" fillId="14" borderId="43" xfId="0" applyFont="1" applyFill="1" applyBorder="1" applyAlignment="1" applyProtection="1">
      <alignment horizontal="left" vertical="center"/>
    </xf>
    <xf numFmtId="0" fontId="21" fillId="14" borderId="44" xfId="0" applyFont="1" applyFill="1" applyBorder="1" applyAlignment="1" applyProtection="1">
      <alignment horizontal="left" vertical="center"/>
    </xf>
    <xf numFmtId="0" fontId="21" fillId="14" borderId="50" xfId="0" applyFont="1" applyFill="1" applyBorder="1" applyAlignment="1" applyProtection="1">
      <alignment horizontal="left"/>
    </xf>
    <xf numFmtId="0" fontId="21" fillId="14" borderId="50" xfId="0" applyFont="1" applyFill="1" applyBorder="1" applyAlignment="1" applyProtection="1"/>
    <xf numFmtId="0" fontId="21" fillId="14" borderId="0" xfId="0" applyFont="1" applyFill="1" applyAlignment="1">
      <alignment horizontal="left" wrapText="1"/>
    </xf>
    <xf numFmtId="0" fontId="19" fillId="14" borderId="0" xfId="0" applyFont="1" applyFill="1" applyBorder="1" applyAlignment="1">
      <alignment horizontal="center"/>
    </xf>
    <xf numFmtId="0" fontId="22" fillId="14" borderId="0" xfId="0" applyFont="1" applyFill="1" applyAlignment="1" applyProtection="1">
      <alignment horizontal="left"/>
    </xf>
    <xf numFmtId="0" fontId="22" fillId="14" borderId="0" xfId="0" applyFont="1" applyFill="1" applyBorder="1" applyAlignment="1" applyProtection="1">
      <alignment horizontal="right"/>
    </xf>
    <xf numFmtId="0" fontId="28" fillId="14" borderId="43" xfId="0" applyNumberFormat="1" applyFont="1" applyFill="1" applyBorder="1" applyAlignment="1" applyProtection="1">
      <alignment horizontal="left" vertical="center"/>
    </xf>
    <xf numFmtId="0" fontId="28" fillId="14" borderId="43" xfId="0" quotePrefix="1" applyNumberFormat="1" applyFont="1" applyFill="1" applyBorder="1" applyAlignment="1" applyProtection="1">
      <alignment horizontal="left" vertical="center"/>
    </xf>
    <xf numFmtId="4" fontId="23" fillId="17" borderId="0" xfId="0" applyNumberFormat="1" applyFont="1" applyFill="1" applyBorder="1" applyAlignment="1" applyProtection="1">
      <alignment horizontal="left" vertical="center"/>
      <protection locked="0"/>
    </xf>
    <xf numFmtId="0" fontId="28" fillId="14" borderId="43" xfId="0" applyFont="1" applyFill="1" applyBorder="1" applyAlignment="1" applyProtection="1">
      <alignment horizontal="left"/>
    </xf>
    <xf numFmtId="0" fontId="28" fillId="14" borderId="40" xfId="0" applyFont="1" applyFill="1" applyBorder="1" applyAlignment="1" applyProtection="1">
      <alignment horizontal="center" vertical="center"/>
    </xf>
    <xf numFmtId="0" fontId="28" fillId="14" borderId="0" xfId="0" applyFont="1" applyFill="1" applyBorder="1" applyAlignment="1" applyProtection="1">
      <alignment horizontal="center" vertical="center"/>
    </xf>
    <xf numFmtId="0" fontId="14" fillId="9" borderId="2" xfId="0" applyFont="1" applyFill="1" applyBorder="1" applyAlignment="1" applyProtection="1">
      <alignment horizontal="center"/>
    </xf>
    <xf numFmtId="0" fontId="14" fillId="8" borderId="2" xfId="0" applyFont="1" applyFill="1" applyBorder="1" applyAlignment="1" applyProtection="1">
      <alignment horizontal="center"/>
    </xf>
    <xf numFmtId="0" fontId="14" fillId="10" borderId="2" xfId="0" applyFont="1" applyFill="1" applyBorder="1" applyAlignment="1" applyProtection="1">
      <alignment horizontal="center"/>
    </xf>
    <xf numFmtId="0" fontId="10" fillId="0" borderId="0" xfId="1" applyFont="1" applyAlignment="1" applyProtection="1">
      <alignment horizontal="center"/>
    </xf>
    <xf numFmtId="0" fontId="10" fillId="6" borderId="24" xfId="1" applyFont="1" applyFill="1" applyBorder="1" applyAlignment="1" applyProtection="1">
      <alignment horizontal="center"/>
    </xf>
    <xf numFmtId="0" fontId="10" fillId="6" borderId="25" xfId="1" applyFont="1" applyFill="1" applyBorder="1" applyAlignment="1" applyProtection="1">
      <alignment horizontal="center"/>
    </xf>
    <xf numFmtId="0" fontId="10" fillId="6" borderId="26" xfId="1" applyFont="1" applyFill="1" applyBorder="1" applyAlignment="1" applyProtection="1">
      <alignment horizontal="center"/>
    </xf>
    <xf numFmtId="0" fontId="15" fillId="11" borderId="19" xfId="3" applyFont="1" applyFill="1" applyBorder="1" applyAlignment="1" applyProtection="1">
      <alignment horizontal="center"/>
    </xf>
    <xf numFmtId="0" fontId="15" fillId="11" borderId="17" xfId="3" applyFont="1" applyFill="1" applyBorder="1" applyAlignment="1" applyProtection="1">
      <alignment horizontal="center"/>
    </xf>
    <xf numFmtId="0" fontId="15" fillId="11" borderId="18" xfId="3" applyFont="1" applyFill="1" applyBorder="1" applyAlignment="1" applyProtection="1">
      <alignment horizontal="center"/>
    </xf>
    <xf numFmtId="0" fontId="10" fillId="6" borderId="19" xfId="1" applyFont="1" applyFill="1" applyBorder="1" applyAlignment="1" applyProtection="1">
      <alignment horizontal="center"/>
    </xf>
    <xf numFmtId="0" fontId="10" fillId="6" borderId="17" xfId="1" applyFont="1" applyFill="1" applyBorder="1" applyAlignment="1" applyProtection="1">
      <alignment horizontal="center"/>
    </xf>
    <xf numFmtId="0" fontId="10" fillId="6" borderId="18" xfId="1" applyFont="1" applyFill="1" applyBorder="1" applyAlignment="1" applyProtection="1">
      <alignment horizontal="center"/>
    </xf>
    <xf numFmtId="0" fontId="10" fillId="6" borderId="36" xfId="1" applyFont="1" applyFill="1" applyBorder="1" applyAlignment="1" applyProtection="1">
      <alignment horizontal="center"/>
    </xf>
    <xf numFmtId="0" fontId="10" fillId="6" borderId="37" xfId="1" applyFont="1" applyFill="1" applyBorder="1" applyAlignment="1" applyProtection="1">
      <alignment horizontal="center"/>
    </xf>
    <xf numFmtId="0" fontId="10" fillId="12" borderId="25" xfId="1" applyFont="1" applyFill="1" applyBorder="1" applyAlignment="1" applyProtection="1">
      <alignment horizontal="center" wrapText="1"/>
    </xf>
    <xf numFmtId="0" fontId="10" fillId="12" borderId="32" xfId="1" applyFont="1" applyFill="1" applyBorder="1" applyAlignment="1" applyProtection="1">
      <alignment horizontal="center" wrapText="1"/>
    </xf>
    <xf numFmtId="0" fontId="10" fillId="12" borderId="29" xfId="1" applyFont="1" applyFill="1" applyBorder="1" applyAlignment="1" applyProtection="1">
      <alignment horizontal="center" wrapText="1"/>
    </xf>
    <xf numFmtId="0" fontId="10" fillId="12" borderId="31" xfId="1" applyFont="1" applyFill="1" applyBorder="1" applyAlignment="1" applyProtection="1">
      <alignment horizontal="center" wrapText="1"/>
    </xf>
    <xf numFmtId="0" fontId="10" fillId="12" borderId="28" xfId="1" applyFont="1" applyFill="1" applyBorder="1" applyAlignment="1" applyProtection="1">
      <alignment horizontal="center" wrapText="1"/>
    </xf>
    <xf numFmtId="0" fontId="10" fillId="12" borderId="30" xfId="1" applyFont="1" applyFill="1" applyBorder="1" applyAlignment="1" applyProtection="1">
      <alignment horizontal="center" wrapText="1"/>
    </xf>
  </cellXfs>
  <cellStyles count="8">
    <cellStyle name="Comma" xfId="6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_PopBased" xfId="3" xr:uid="{00000000-0005-0000-0000-000004000000}"/>
    <cellStyle name="Normal_PopBased 2" xfId="4" xr:uid="{00000000-0005-0000-0000-000005000000}"/>
    <cellStyle name="Normal_Unit_List_1" xfId="7" xr:uid="{00000000-0005-0000-0000-000007000000}"/>
    <cellStyle name="Percent" xfId="5" builtinId="5"/>
  </cellStyles>
  <dxfs count="5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8E4BC"/>
      <color rgb="FFFF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\cascom\Futures\FDD\FDD_PLANNING_DATA_BRANCH\PDBMasterSRCQuery_2007_UnlockedJR_Speci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5_Files\TOOLS_2013_data_2014_CTU\BottledWater_TOOL_2_MAY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Comments"/>
      <sheetName val="Unit List"/>
      <sheetName val="Build_A_Force File"/>
      <sheetName val="Requirement Summary"/>
      <sheetName val="REPORT"/>
      <sheetName val="Base_Data"/>
    </sheetNames>
    <sheetDataSet>
      <sheetData sheetId="0" refreshError="1"/>
      <sheetData sheetId="1" refreshError="1"/>
      <sheetData sheetId="2" refreshError="1">
        <row r="10">
          <cell r="C10">
            <v>567</v>
          </cell>
          <cell r="D10">
            <v>0</v>
          </cell>
          <cell r="E10">
            <v>7435.9328590406485</v>
          </cell>
          <cell r="F10">
            <v>3904.9466709189478</v>
          </cell>
          <cell r="G10">
            <v>5111.4593243451573</v>
          </cell>
          <cell r="H10">
            <v>558.30990688451584</v>
          </cell>
          <cell r="I10">
            <v>335.99408693939233</v>
          </cell>
          <cell r="J10">
            <v>413.63519929899604</v>
          </cell>
          <cell r="K10">
            <v>570.90131285064854</v>
          </cell>
          <cell r="L10">
            <v>107.99174392060377</v>
          </cell>
          <cell r="M10">
            <v>298.64049470816099</v>
          </cell>
          <cell r="N10">
            <v>18962.857204472311</v>
          </cell>
          <cell r="O10">
            <v>3727.5117074848295</v>
          </cell>
          <cell r="P10">
            <v>8616.4806823650379</v>
          </cell>
          <cell r="Q10">
            <v>1266.8809913648652</v>
          </cell>
        </row>
        <row r="11">
          <cell r="C11">
            <v>7</v>
          </cell>
          <cell r="D11">
            <v>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0.81995301693677902</v>
          </cell>
          <cell r="L11">
            <v>0.14808117912616581</v>
          </cell>
          <cell r="M11">
            <v>0.42920875721029006</v>
          </cell>
          <cell r="N11">
            <v>0.23611924232682213</v>
          </cell>
          <cell r="O11">
            <v>3.6163211851089727E-2</v>
          </cell>
          <cell r="P11">
            <v>8.7349062216389939E-2</v>
          </cell>
          <cell r="Q11">
            <v>4.4218964409083128E-2</v>
          </cell>
        </row>
        <row r="12">
          <cell r="C12">
            <v>816</v>
          </cell>
          <cell r="D12">
            <v>2</v>
          </cell>
          <cell r="E12">
            <v>5000.8706177668555</v>
          </cell>
          <cell r="F12">
            <v>3461.9467690363613</v>
          </cell>
          <cell r="G12">
            <v>3919.358880755397</v>
          </cell>
          <cell r="H12">
            <v>238.03420587515794</v>
          </cell>
          <cell r="I12">
            <v>181.94906585525743</v>
          </cell>
          <cell r="J12">
            <v>196.75897983239017</v>
          </cell>
          <cell r="K12">
            <v>1030.0380940116011</v>
          </cell>
          <cell r="L12">
            <v>196.32289982272778</v>
          </cell>
          <cell r="M12">
            <v>534.85376303968951</v>
          </cell>
          <cell r="N12">
            <v>6286.7478221105412</v>
          </cell>
          <cell r="O12">
            <v>1136.6545720840168</v>
          </cell>
          <cell r="P12">
            <v>2892.3479077531292</v>
          </cell>
          <cell r="Q12">
            <v>779.4218946074252</v>
          </cell>
        </row>
      </sheetData>
      <sheetData sheetId="3" refreshError="1">
        <row r="8">
          <cell r="E8" t="str">
            <v>Max</v>
          </cell>
          <cell r="F8" t="str">
            <v>Min</v>
          </cell>
          <cell r="G8" t="str">
            <v>Average</v>
          </cell>
        </row>
      </sheetData>
      <sheetData sheetId="4" refreshError="1"/>
      <sheetData sheetId="5" refreshError="1">
        <row r="2">
          <cell r="A2" t="str">
            <v>Arid</v>
          </cell>
        </row>
        <row r="3">
          <cell r="A3" t="str">
            <v>Temperate</v>
          </cell>
        </row>
        <row r="4">
          <cell r="A4" t="str">
            <v>Artic</v>
          </cell>
        </row>
        <row r="5">
          <cell r="A5" t="str">
            <v>Tropic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_I_Feeding_Plan"/>
      <sheetName val="Build_Your_own_Feeding_Plan"/>
      <sheetName val="AlternativeCustom"/>
      <sheetName val="Water"/>
      <sheetName val="REPORTS"/>
      <sheetName val="PRE_CALCULATIONS"/>
      <sheetName val="BASE_Data_Subsistance"/>
      <sheetName val="WaterForMealPlan-AUTOFILL"/>
      <sheetName val="Manual_WaterPlanner"/>
      <sheetName val="BASE_Data_Water"/>
      <sheetName val="LFF_cats"/>
      <sheetName val="Manual_WaterPlanne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M21">
            <v>3.3000000000000003</v>
          </cell>
          <cell r="O21">
            <v>1.6500000000000001</v>
          </cell>
          <cell r="P21">
            <v>3.3000000000000003</v>
          </cell>
          <cell r="Q21">
            <v>2.2000000000000002</v>
          </cell>
        </row>
        <row r="22">
          <cell r="M22">
            <v>1.6720000000000002</v>
          </cell>
          <cell r="O22">
            <v>1.6720000000000002</v>
          </cell>
          <cell r="P22">
            <v>1.6720000000000002</v>
          </cell>
          <cell r="Q22">
            <v>1.6720000000000002</v>
          </cell>
        </row>
        <row r="23">
          <cell r="M23">
            <v>1.1000000000000001E-2</v>
          </cell>
          <cell r="O23">
            <v>1.1000000000000001E-2</v>
          </cell>
          <cell r="P23">
            <v>1.1000000000000001E-2</v>
          </cell>
          <cell r="Q23">
            <v>1.1000000000000001E-2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selection activeCell="F12" sqref="F12"/>
    </sheetView>
  </sheetViews>
  <sheetFormatPr defaultRowHeight="14.25" x14ac:dyDescent="0.2"/>
  <cols>
    <col min="1" max="1" width="10" style="143" customWidth="1"/>
    <col min="2" max="2" width="11.42578125" style="143" customWidth="1"/>
    <col min="3" max="16384" width="9.140625" style="143"/>
  </cols>
  <sheetData>
    <row r="1" spans="1:17" ht="24.75" x14ac:dyDescent="0.2">
      <c r="A1" s="151" t="s">
        <v>4534</v>
      </c>
      <c r="B1" s="145"/>
      <c r="G1" s="146"/>
      <c r="H1" s="272"/>
    </row>
    <row r="2" spans="1:17" x14ac:dyDescent="0.2">
      <c r="A2" s="143" t="s">
        <v>729</v>
      </c>
      <c r="M2" s="152"/>
      <c r="N2" s="152"/>
      <c r="O2" s="152"/>
      <c r="P2" s="152"/>
      <c r="Q2" s="152"/>
    </row>
    <row r="3" spans="1:17" x14ac:dyDescent="0.2">
      <c r="A3" s="143" t="s">
        <v>3405</v>
      </c>
      <c r="M3" s="147"/>
      <c r="N3" s="147"/>
      <c r="O3" s="147"/>
      <c r="P3" s="147"/>
      <c r="Q3" s="147"/>
    </row>
    <row r="4" spans="1:17" x14ac:dyDescent="0.2">
      <c r="A4" s="143" t="s">
        <v>3404</v>
      </c>
    </row>
    <row r="5" spans="1:17" x14ac:dyDescent="0.2">
      <c r="A5" s="143" t="s">
        <v>3382</v>
      </c>
    </row>
    <row r="6" spans="1:17" x14ac:dyDescent="0.2">
      <c r="A6" s="143" t="s">
        <v>3383</v>
      </c>
    </row>
    <row r="7" spans="1:17" x14ac:dyDescent="0.2">
      <c r="A7" s="143" t="s">
        <v>3415</v>
      </c>
    </row>
    <row r="9" spans="1:17" x14ac:dyDescent="0.2">
      <c r="A9" s="143" t="s">
        <v>3385</v>
      </c>
    </row>
    <row r="10" spans="1:17" x14ac:dyDescent="0.2">
      <c r="A10" s="144"/>
      <c r="B10" s="146" t="s">
        <v>3388</v>
      </c>
    </row>
    <row r="11" spans="1:17" x14ac:dyDescent="0.2">
      <c r="C11" s="143" t="s">
        <v>1608</v>
      </c>
    </row>
    <row r="12" spans="1:17" x14ac:dyDescent="0.2">
      <c r="C12" s="143" t="s">
        <v>1609</v>
      </c>
    </row>
    <row r="13" spans="1:17" x14ac:dyDescent="0.2">
      <c r="C13" s="143" t="s">
        <v>1610</v>
      </c>
    </row>
    <row r="14" spans="1:17" x14ac:dyDescent="0.2">
      <c r="B14" s="146" t="s">
        <v>3389</v>
      </c>
    </row>
    <row r="15" spans="1:17" x14ac:dyDescent="0.2">
      <c r="B15" s="146" t="s">
        <v>4532</v>
      </c>
    </row>
    <row r="16" spans="1:17" x14ac:dyDescent="0.2">
      <c r="B16" s="146" t="s">
        <v>3390</v>
      </c>
    </row>
    <row r="17" spans="2:4" x14ac:dyDescent="0.2">
      <c r="B17" s="146" t="s">
        <v>3391</v>
      </c>
    </row>
    <row r="18" spans="2:4" x14ac:dyDescent="0.2">
      <c r="B18" s="146" t="s">
        <v>3392</v>
      </c>
    </row>
    <row r="19" spans="2:4" x14ac:dyDescent="0.2">
      <c r="B19" s="146" t="s">
        <v>3400</v>
      </c>
    </row>
    <row r="20" spans="2:4" x14ac:dyDescent="0.2">
      <c r="C20" s="146" t="s">
        <v>3401</v>
      </c>
    </row>
    <row r="21" spans="2:4" x14ac:dyDescent="0.2">
      <c r="C21" s="148"/>
      <c r="D21" s="143" t="s">
        <v>3386</v>
      </c>
    </row>
    <row r="22" spans="2:4" x14ac:dyDescent="0.2">
      <c r="D22" s="143" t="s">
        <v>4398</v>
      </c>
    </row>
    <row r="23" spans="2:4" x14ac:dyDescent="0.2">
      <c r="D23" s="143" t="s">
        <v>3387</v>
      </c>
    </row>
    <row r="24" spans="2:4" x14ac:dyDescent="0.2">
      <c r="C24" s="146" t="s">
        <v>3402</v>
      </c>
      <c r="D24" s="148"/>
    </row>
    <row r="25" spans="2:4" x14ac:dyDescent="0.2">
      <c r="C25" s="148"/>
      <c r="D25" s="143" t="s">
        <v>3393</v>
      </c>
    </row>
    <row r="26" spans="2:4" x14ac:dyDescent="0.2">
      <c r="D26" s="143" t="s">
        <v>3394</v>
      </c>
    </row>
    <row r="27" spans="2:4" x14ac:dyDescent="0.2">
      <c r="D27" s="143" t="s">
        <v>3395</v>
      </c>
    </row>
    <row r="28" spans="2:4" x14ac:dyDescent="0.2">
      <c r="C28" s="146" t="s">
        <v>3403</v>
      </c>
    </row>
    <row r="29" spans="2:4" x14ac:dyDescent="0.2">
      <c r="C29" s="148"/>
      <c r="D29" s="143" t="s">
        <v>3396</v>
      </c>
    </row>
    <row r="30" spans="2:4" x14ac:dyDescent="0.2">
      <c r="D30" s="143" t="s">
        <v>3397</v>
      </c>
    </row>
    <row r="31" spans="2:4" x14ac:dyDescent="0.2">
      <c r="D31" s="143" t="s">
        <v>3398</v>
      </c>
    </row>
    <row r="32" spans="2:4" x14ac:dyDescent="0.2">
      <c r="C32" s="143" t="s">
        <v>3399</v>
      </c>
    </row>
    <row r="33" spans="1:3" x14ac:dyDescent="0.2">
      <c r="B33" s="149" t="s">
        <v>730</v>
      </c>
    </row>
    <row r="34" spans="1:3" x14ac:dyDescent="0.2">
      <c r="C34" s="143" t="s">
        <v>731</v>
      </c>
    </row>
    <row r="35" spans="1:3" x14ac:dyDescent="0.2">
      <c r="C35" s="143" t="s">
        <v>732</v>
      </c>
    </row>
    <row r="36" spans="1:3" x14ac:dyDescent="0.2">
      <c r="C36" s="143" t="s">
        <v>733</v>
      </c>
    </row>
    <row r="37" spans="1:3" x14ac:dyDescent="0.2">
      <c r="B37" s="148" t="s">
        <v>2736</v>
      </c>
    </row>
    <row r="38" spans="1:3" x14ac:dyDescent="0.2">
      <c r="B38" s="148" t="s">
        <v>3384</v>
      </c>
    </row>
    <row r="39" spans="1:3" x14ac:dyDescent="0.2">
      <c r="A39" s="148"/>
    </row>
    <row r="40" spans="1:3" x14ac:dyDescent="0.2">
      <c r="A40" s="148"/>
    </row>
    <row r="47" spans="1:3" ht="38.25" customHeight="1" x14ac:dyDescent="0.2">
      <c r="B47" s="150"/>
    </row>
    <row r="52" spans="2:2" x14ac:dyDescent="0.2">
      <c r="B52" s="148"/>
    </row>
    <row r="53" spans="2:2" x14ac:dyDescent="0.2">
      <c r="B53" s="148"/>
    </row>
    <row r="56" spans="2:2" x14ac:dyDescent="0.2">
      <c r="B56" s="148"/>
    </row>
    <row r="57" spans="2:2" x14ac:dyDescent="0.2">
      <c r="B57" s="14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080"/>
  <sheetViews>
    <sheetView workbookViewId="0">
      <pane ySplit="7" topLeftCell="A8" activePane="bottomLeft" state="frozen"/>
      <selection pane="bottomLeft" activeCell="B317" sqref="B317"/>
    </sheetView>
  </sheetViews>
  <sheetFormatPr defaultRowHeight="12.75" x14ac:dyDescent="0.2"/>
  <cols>
    <col min="1" max="1" width="15.28515625" style="120" customWidth="1"/>
    <col min="2" max="2" width="55.5703125" style="120" customWidth="1"/>
    <col min="3" max="3" width="18.7109375" style="120" bestFit="1" customWidth="1"/>
    <col min="4" max="4" width="11" style="120" customWidth="1"/>
    <col min="5" max="7" width="14.7109375" style="121" bestFit="1" customWidth="1"/>
    <col min="8" max="10" width="15.7109375" style="121" bestFit="1" customWidth="1"/>
    <col min="11" max="13" width="15" style="121" bestFit="1" customWidth="1"/>
    <col min="14" max="16" width="14.7109375" style="121" bestFit="1" customWidth="1"/>
    <col min="17" max="19" width="15.7109375" style="121" bestFit="1" customWidth="1"/>
    <col min="20" max="22" width="15" style="121" bestFit="1" customWidth="1"/>
    <col min="23" max="23" width="13.5703125" style="121" bestFit="1" customWidth="1"/>
    <col min="24" max="24" width="14" style="121" customWidth="1"/>
    <col min="25" max="25" width="13.5703125" style="121" bestFit="1" customWidth="1"/>
    <col min="26" max="28" width="17.7109375" style="121" customWidth="1"/>
    <col min="29" max="31" width="16.85546875" style="121" bestFit="1" customWidth="1"/>
    <col min="32" max="32" width="13.5703125" style="121" bestFit="1" customWidth="1"/>
    <col min="33" max="33" width="17.7109375" style="121" customWidth="1"/>
    <col min="34" max="34" width="16.85546875" style="121" bestFit="1" customWidth="1"/>
    <col min="35" max="35" width="13.5703125" style="121" bestFit="1" customWidth="1"/>
    <col min="36" max="36" width="17.7109375" style="121" customWidth="1"/>
    <col min="37" max="37" width="16.85546875" style="121" bestFit="1" customWidth="1"/>
    <col min="38" max="16384" width="9.140625" style="120"/>
  </cols>
  <sheetData>
    <row r="1" spans="1:37" s="118" customFormat="1" ht="14.25" x14ac:dyDescent="0.2">
      <c r="A1" s="136" t="s">
        <v>4400</v>
      </c>
      <c r="B1" s="117"/>
      <c r="C1" s="117"/>
      <c r="D1" s="117"/>
      <c r="E1" s="137"/>
      <c r="F1" s="137"/>
      <c r="G1" s="137"/>
      <c r="H1" s="137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</row>
    <row r="2" spans="1:37" s="118" customFormat="1" ht="14.25" x14ac:dyDescent="0.2">
      <c r="A2" s="119"/>
      <c r="B2" s="117"/>
      <c r="C2" s="117"/>
      <c r="D2" s="117"/>
      <c r="E2" s="137"/>
      <c r="F2" s="137"/>
      <c r="G2" s="137"/>
      <c r="H2" s="137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</row>
    <row r="3" spans="1:37" s="118" customFormat="1" ht="14.25" x14ac:dyDescent="0.2">
      <c r="A3" s="139" t="s">
        <v>729</v>
      </c>
      <c r="B3" s="117"/>
      <c r="C3" s="117"/>
      <c r="D3" s="117"/>
      <c r="E3" s="137"/>
      <c r="F3" s="137"/>
      <c r="G3" s="137"/>
      <c r="H3" s="137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</row>
    <row r="4" spans="1:37" s="118" customFormat="1" ht="14.25" x14ac:dyDescent="0.2">
      <c r="A4" s="119" t="s">
        <v>1598</v>
      </c>
      <c r="B4" s="117"/>
      <c r="C4" s="117"/>
      <c r="D4" s="117"/>
      <c r="E4" s="137"/>
      <c r="F4" s="137"/>
      <c r="G4" s="137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</row>
    <row r="5" spans="1:37" s="118" customFormat="1" ht="14.25" x14ac:dyDescent="0.2">
      <c r="A5" s="119" t="s">
        <v>4518</v>
      </c>
      <c r="B5" s="117"/>
      <c r="C5" s="117"/>
      <c r="D5" s="117"/>
      <c r="E5" s="137"/>
      <c r="F5" s="137"/>
      <c r="G5" s="137"/>
      <c r="H5" s="137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</row>
    <row r="7" spans="1:37" s="122" customFormat="1" ht="30" customHeight="1" x14ac:dyDescent="0.25">
      <c r="A7" s="274" t="s">
        <v>1567</v>
      </c>
      <c r="B7" s="274" t="s">
        <v>1568</v>
      </c>
      <c r="C7" s="274" t="s">
        <v>1569</v>
      </c>
      <c r="D7" s="274" t="s">
        <v>0</v>
      </c>
      <c r="E7" s="274" t="s">
        <v>3416</v>
      </c>
      <c r="F7" s="274" t="s">
        <v>3417</v>
      </c>
      <c r="G7" s="274" t="s">
        <v>3418</v>
      </c>
      <c r="H7" s="274" t="s">
        <v>3419</v>
      </c>
      <c r="I7" s="274" t="s">
        <v>3420</v>
      </c>
      <c r="J7" s="274" t="s">
        <v>2738</v>
      </c>
      <c r="K7" s="274" t="s">
        <v>2739</v>
      </c>
      <c r="L7" s="274" t="s">
        <v>2740</v>
      </c>
      <c r="M7" s="274" t="s">
        <v>2741</v>
      </c>
      <c r="N7" s="274" t="s">
        <v>2742</v>
      </c>
      <c r="O7" s="274" t="s">
        <v>2743</v>
      </c>
      <c r="P7" s="274" t="s">
        <v>2744</v>
      </c>
      <c r="Q7" s="274" t="s">
        <v>2745</v>
      </c>
      <c r="R7" s="274" t="s">
        <v>2746</v>
      </c>
      <c r="S7" s="274" t="s">
        <v>2747</v>
      </c>
      <c r="T7" s="274" t="s">
        <v>1570</v>
      </c>
      <c r="U7" s="274" t="s">
        <v>1571</v>
      </c>
      <c r="V7" s="274" t="s">
        <v>1572</v>
      </c>
      <c r="W7" s="274" t="s">
        <v>2564</v>
      </c>
      <c r="X7" s="274" t="s">
        <v>2565</v>
      </c>
      <c r="Y7" s="274" t="s">
        <v>2566</v>
      </c>
      <c r="Z7" s="274" t="s">
        <v>2567</v>
      </c>
      <c r="AA7" s="274" t="s">
        <v>2568</v>
      </c>
      <c r="AB7" s="274" t="s">
        <v>2569</v>
      </c>
      <c r="AC7" s="274" t="s">
        <v>2570</v>
      </c>
      <c r="AD7" s="274" t="s">
        <v>2571</v>
      </c>
      <c r="AE7" s="274" t="s">
        <v>2572</v>
      </c>
      <c r="AF7" s="274" t="s">
        <v>2199</v>
      </c>
      <c r="AG7" s="274" t="s">
        <v>2200</v>
      </c>
      <c r="AH7" s="274" t="s">
        <v>2201</v>
      </c>
      <c r="AI7" s="274" t="s">
        <v>2202</v>
      </c>
      <c r="AJ7" s="274" t="s">
        <v>2203</v>
      </c>
      <c r="AK7" s="274" t="s">
        <v>2204</v>
      </c>
    </row>
    <row r="8" spans="1:37" ht="15" x14ac:dyDescent="0.25">
      <c r="A8" s="269" t="s">
        <v>2749</v>
      </c>
      <c r="B8" s="269" t="s">
        <v>1</v>
      </c>
      <c r="C8" s="275">
        <v>373</v>
      </c>
      <c r="D8" s="269" t="s">
        <v>802</v>
      </c>
      <c r="E8" s="275">
        <v>16006.503087774743</v>
      </c>
      <c r="F8" s="275">
        <v>14433.522258157736</v>
      </c>
      <c r="G8" s="275">
        <v>14929.339602905146</v>
      </c>
      <c r="H8" s="275">
        <v>14843.066359618188</v>
      </c>
      <c r="I8" s="275">
        <v>14539.491794983996</v>
      </c>
      <c r="J8" s="275">
        <v>14695.541601117555</v>
      </c>
      <c r="K8" s="275">
        <v>14704.638881556224</v>
      </c>
      <c r="L8" s="275">
        <v>14368.005181454102</v>
      </c>
      <c r="M8" s="275">
        <v>14512.569492297165</v>
      </c>
      <c r="N8" s="275">
        <v>1466.9337861573142</v>
      </c>
      <c r="O8" s="275">
        <v>1216.3282930860689</v>
      </c>
      <c r="P8" s="275">
        <v>1317.7336090092006</v>
      </c>
      <c r="Q8" s="275">
        <v>1406.8485622677451</v>
      </c>
      <c r="R8" s="275">
        <v>1244.7316993972051</v>
      </c>
      <c r="S8" s="275">
        <v>1320.2323760382646</v>
      </c>
      <c r="T8" s="275">
        <v>1372.0988828311167</v>
      </c>
      <c r="U8" s="275">
        <v>1229.9183432384368</v>
      </c>
      <c r="V8" s="275">
        <v>1290.608847067776</v>
      </c>
      <c r="W8" s="275">
        <v>31.781857515663468</v>
      </c>
      <c r="X8" s="275">
        <v>0.63009533130217588</v>
      </c>
      <c r="Y8" s="275">
        <v>16.205976423482824</v>
      </c>
      <c r="Z8" s="275">
        <v>83.840214189913254</v>
      </c>
      <c r="AA8" s="275">
        <v>83.840214189913254</v>
      </c>
      <c r="AB8" s="275">
        <v>83.840214189913254</v>
      </c>
      <c r="AC8" s="275">
        <v>83.840214189913254</v>
      </c>
      <c r="AD8" s="275">
        <v>83.840214189913254</v>
      </c>
      <c r="AE8" s="275">
        <v>83.840214189913254</v>
      </c>
      <c r="AF8" s="275">
        <v>1087.2684116532841</v>
      </c>
      <c r="AG8" s="275">
        <v>100.68004314203702</v>
      </c>
      <c r="AH8" s="275">
        <v>100.68004314203702</v>
      </c>
      <c r="AI8" s="275">
        <v>196.06274009399746</v>
      </c>
      <c r="AJ8" s="275">
        <v>196.06274009399746</v>
      </c>
      <c r="AK8" s="275">
        <v>196.06274009399746</v>
      </c>
    </row>
    <row r="9" spans="1:37" ht="15" x14ac:dyDescent="0.25">
      <c r="A9" s="269" t="s">
        <v>3421</v>
      </c>
      <c r="B9" s="269" t="s">
        <v>1</v>
      </c>
      <c r="C9" s="275">
        <v>394</v>
      </c>
      <c r="D9" s="269" t="s">
        <v>802</v>
      </c>
      <c r="E9" s="275">
        <v>16006.503087774743</v>
      </c>
      <c r="F9" s="275">
        <v>14433.522258157736</v>
      </c>
      <c r="G9" s="275">
        <v>14929.339602905146</v>
      </c>
      <c r="H9" s="275">
        <v>14843.066359618188</v>
      </c>
      <c r="I9" s="275">
        <v>14539.491794983996</v>
      </c>
      <c r="J9" s="275">
        <v>14695.541601117555</v>
      </c>
      <c r="K9" s="275">
        <v>14704.638881556224</v>
      </c>
      <c r="L9" s="275">
        <v>14368.005181454102</v>
      </c>
      <c r="M9" s="275">
        <v>14512.569492297165</v>
      </c>
      <c r="N9" s="275">
        <v>1469.3148013943839</v>
      </c>
      <c r="O9" s="275">
        <v>1218.7289207191743</v>
      </c>
      <c r="P9" s="275">
        <v>1320.1301507264652</v>
      </c>
      <c r="Q9" s="275">
        <v>1409.239383702833</v>
      </c>
      <c r="R9" s="275">
        <v>1247.1372301293195</v>
      </c>
      <c r="S9" s="275">
        <v>1322.6330036713703</v>
      </c>
      <c r="T9" s="275">
        <v>1374.4897042662044</v>
      </c>
      <c r="U9" s="275">
        <v>1232.3385832675776</v>
      </c>
      <c r="V9" s="275">
        <v>1293.0094747008816</v>
      </c>
      <c r="W9" s="275">
        <v>31.781857515663468</v>
      </c>
      <c r="X9" s="275">
        <v>0.63009533130217588</v>
      </c>
      <c r="Y9" s="275">
        <v>16.205976423482824</v>
      </c>
      <c r="Z9" s="275">
        <v>83.840214189913254</v>
      </c>
      <c r="AA9" s="275">
        <v>83.840214189913254</v>
      </c>
      <c r="AB9" s="275">
        <v>83.840214189913254</v>
      </c>
      <c r="AC9" s="275">
        <v>83.840214189913254</v>
      </c>
      <c r="AD9" s="275">
        <v>83.840214189913254</v>
      </c>
      <c r="AE9" s="275">
        <v>83.840214189913254</v>
      </c>
      <c r="AF9" s="275">
        <v>1087.4516888578419</v>
      </c>
      <c r="AG9" s="275">
        <v>100.69701440063682</v>
      </c>
      <c r="AH9" s="275">
        <v>100.69701440063682</v>
      </c>
      <c r="AI9" s="275">
        <v>196.51237091998087</v>
      </c>
      <c r="AJ9" s="275">
        <v>196.51237091998087</v>
      </c>
      <c r="AK9" s="275">
        <v>196.51237091998087</v>
      </c>
    </row>
    <row r="10" spans="1:37" ht="15" x14ac:dyDescent="0.25">
      <c r="A10" s="269" t="s">
        <v>2750</v>
      </c>
      <c r="B10" s="269" t="s">
        <v>2</v>
      </c>
      <c r="C10" s="275">
        <v>75</v>
      </c>
      <c r="D10" s="269" t="s">
        <v>802</v>
      </c>
      <c r="E10" s="275">
        <v>626.44873313697053</v>
      </c>
      <c r="F10" s="275">
        <v>249.61078356059454</v>
      </c>
      <c r="G10" s="275">
        <v>406.58890120925952</v>
      </c>
      <c r="H10" s="275">
        <v>414.66941661287228</v>
      </c>
      <c r="I10" s="275">
        <v>313.4832846918714</v>
      </c>
      <c r="J10" s="275">
        <v>359.72595106766528</v>
      </c>
      <c r="K10" s="275">
        <v>290.08846062800944</v>
      </c>
      <c r="L10" s="275">
        <v>252.99646546480278</v>
      </c>
      <c r="M10" s="275">
        <v>268.98140198225769</v>
      </c>
      <c r="N10" s="275">
        <v>240.68286057218634</v>
      </c>
      <c r="O10" s="275">
        <v>181.22416115779356</v>
      </c>
      <c r="P10" s="275">
        <v>209.56201065651507</v>
      </c>
      <c r="Q10" s="275">
        <v>227.16265514647313</v>
      </c>
      <c r="R10" s="275">
        <v>199.71915908403219</v>
      </c>
      <c r="S10" s="275">
        <v>213.73890210985383</v>
      </c>
      <c r="T10" s="275">
        <v>204.39964716049082</v>
      </c>
      <c r="U10" s="275">
        <v>189.26469496807255</v>
      </c>
      <c r="V10" s="275">
        <v>198.54118828996127</v>
      </c>
      <c r="W10" s="275">
        <v>8.1570055489017914</v>
      </c>
      <c r="X10" s="275">
        <v>0.12321015743879514</v>
      </c>
      <c r="Y10" s="275">
        <v>4.1401078531702931</v>
      </c>
      <c r="Z10" s="275">
        <v>0.86848293275066846</v>
      </c>
      <c r="AA10" s="275">
        <v>0.86848293275066846</v>
      </c>
      <c r="AB10" s="275">
        <v>0.86848293275066846</v>
      </c>
      <c r="AC10" s="275">
        <v>0.86848293275066846</v>
      </c>
      <c r="AD10" s="275">
        <v>0.86848293275066846</v>
      </c>
      <c r="AE10" s="275">
        <v>0.86848293275066846</v>
      </c>
      <c r="AF10" s="275">
        <v>252.86856034698241</v>
      </c>
      <c r="AG10" s="275">
        <v>23.415379788487623</v>
      </c>
      <c r="AH10" s="275">
        <v>23.415379788487623</v>
      </c>
      <c r="AI10" s="275">
        <v>24.358482364557059</v>
      </c>
      <c r="AJ10" s="275">
        <v>24.358482364557059</v>
      </c>
      <c r="AK10" s="275">
        <v>24.358482364557059</v>
      </c>
    </row>
    <row r="11" spans="1:37" ht="15" x14ac:dyDescent="0.25">
      <c r="A11" s="269" t="s">
        <v>2751</v>
      </c>
      <c r="B11" s="269" t="s">
        <v>5</v>
      </c>
      <c r="C11" s="275">
        <v>43</v>
      </c>
      <c r="D11" s="269" t="s">
        <v>802</v>
      </c>
      <c r="E11" s="275">
        <v>4149.2134210440763</v>
      </c>
      <c r="F11" s="275">
        <v>4091.6113083619261</v>
      </c>
      <c r="G11" s="275">
        <v>4114.876211782871</v>
      </c>
      <c r="H11" s="275">
        <v>4114.9355361956405</v>
      </c>
      <c r="I11" s="275">
        <v>4099.3213548051654</v>
      </c>
      <c r="J11" s="275">
        <v>4106.432518153355</v>
      </c>
      <c r="K11" s="275">
        <v>4096.364279988964</v>
      </c>
      <c r="L11" s="275">
        <v>4091.4399570798196</v>
      </c>
      <c r="M11" s="275">
        <v>4093.6844720366998</v>
      </c>
      <c r="N11" s="275">
        <v>263.6245218372851</v>
      </c>
      <c r="O11" s="275">
        <v>254.60423395733579</v>
      </c>
      <c r="P11" s="275">
        <v>258.81617565736354</v>
      </c>
      <c r="Q11" s="275">
        <v>260.96620114397541</v>
      </c>
      <c r="R11" s="275">
        <v>256.74327476242024</v>
      </c>
      <c r="S11" s="275">
        <v>258.87706303661446</v>
      </c>
      <c r="T11" s="275">
        <v>257.72765253080433</v>
      </c>
      <c r="U11" s="275">
        <v>255.58370949138902</v>
      </c>
      <c r="V11" s="275">
        <v>256.87575061046323</v>
      </c>
      <c r="W11" s="275">
        <v>2.7596675307240264</v>
      </c>
      <c r="X11" s="275">
        <v>3.9540082096069275E-2</v>
      </c>
      <c r="Y11" s="275">
        <v>1.3996038064100478</v>
      </c>
      <c r="Z11" s="275">
        <v>26.325401833831581</v>
      </c>
      <c r="AA11" s="275">
        <v>26.325401833831581</v>
      </c>
      <c r="AB11" s="275">
        <v>26.325401833831581</v>
      </c>
      <c r="AC11" s="275">
        <v>26.325401833831581</v>
      </c>
      <c r="AD11" s="275">
        <v>26.325401833831581</v>
      </c>
      <c r="AE11" s="275">
        <v>26.325401833831581</v>
      </c>
      <c r="AF11" s="275">
        <v>134.22885019262782</v>
      </c>
      <c r="AG11" s="275">
        <v>12.429464793191469</v>
      </c>
      <c r="AH11" s="275">
        <v>12.429464793191469</v>
      </c>
      <c r="AI11" s="275">
        <v>21.912151623312212</v>
      </c>
      <c r="AJ11" s="275">
        <v>21.912151623312212</v>
      </c>
      <c r="AK11" s="275">
        <v>21.912151623312212</v>
      </c>
    </row>
    <row r="12" spans="1:37" ht="15" x14ac:dyDescent="0.25">
      <c r="A12" s="269" t="s">
        <v>2752</v>
      </c>
      <c r="B12" s="269" t="s">
        <v>1612</v>
      </c>
      <c r="C12" s="275">
        <v>91</v>
      </c>
      <c r="D12" s="269" t="s">
        <v>802</v>
      </c>
      <c r="E12" s="275">
        <v>1860.4449318269642</v>
      </c>
      <c r="F12" s="275">
        <v>1044.5841200190589</v>
      </c>
      <c r="G12" s="275">
        <v>1331.5173325098951</v>
      </c>
      <c r="H12" s="275">
        <v>1221.9023523528438</v>
      </c>
      <c r="I12" s="275">
        <v>1118.7452568826986</v>
      </c>
      <c r="J12" s="275">
        <v>1155.9863141865922</v>
      </c>
      <c r="K12" s="275">
        <v>1111.7437680886958</v>
      </c>
      <c r="L12" s="275">
        <v>1096.2514432963774</v>
      </c>
      <c r="M12" s="275">
        <v>1104.974629388503</v>
      </c>
      <c r="N12" s="275">
        <v>137.46271913178435</v>
      </c>
      <c r="O12" s="275">
        <v>95.310087616410769</v>
      </c>
      <c r="P12" s="275">
        <v>113.82346432122796</v>
      </c>
      <c r="Q12" s="275">
        <v>117.68200852310191</v>
      </c>
      <c r="R12" s="275">
        <v>97.95006488068384</v>
      </c>
      <c r="S12" s="275">
        <v>107.78326825783343</v>
      </c>
      <c r="T12" s="275">
        <v>105.71470285104196</v>
      </c>
      <c r="U12" s="275">
        <v>97.508627619298323</v>
      </c>
      <c r="V12" s="275">
        <v>102.26594123402106</v>
      </c>
      <c r="W12" s="275">
        <v>8.1065254793002577</v>
      </c>
      <c r="X12" s="275">
        <v>0.14689112177798444</v>
      </c>
      <c r="Y12" s="275">
        <v>4.1267083005391214</v>
      </c>
      <c r="Z12" s="275">
        <v>2.1416480526035873</v>
      </c>
      <c r="AA12" s="275">
        <v>2.1416480526035873</v>
      </c>
      <c r="AB12" s="275">
        <v>2.1416480526035873</v>
      </c>
      <c r="AC12" s="275">
        <v>2.1416480526035873</v>
      </c>
      <c r="AD12" s="275">
        <v>2.1416480526035873</v>
      </c>
      <c r="AE12" s="275">
        <v>2.1416480526035873</v>
      </c>
      <c r="AF12" s="275">
        <v>109.4806628926405</v>
      </c>
      <c r="AG12" s="275">
        <v>10.137810393996343</v>
      </c>
      <c r="AH12" s="275">
        <v>10.137810393996343</v>
      </c>
      <c r="AI12" s="275">
        <v>14.641060105060671</v>
      </c>
      <c r="AJ12" s="275">
        <v>14.641060105060671</v>
      </c>
      <c r="AK12" s="275">
        <v>14.641060105060671</v>
      </c>
    </row>
    <row r="13" spans="1:37" ht="15" x14ac:dyDescent="0.25">
      <c r="A13" s="269" t="s">
        <v>2753</v>
      </c>
      <c r="B13" s="269" t="s">
        <v>1612</v>
      </c>
      <c r="C13" s="275">
        <v>112</v>
      </c>
      <c r="D13" s="269" t="s">
        <v>802</v>
      </c>
      <c r="E13" s="275">
        <v>1860.4449318269642</v>
      </c>
      <c r="F13" s="275">
        <v>1044.5841200190589</v>
      </c>
      <c r="G13" s="275">
        <v>1331.5173325098951</v>
      </c>
      <c r="H13" s="275">
        <v>1221.9023523528438</v>
      </c>
      <c r="I13" s="275">
        <v>1118.7452568826986</v>
      </c>
      <c r="J13" s="275">
        <v>1155.9863141865922</v>
      </c>
      <c r="K13" s="275">
        <v>1111.7437680886958</v>
      </c>
      <c r="L13" s="275">
        <v>1096.2514432963774</v>
      </c>
      <c r="M13" s="275">
        <v>1104.974629388503</v>
      </c>
      <c r="N13" s="275">
        <v>139.85354056687208</v>
      </c>
      <c r="O13" s="275">
        <v>97.710715249516241</v>
      </c>
      <c r="P13" s="275">
        <v>116.22000603849271</v>
      </c>
      <c r="Q13" s="275">
        <v>120.09244235422511</v>
      </c>
      <c r="R13" s="275">
        <v>100.34578941478046</v>
      </c>
      <c r="S13" s="275">
        <v>110.1838958909389</v>
      </c>
      <c r="T13" s="275">
        <v>108.11042738513855</v>
      </c>
      <c r="U13" s="275">
        <v>99.928867648439279</v>
      </c>
      <c r="V13" s="275">
        <v>104.66656886712653</v>
      </c>
      <c r="W13" s="275">
        <v>8.1065254793002577</v>
      </c>
      <c r="X13" s="275">
        <v>0.14689112177798444</v>
      </c>
      <c r="Y13" s="275">
        <v>4.1267083005391214</v>
      </c>
      <c r="Z13" s="275">
        <v>2.1416480526035873</v>
      </c>
      <c r="AA13" s="275">
        <v>2.1416480526035873</v>
      </c>
      <c r="AB13" s="275">
        <v>2.1416480526035873</v>
      </c>
      <c r="AC13" s="275">
        <v>2.1416480526035873</v>
      </c>
      <c r="AD13" s="275">
        <v>2.1416480526035873</v>
      </c>
      <c r="AE13" s="275">
        <v>2.1416480526035873</v>
      </c>
      <c r="AF13" s="275">
        <v>109.66394009719829</v>
      </c>
      <c r="AG13" s="275">
        <v>10.154781652596141</v>
      </c>
      <c r="AH13" s="275">
        <v>10.154781652596141</v>
      </c>
      <c r="AI13" s="275">
        <v>15.090690931044158</v>
      </c>
      <c r="AJ13" s="275">
        <v>15.090690931044158</v>
      </c>
      <c r="AK13" s="275">
        <v>15.090690931044158</v>
      </c>
    </row>
    <row r="14" spans="1:37" ht="15" x14ac:dyDescent="0.25">
      <c r="A14" s="269" t="s">
        <v>2754</v>
      </c>
      <c r="B14" s="269" t="s">
        <v>1613</v>
      </c>
      <c r="C14" s="275">
        <v>35</v>
      </c>
      <c r="D14" s="269" t="s">
        <v>802</v>
      </c>
      <c r="E14" s="275">
        <v>3330.7492968942088</v>
      </c>
      <c r="F14" s="275">
        <v>3280.9236440241853</v>
      </c>
      <c r="G14" s="275">
        <v>3301.9608854459816</v>
      </c>
      <c r="H14" s="275">
        <v>3303.5128813995111</v>
      </c>
      <c r="I14" s="275">
        <v>3289.9269844621172</v>
      </c>
      <c r="J14" s="275">
        <v>3296.2133910455459</v>
      </c>
      <c r="K14" s="275">
        <v>3286.2960845583034</v>
      </c>
      <c r="L14" s="275">
        <v>3280.7163279493598</v>
      </c>
      <c r="M14" s="275">
        <v>3283.0291758610629</v>
      </c>
      <c r="N14" s="275">
        <v>221.75965069972779</v>
      </c>
      <c r="O14" s="275">
        <v>212.12045845850264</v>
      </c>
      <c r="P14" s="275">
        <v>216.54369963901129</v>
      </c>
      <c r="Q14" s="275">
        <v>219.15163030655185</v>
      </c>
      <c r="R14" s="275">
        <v>214.42978874598731</v>
      </c>
      <c r="S14" s="275">
        <v>216.78187842774219</v>
      </c>
      <c r="T14" s="275">
        <v>215.12718816444345</v>
      </c>
      <c r="U14" s="275">
        <v>212.47548039703827</v>
      </c>
      <c r="V14" s="275">
        <v>214.09177983036608</v>
      </c>
      <c r="W14" s="275">
        <v>2.3744264661507923</v>
      </c>
      <c r="X14" s="275">
        <v>3.4246709834384284E-2</v>
      </c>
      <c r="Y14" s="275">
        <v>1.2043365879925882</v>
      </c>
      <c r="Z14" s="275">
        <v>21.069458551213931</v>
      </c>
      <c r="AA14" s="275">
        <v>21.069458551213931</v>
      </c>
      <c r="AB14" s="275">
        <v>21.069458551213931</v>
      </c>
      <c r="AC14" s="275">
        <v>21.069458551213931</v>
      </c>
      <c r="AD14" s="275">
        <v>21.069458551213931</v>
      </c>
      <c r="AE14" s="275">
        <v>21.069458551213931</v>
      </c>
      <c r="AF14" s="275">
        <v>118.86066805110588</v>
      </c>
      <c r="AG14" s="275">
        <v>11.006384062789436</v>
      </c>
      <c r="AH14" s="275">
        <v>11.006384062789436</v>
      </c>
      <c r="AI14" s="275">
        <v>18.747519673284263</v>
      </c>
      <c r="AJ14" s="275">
        <v>18.747519673284263</v>
      </c>
      <c r="AK14" s="275">
        <v>18.747519673284263</v>
      </c>
    </row>
    <row r="15" spans="1:37" ht="15" x14ac:dyDescent="0.25">
      <c r="A15" s="269" t="s">
        <v>2755</v>
      </c>
      <c r="B15" s="269" t="s">
        <v>3</v>
      </c>
      <c r="C15" s="275">
        <v>576</v>
      </c>
      <c r="D15" s="269" t="s">
        <v>802</v>
      </c>
      <c r="E15" s="275">
        <v>27451.668783788497</v>
      </c>
      <c r="F15" s="275">
        <v>25095.318666869756</v>
      </c>
      <c r="G15" s="275">
        <v>25970.693125171892</v>
      </c>
      <c r="H15" s="275">
        <v>26000.298743601386</v>
      </c>
      <c r="I15" s="275">
        <v>25316.129438223368</v>
      </c>
      <c r="J15" s="275">
        <v>25598.838252025249</v>
      </c>
      <c r="K15" s="275">
        <v>25795.293300128153</v>
      </c>
      <c r="L15" s="275">
        <v>25066.541857992346</v>
      </c>
      <c r="M15" s="275">
        <v>25342.474236926551</v>
      </c>
      <c r="N15" s="275">
        <v>1818.8832956635877</v>
      </c>
      <c r="O15" s="275">
        <v>1423.4222927628625</v>
      </c>
      <c r="P15" s="275">
        <v>1597.1001987325153</v>
      </c>
      <c r="Q15" s="275">
        <v>1728.0450593493058</v>
      </c>
      <c r="R15" s="275">
        <v>1468.8944127709062</v>
      </c>
      <c r="S15" s="275">
        <v>1582.203844281948</v>
      </c>
      <c r="T15" s="275">
        <v>1670.4990393982594</v>
      </c>
      <c r="U15" s="275">
        <v>1448.1937294316524</v>
      </c>
      <c r="V15" s="275">
        <v>1539.2427086871417</v>
      </c>
      <c r="W15" s="275">
        <v>39.845721714062222</v>
      </c>
      <c r="X15" s="275">
        <v>0.84568228170058357</v>
      </c>
      <c r="Y15" s="275">
        <v>20.345701997881402</v>
      </c>
      <c r="Z15" s="275">
        <v>103.41280443294968</v>
      </c>
      <c r="AA15" s="275">
        <v>103.41280443294968</v>
      </c>
      <c r="AB15" s="275">
        <v>103.41280443294968</v>
      </c>
      <c r="AC15" s="275">
        <v>103.41280443294968</v>
      </c>
      <c r="AD15" s="275">
        <v>103.41280443294968</v>
      </c>
      <c r="AE15" s="275">
        <v>103.41280443294968</v>
      </c>
      <c r="AF15" s="275">
        <v>2442.2540529072694</v>
      </c>
      <c r="AG15" s="275">
        <v>226.15042025899791</v>
      </c>
      <c r="AH15" s="275">
        <v>226.15042025899791</v>
      </c>
      <c r="AI15" s="275">
        <v>291.23106969438993</v>
      </c>
      <c r="AJ15" s="275">
        <v>291.23106969438993</v>
      </c>
      <c r="AK15" s="275">
        <v>291.23106969438993</v>
      </c>
    </row>
    <row r="16" spans="1:37" ht="15" x14ac:dyDescent="0.25">
      <c r="A16" s="269" t="s">
        <v>2756</v>
      </c>
      <c r="B16" s="269" t="s">
        <v>3</v>
      </c>
      <c r="C16" s="275">
        <v>574</v>
      </c>
      <c r="D16" s="269" t="s">
        <v>802</v>
      </c>
      <c r="E16" s="275">
        <v>27340.071997548468</v>
      </c>
      <c r="F16" s="275">
        <v>25020.347982693434</v>
      </c>
      <c r="G16" s="275">
        <v>25879.510171617894</v>
      </c>
      <c r="H16" s="275">
        <v>25913.086875634293</v>
      </c>
      <c r="I16" s="275">
        <v>25227.552797385713</v>
      </c>
      <c r="J16" s="275">
        <v>25510.435853025177</v>
      </c>
      <c r="K16" s="275">
        <v>25715.419988723414</v>
      </c>
      <c r="L16" s="275">
        <v>24988.300384382212</v>
      </c>
      <c r="M16" s="275">
        <v>25262.690864708617</v>
      </c>
      <c r="N16" s="275">
        <v>1781.1506234423941</v>
      </c>
      <c r="O16" s="275">
        <v>1393.5630112166484</v>
      </c>
      <c r="P16" s="275">
        <v>1562.9340745159843</v>
      </c>
      <c r="Q16" s="275">
        <v>1690.9954836017828</v>
      </c>
      <c r="R16" s="275">
        <v>1434.6288029184766</v>
      </c>
      <c r="S16" s="275">
        <v>1546.3565377922705</v>
      </c>
      <c r="T16" s="275">
        <v>1635.4747878821745</v>
      </c>
      <c r="U16" s="275">
        <v>1414.5162089018477</v>
      </c>
      <c r="V16" s="275">
        <v>1504.7234919456694</v>
      </c>
      <c r="W16" s="275">
        <v>39.845721714062222</v>
      </c>
      <c r="X16" s="275">
        <v>0.84568228170058357</v>
      </c>
      <c r="Y16" s="275">
        <v>20.345701997881402</v>
      </c>
      <c r="Z16" s="275">
        <v>103.41280443294968</v>
      </c>
      <c r="AA16" s="275">
        <v>103.41280443294968</v>
      </c>
      <c r="AB16" s="275">
        <v>103.41280443294968</v>
      </c>
      <c r="AC16" s="275">
        <v>103.41280443294968</v>
      </c>
      <c r="AD16" s="275">
        <v>103.41280443294968</v>
      </c>
      <c r="AE16" s="275">
        <v>103.41280443294968</v>
      </c>
      <c r="AF16" s="275">
        <v>2412.3622717200697</v>
      </c>
      <c r="AG16" s="275">
        <v>223.38247133459791</v>
      </c>
      <c r="AH16" s="275">
        <v>223.38247133459791</v>
      </c>
      <c r="AI16" s="275">
        <v>289.14237373849369</v>
      </c>
      <c r="AJ16" s="275">
        <v>289.14237373849369</v>
      </c>
      <c r="AK16" s="275">
        <v>289.14237373849369</v>
      </c>
    </row>
    <row r="17" spans="1:37" ht="15" x14ac:dyDescent="0.25">
      <c r="A17" s="269" t="s">
        <v>3422</v>
      </c>
      <c r="B17" s="269" t="s">
        <v>3</v>
      </c>
      <c r="C17" s="275">
        <v>603</v>
      </c>
      <c r="D17" s="269" t="s">
        <v>802</v>
      </c>
      <c r="E17" s="275">
        <v>27451.668783788497</v>
      </c>
      <c r="F17" s="275">
        <v>25095.318666869756</v>
      </c>
      <c r="G17" s="275">
        <v>25970.693125171892</v>
      </c>
      <c r="H17" s="275">
        <v>26000.298743601386</v>
      </c>
      <c r="I17" s="275">
        <v>25316.129438223368</v>
      </c>
      <c r="J17" s="275">
        <v>25598.838252025249</v>
      </c>
      <c r="K17" s="275">
        <v>25795.293300128153</v>
      </c>
      <c r="L17" s="275">
        <v>25066.541857992346</v>
      </c>
      <c r="M17" s="275">
        <v>25342.474236926551</v>
      </c>
      <c r="N17" s="275">
        <v>1822.2232187225043</v>
      </c>
      <c r="O17" s="275">
        <v>1426.7630682023741</v>
      </c>
      <c r="P17" s="275">
        <v>1600.4407965927364</v>
      </c>
      <c r="Q17" s="275">
        <v>1731.3854085985199</v>
      </c>
      <c r="R17" s="275">
        <v>1472.2354013055665</v>
      </c>
      <c r="S17" s="275">
        <v>1585.5446197214594</v>
      </c>
      <c r="T17" s="275">
        <v>1673.8393886474728</v>
      </c>
      <c r="U17" s="275">
        <v>1451.5353572517583</v>
      </c>
      <c r="V17" s="275">
        <v>1542.5834841266526</v>
      </c>
      <c r="W17" s="275">
        <v>39.845721714062222</v>
      </c>
      <c r="X17" s="275">
        <v>0.84568228170058357</v>
      </c>
      <c r="Y17" s="275">
        <v>20.345701997881402</v>
      </c>
      <c r="Z17" s="275">
        <v>103.41280443294968</v>
      </c>
      <c r="AA17" s="275">
        <v>103.41280443294968</v>
      </c>
      <c r="AB17" s="275">
        <v>103.41280443294968</v>
      </c>
      <c r="AC17" s="275">
        <v>103.41280443294968</v>
      </c>
      <c r="AD17" s="275">
        <v>103.41280443294968</v>
      </c>
      <c r="AE17" s="275">
        <v>103.41280443294968</v>
      </c>
      <c r="AF17" s="275">
        <v>2442.4030998146009</v>
      </c>
      <c r="AG17" s="275">
        <v>226.16422183399709</v>
      </c>
      <c r="AH17" s="275">
        <v>226.16422183399709</v>
      </c>
      <c r="AI17" s="275">
        <v>291.56016659386182</v>
      </c>
      <c r="AJ17" s="275">
        <v>291.56016659386182</v>
      </c>
      <c r="AK17" s="275">
        <v>291.56016659386182</v>
      </c>
    </row>
    <row r="18" spans="1:37" ht="15" x14ac:dyDescent="0.25">
      <c r="A18" s="269" t="s">
        <v>3423</v>
      </c>
      <c r="B18" s="269" t="s">
        <v>3</v>
      </c>
      <c r="C18" s="275">
        <v>601</v>
      </c>
      <c r="D18" s="269" t="s">
        <v>802</v>
      </c>
      <c r="E18" s="275">
        <v>27340.071997548468</v>
      </c>
      <c r="F18" s="275">
        <v>25020.347982693434</v>
      </c>
      <c r="G18" s="275">
        <v>25879.510171617894</v>
      </c>
      <c r="H18" s="275">
        <v>25913.086875634293</v>
      </c>
      <c r="I18" s="275">
        <v>25227.552797385713</v>
      </c>
      <c r="J18" s="275">
        <v>25510.435853025177</v>
      </c>
      <c r="K18" s="275">
        <v>25715.419988723414</v>
      </c>
      <c r="L18" s="275">
        <v>24988.300384382212</v>
      </c>
      <c r="M18" s="275">
        <v>25262.690864708617</v>
      </c>
      <c r="N18" s="275">
        <v>1784.4905465013107</v>
      </c>
      <c r="O18" s="275">
        <v>1396.9037866561598</v>
      </c>
      <c r="P18" s="275">
        <v>1566.2746723762054</v>
      </c>
      <c r="Q18" s="275">
        <v>1694.3358328509969</v>
      </c>
      <c r="R18" s="275">
        <v>1437.9697914531366</v>
      </c>
      <c r="S18" s="275">
        <v>1549.6973132317817</v>
      </c>
      <c r="T18" s="275">
        <v>1638.8151371313884</v>
      </c>
      <c r="U18" s="275">
        <v>1417.8578367219541</v>
      </c>
      <c r="V18" s="275">
        <v>1508.0642673851808</v>
      </c>
      <c r="W18" s="275">
        <v>39.845721714062222</v>
      </c>
      <c r="X18" s="275">
        <v>0.84568228170058368</v>
      </c>
      <c r="Y18" s="275">
        <v>20.345701997881402</v>
      </c>
      <c r="Z18" s="275">
        <v>103.41280443294973</v>
      </c>
      <c r="AA18" s="275">
        <v>103.41280443294973</v>
      </c>
      <c r="AB18" s="275">
        <v>103.41280443294973</v>
      </c>
      <c r="AC18" s="275">
        <v>103.41280443294973</v>
      </c>
      <c r="AD18" s="275">
        <v>103.41280443294973</v>
      </c>
      <c r="AE18" s="275">
        <v>103.41280443294973</v>
      </c>
      <c r="AF18" s="275">
        <v>2412.5113186274007</v>
      </c>
      <c r="AG18" s="275">
        <v>223.39627290959709</v>
      </c>
      <c r="AH18" s="275">
        <v>223.39627290959709</v>
      </c>
      <c r="AI18" s="275">
        <v>289.47147063796558</v>
      </c>
      <c r="AJ18" s="275">
        <v>289.47147063796558</v>
      </c>
      <c r="AK18" s="275">
        <v>289.47147063796558</v>
      </c>
    </row>
    <row r="19" spans="1:37" ht="15" x14ac:dyDescent="0.25">
      <c r="A19" s="269" t="s">
        <v>3424</v>
      </c>
      <c r="B19" s="269" t="s">
        <v>3</v>
      </c>
      <c r="C19" s="275">
        <v>728</v>
      </c>
      <c r="D19" s="269" t="s">
        <v>802</v>
      </c>
      <c r="E19" s="275">
        <v>34733.758137217221</v>
      </c>
      <c r="F19" s="275">
        <v>31822.595751326655</v>
      </c>
      <c r="G19" s="275">
        <v>32950.037504416949</v>
      </c>
      <c r="H19" s="275">
        <v>33117.773317132182</v>
      </c>
      <c r="I19" s="275">
        <v>32030.27831277264</v>
      </c>
      <c r="J19" s="275">
        <v>32443.312772875895</v>
      </c>
      <c r="K19" s="275">
        <v>32904.65677688663</v>
      </c>
      <c r="L19" s="275">
        <v>31781.655737530047</v>
      </c>
      <c r="M19" s="275">
        <v>32179.791399770886</v>
      </c>
      <c r="N19" s="275">
        <v>2365.3130561255439</v>
      </c>
      <c r="O19" s="275">
        <v>1866.6973479824383</v>
      </c>
      <c r="P19" s="275">
        <v>2090.2276032324594</v>
      </c>
      <c r="Q19" s="275">
        <v>2261.862598269091</v>
      </c>
      <c r="R19" s="275">
        <v>1913.7245743331227</v>
      </c>
      <c r="S19" s="275">
        <v>2056.8947221809094</v>
      </c>
      <c r="T19" s="275">
        <v>2199.3145295200147</v>
      </c>
      <c r="U19" s="275">
        <v>1893.4526912237393</v>
      </c>
      <c r="V19" s="275">
        <v>2011.8617070991565</v>
      </c>
      <c r="W19" s="275">
        <v>34.187752973139524</v>
      </c>
      <c r="X19" s="275">
        <v>0.51221901070341136</v>
      </c>
      <c r="Y19" s="275">
        <v>17.349985991921468</v>
      </c>
      <c r="Z19" s="275">
        <v>116.86880800200591</v>
      </c>
      <c r="AA19" s="275">
        <v>116.86880800200591</v>
      </c>
      <c r="AB19" s="275">
        <v>116.86880800200591</v>
      </c>
      <c r="AC19" s="275">
        <v>116.86880800200591</v>
      </c>
      <c r="AD19" s="275">
        <v>116.86880800200591</v>
      </c>
      <c r="AE19" s="275">
        <v>116.86880800200591</v>
      </c>
      <c r="AF19" s="275">
        <v>2781.5547933691173</v>
      </c>
      <c r="AG19" s="275">
        <v>257.56936022003015</v>
      </c>
      <c r="AH19" s="275">
        <v>257.56936022003015</v>
      </c>
      <c r="AI19" s="275">
        <v>360.75808686586129</v>
      </c>
      <c r="AJ19" s="275">
        <v>360.75808686586129</v>
      </c>
      <c r="AK19" s="275">
        <v>360.75808686586129</v>
      </c>
    </row>
    <row r="20" spans="1:37" ht="15" x14ac:dyDescent="0.25">
      <c r="A20" s="269" t="s">
        <v>4401</v>
      </c>
      <c r="B20" s="269" t="s">
        <v>3</v>
      </c>
      <c r="C20" s="275">
        <v>787</v>
      </c>
      <c r="D20" s="269" t="s">
        <v>802</v>
      </c>
      <c r="E20" s="275">
        <v>34622.161350977192</v>
      </c>
      <c r="F20" s="275">
        <v>31747.625067150337</v>
      </c>
      <c r="G20" s="275">
        <v>32858.854550862954</v>
      </c>
      <c r="H20" s="275">
        <v>33030.561449165092</v>
      </c>
      <c r="I20" s="275">
        <v>31941.701671934981</v>
      </c>
      <c r="J20" s="275">
        <v>32354.910373875824</v>
      </c>
      <c r="K20" s="275">
        <v>32824.783465481887</v>
      </c>
      <c r="L20" s="275">
        <v>31703.414263919916</v>
      </c>
      <c r="M20" s="275">
        <v>32100.008027552954</v>
      </c>
      <c r="N20" s="275">
        <v>2344.7717637286496</v>
      </c>
      <c r="O20" s="275">
        <v>1849.0946249408048</v>
      </c>
      <c r="P20" s="275">
        <v>2070.4892216233848</v>
      </c>
      <c r="Q20" s="275">
        <v>2239.5369916860082</v>
      </c>
      <c r="R20" s="275">
        <v>1891.7452399125352</v>
      </c>
      <c r="S20" s="275">
        <v>2034.5673964530042</v>
      </c>
      <c r="T20" s="275">
        <v>2177.5703360172947</v>
      </c>
      <c r="U20" s="275">
        <v>1872.1505969075615</v>
      </c>
      <c r="V20" s="275">
        <v>1990.2307599908609</v>
      </c>
      <c r="W20" s="275">
        <v>34.975279153428822</v>
      </c>
      <c r="X20" s="275">
        <v>0.52010007513317569</v>
      </c>
      <c r="Y20" s="275">
        <v>17.747689614281001</v>
      </c>
      <c r="Z20" s="275">
        <v>117.08220905169031</v>
      </c>
      <c r="AA20" s="275">
        <v>117.08220905169031</v>
      </c>
      <c r="AB20" s="275">
        <v>117.08220905169031</v>
      </c>
      <c r="AC20" s="275">
        <v>117.08220905169031</v>
      </c>
      <c r="AD20" s="275">
        <v>117.08220905169031</v>
      </c>
      <c r="AE20" s="275">
        <v>117.08220905169031</v>
      </c>
      <c r="AF20" s="275">
        <v>2751.6144649643225</v>
      </c>
      <c r="AG20" s="275">
        <v>254.79691569102869</v>
      </c>
      <c r="AH20" s="275">
        <v>254.79691569102869</v>
      </c>
      <c r="AI20" s="275">
        <v>357.89981460751909</v>
      </c>
      <c r="AJ20" s="275">
        <v>357.89981460751909</v>
      </c>
      <c r="AK20" s="275">
        <v>357.89981460751909</v>
      </c>
    </row>
    <row r="21" spans="1:37" ht="15" x14ac:dyDescent="0.25">
      <c r="A21" s="269" t="s">
        <v>2757</v>
      </c>
      <c r="B21" s="269" t="s">
        <v>1615</v>
      </c>
      <c r="C21" s="275">
        <v>78</v>
      </c>
      <c r="D21" s="269" t="s">
        <v>802</v>
      </c>
      <c r="E21" s="275">
        <v>656.50382517432422</v>
      </c>
      <c r="F21" s="275">
        <v>256.53486484122647</v>
      </c>
      <c r="G21" s="275">
        <v>421.94840828855445</v>
      </c>
      <c r="H21" s="275">
        <v>428.60423413158844</v>
      </c>
      <c r="I21" s="275">
        <v>320.86118544504177</v>
      </c>
      <c r="J21" s="275">
        <v>370.08677744734359</v>
      </c>
      <c r="K21" s="275">
        <v>296.92988650085385</v>
      </c>
      <c r="L21" s="275">
        <v>258.63340616779897</v>
      </c>
      <c r="M21" s="275">
        <v>275.32095903433196</v>
      </c>
      <c r="N21" s="275">
        <v>243.9923621895378</v>
      </c>
      <c r="O21" s="275">
        <v>182.66793497781774</v>
      </c>
      <c r="P21" s="275">
        <v>211.81680632717806</v>
      </c>
      <c r="Q21" s="275">
        <v>229.5394207222501</v>
      </c>
      <c r="R21" s="275">
        <v>201.16539761346121</v>
      </c>
      <c r="S21" s="275">
        <v>215.64973471131844</v>
      </c>
      <c r="T21" s="275">
        <v>206.24215740176453</v>
      </c>
      <c r="U21" s="275">
        <v>190.70863926421563</v>
      </c>
      <c r="V21" s="275">
        <v>200.21758321681503</v>
      </c>
      <c r="W21" s="275">
        <v>8.0163046221605097</v>
      </c>
      <c r="X21" s="275">
        <v>0.12161262418180277</v>
      </c>
      <c r="Y21" s="275">
        <v>4.0689586231711559</v>
      </c>
      <c r="Z21" s="275">
        <v>0.86472231804195243</v>
      </c>
      <c r="AA21" s="275">
        <v>0.86472231804195243</v>
      </c>
      <c r="AB21" s="275">
        <v>0.86472231804195243</v>
      </c>
      <c r="AC21" s="275">
        <v>0.86472231804195243</v>
      </c>
      <c r="AD21" s="275">
        <v>0.86472231804195243</v>
      </c>
      <c r="AE21" s="275">
        <v>0.86472231804195243</v>
      </c>
      <c r="AF21" s="275">
        <v>259.76829142604021</v>
      </c>
      <c r="AG21" s="275">
        <v>24.054288914287422</v>
      </c>
      <c r="AH21" s="275">
        <v>24.054288914287422</v>
      </c>
      <c r="AI21" s="275">
        <v>24.974114345712756</v>
      </c>
      <c r="AJ21" s="275">
        <v>24.974114345712756</v>
      </c>
      <c r="AK21" s="275">
        <v>24.974114345712756</v>
      </c>
    </row>
    <row r="22" spans="1:37" ht="15" x14ac:dyDescent="0.25">
      <c r="A22" s="269" t="s">
        <v>2758</v>
      </c>
      <c r="B22" s="269" t="s">
        <v>1615</v>
      </c>
      <c r="C22" s="275">
        <v>76</v>
      </c>
      <c r="D22" s="269" t="s">
        <v>802</v>
      </c>
      <c r="E22" s="275">
        <v>544.90703893429213</v>
      </c>
      <c r="F22" s="275">
        <v>181.56418066490602</v>
      </c>
      <c r="G22" s="275">
        <v>330.76545473455332</v>
      </c>
      <c r="H22" s="275">
        <v>335.16505822135468</v>
      </c>
      <c r="I22" s="275">
        <v>236.47927415973732</v>
      </c>
      <c r="J22" s="275">
        <v>281.68437844727129</v>
      </c>
      <c r="K22" s="275">
        <v>214.9685751514254</v>
      </c>
      <c r="L22" s="275">
        <v>180.39193255766631</v>
      </c>
      <c r="M22" s="275">
        <v>195.53758681639704</v>
      </c>
      <c r="N22" s="275">
        <v>206.26444891103495</v>
      </c>
      <c r="O22" s="275">
        <v>152.80865343160318</v>
      </c>
      <c r="P22" s="275">
        <v>177.65068211064673</v>
      </c>
      <c r="Q22" s="275">
        <v>192.48967449860797</v>
      </c>
      <c r="R22" s="275">
        <v>166.89978776103123</v>
      </c>
      <c r="S22" s="275">
        <v>179.80242822164101</v>
      </c>
      <c r="T22" s="275">
        <v>171.21786326665006</v>
      </c>
      <c r="U22" s="275">
        <v>157.03111873441139</v>
      </c>
      <c r="V22" s="275">
        <v>165.69836647534291</v>
      </c>
      <c r="W22" s="275">
        <v>8.0163046221605097</v>
      </c>
      <c r="X22" s="275">
        <v>0.12161262418180277</v>
      </c>
      <c r="Y22" s="275">
        <v>4.0689586231711559</v>
      </c>
      <c r="Z22" s="275">
        <v>0.86472231804195243</v>
      </c>
      <c r="AA22" s="275">
        <v>0.86472231804195243</v>
      </c>
      <c r="AB22" s="275">
        <v>0.86472231804195243</v>
      </c>
      <c r="AC22" s="275">
        <v>0.86472231804195243</v>
      </c>
      <c r="AD22" s="275">
        <v>0.86472231804195243</v>
      </c>
      <c r="AE22" s="275">
        <v>0.86472231804195243</v>
      </c>
      <c r="AF22" s="275">
        <v>229.87651023884018</v>
      </c>
      <c r="AG22" s="275">
        <v>21.286339989887423</v>
      </c>
      <c r="AH22" s="275">
        <v>21.286339989887423</v>
      </c>
      <c r="AI22" s="275">
        <v>22.885418389816479</v>
      </c>
      <c r="AJ22" s="275">
        <v>22.885418389816479</v>
      </c>
      <c r="AK22" s="275">
        <v>22.885418389816479</v>
      </c>
    </row>
    <row r="23" spans="1:37" ht="15" x14ac:dyDescent="0.25">
      <c r="A23" s="269" t="s">
        <v>2759</v>
      </c>
      <c r="B23" s="269" t="s">
        <v>2760</v>
      </c>
      <c r="C23" s="275">
        <v>45</v>
      </c>
      <c r="D23" s="269" t="s">
        <v>802</v>
      </c>
      <c r="E23" s="275">
        <v>575.60185671486295</v>
      </c>
      <c r="F23" s="275">
        <v>170.65467675400856</v>
      </c>
      <c r="G23" s="275">
        <v>342.05415437592751</v>
      </c>
      <c r="H23" s="275">
        <v>354.36261744015206</v>
      </c>
      <c r="I23" s="275">
        <v>253.23978773480565</v>
      </c>
      <c r="J23" s="275">
        <v>297.4182104845259</v>
      </c>
      <c r="K23" s="275">
        <v>236.57486403266591</v>
      </c>
      <c r="L23" s="275">
        <v>206.14376879531522</v>
      </c>
      <c r="M23" s="275">
        <v>220.44120394644168</v>
      </c>
      <c r="N23" s="275">
        <v>187.47573742539171</v>
      </c>
      <c r="O23" s="275">
        <v>115.15664951732407</v>
      </c>
      <c r="P23" s="275">
        <v>149.86107245365119</v>
      </c>
      <c r="Q23" s="275">
        <v>165.49050519487156</v>
      </c>
      <c r="R23" s="275">
        <v>133.2544131669446</v>
      </c>
      <c r="S23" s="275">
        <v>149.96189212626427</v>
      </c>
      <c r="T23" s="275">
        <v>143.65682399875877</v>
      </c>
      <c r="U23" s="275">
        <v>128.59192455374281</v>
      </c>
      <c r="V23" s="275">
        <v>137.63619905001184</v>
      </c>
      <c r="W23" s="275">
        <v>4.1334318061587307</v>
      </c>
      <c r="X23" s="275">
        <v>5.3258445314321078E-2</v>
      </c>
      <c r="Y23" s="275">
        <v>2.0933451257365259</v>
      </c>
      <c r="Z23" s="275">
        <v>0.30115091430798574</v>
      </c>
      <c r="AA23" s="275">
        <v>0.30115091430798574</v>
      </c>
      <c r="AB23" s="275">
        <v>0.30115091430798574</v>
      </c>
      <c r="AC23" s="275">
        <v>0.30115091430798574</v>
      </c>
      <c r="AD23" s="275">
        <v>0.30115091430798574</v>
      </c>
      <c r="AE23" s="275">
        <v>0.30115091430798574</v>
      </c>
      <c r="AF23" s="275">
        <v>225.67449314802769</v>
      </c>
      <c r="AG23" s="275">
        <v>20.897235988300707</v>
      </c>
      <c r="AH23" s="275">
        <v>20.897235988300707</v>
      </c>
      <c r="AI23" s="275">
        <v>26.780058953723064</v>
      </c>
      <c r="AJ23" s="275">
        <v>26.780058953723064</v>
      </c>
      <c r="AK23" s="275">
        <v>26.780058953723064</v>
      </c>
    </row>
    <row r="24" spans="1:37" ht="15" x14ac:dyDescent="0.25">
      <c r="A24" s="269" t="s">
        <v>2761</v>
      </c>
      <c r="B24" s="269" t="s">
        <v>1424</v>
      </c>
      <c r="C24" s="275">
        <v>152</v>
      </c>
      <c r="D24" s="269" t="s">
        <v>802</v>
      </c>
      <c r="E24" s="275">
        <v>1860.4449318269642</v>
      </c>
      <c r="F24" s="275">
        <v>1044.5841200190589</v>
      </c>
      <c r="G24" s="275">
        <v>1331.5173325098951</v>
      </c>
      <c r="H24" s="275">
        <v>1221.9023523528438</v>
      </c>
      <c r="I24" s="275">
        <v>1118.7452568826986</v>
      </c>
      <c r="J24" s="275">
        <v>1155.9863141865922</v>
      </c>
      <c r="K24" s="275">
        <v>1111.7437680886958</v>
      </c>
      <c r="L24" s="275">
        <v>1096.2514432963774</v>
      </c>
      <c r="M24" s="275">
        <v>1104.974629388503</v>
      </c>
      <c r="N24" s="275">
        <v>156.56128759017705</v>
      </c>
      <c r="O24" s="275">
        <v>111.45287409610891</v>
      </c>
      <c r="P24" s="275">
        <v>131.25183117696611</v>
      </c>
      <c r="Q24" s="275">
        <v>135.40539535715513</v>
      </c>
      <c r="R24" s="275">
        <v>114.0586149053794</v>
      </c>
      <c r="S24" s="275">
        <v>124.68211845970652</v>
      </c>
      <c r="T24" s="275">
        <v>122.47130749474462</v>
      </c>
      <c r="U24" s="275">
        <v>113.78835991900688</v>
      </c>
      <c r="V24" s="275">
        <v>118.78675957480668</v>
      </c>
      <c r="W24" s="275">
        <v>10.72121674110709</v>
      </c>
      <c r="X24" s="275">
        <v>0.17619963006523151</v>
      </c>
      <c r="Y24" s="275">
        <v>5.4487081855861605</v>
      </c>
      <c r="Z24" s="275">
        <v>1.2815475456784824</v>
      </c>
      <c r="AA24" s="275">
        <v>1.2815475456784824</v>
      </c>
      <c r="AB24" s="275">
        <v>1.2815475456784824</v>
      </c>
      <c r="AC24" s="275">
        <v>1.2815475456784824</v>
      </c>
      <c r="AD24" s="275">
        <v>1.2815475456784824</v>
      </c>
      <c r="AE24" s="275">
        <v>1.2815475456784824</v>
      </c>
      <c r="AF24" s="275">
        <v>111.2503409186983</v>
      </c>
      <c r="AG24" s="275">
        <v>10.301681417596139</v>
      </c>
      <c r="AH24" s="275">
        <v>10.301681417596139</v>
      </c>
      <c r="AI24" s="275">
        <v>15.094540142151931</v>
      </c>
      <c r="AJ24" s="275">
        <v>15.094540142151931</v>
      </c>
      <c r="AK24" s="275">
        <v>15.094540142151931</v>
      </c>
    </row>
    <row r="25" spans="1:37" ht="15" x14ac:dyDescent="0.25">
      <c r="A25" s="269" t="s">
        <v>2762</v>
      </c>
      <c r="B25" s="269" t="s">
        <v>1424</v>
      </c>
      <c r="C25" s="275">
        <v>179</v>
      </c>
      <c r="D25" s="269" t="s">
        <v>802</v>
      </c>
      <c r="E25" s="275">
        <v>1860.4449318269642</v>
      </c>
      <c r="F25" s="275">
        <v>1044.5841200190589</v>
      </c>
      <c r="G25" s="275">
        <v>1331.5173325098951</v>
      </c>
      <c r="H25" s="275">
        <v>1221.9023523528438</v>
      </c>
      <c r="I25" s="275">
        <v>1118.7452568826986</v>
      </c>
      <c r="J25" s="275">
        <v>1155.9863141865922</v>
      </c>
      <c r="K25" s="275">
        <v>1111.7437680886958</v>
      </c>
      <c r="L25" s="275">
        <v>1096.2514432963774</v>
      </c>
      <c r="M25" s="275">
        <v>1104.974629388503</v>
      </c>
      <c r="N25" s="275">
        <v>159.90163683939113</v>
      </c>
      <c r="O25" s="275">
        <v>114.79364953562032</v>
      </c>
      <c r="P25" s="275">
        <v>134.59242903718695</v>
      </c>
      <c r="Q25" s="275">
        <v>138.74659698696391</v>
      </c>
      <c r="R25" s="275">
        <v>117.39917724974211</v>
      </c>
      <c r="S25" s="275">
        <v>128.02289389921793</v>
      </c>
      <c r="T25" s="275">
        <v>125.81186983910736</v>
      </c>
      <c r="U25" s="275">
        <v>117.12998773911302</v>
      </c>
      <c r="V25" s="275">
        <v>122.1275350143181</v>
      </c>
      <c r="W25" s="275">
        <v>10.72121674110709</v>
      </c>
      <c r="X25" s="275">
        <v>0.17619963006523151</v>
      </c>
      <c r="Y25" s="275">
        <v>5.4487081855861605</v>
      </c>
      <c r="Z25" s="275">
        <v>1.2815475456784824</v>
      </c>
      <c r="AA25" s="275">
        <v>1.2815475456784824</v>
      </c>
      <c r="AB25" s="275">
        <v>1.2815475456784824</v>
      </c>
      <c r="AC25" s="275">
        <v>1.2815475456784824</v>
      </c>
      <c r="AD25" s="275">
        <v>1.2815475456784824</v>
      </c>
      <c r="AE25" s="275">
        <v>1.2815475456784824</v>
      </c>
      <c r="AF25" s="275">
        <v>111.39938782602952</v>
      </c>
      <c r="AG25" s="275">
        <v>10.315482992595328</v>
      </c>
      <c r="AH25" s="275">
        <v>10.315482992595328</v>
      </c>
      <c r="AI25" s="275">
        <v>15.423637041623945</v>
      </c>
      <c r="AJ25" s="275">
        <v>15.423637041623945</v>
      </c>
      <c r="AK25" s="275">
        <v>15.423637041623945</v>
      </c>
    </row>
    <row r="26" spans="1:37" ht="15" x14ac:dyDescent="0.25">
      <c r="A26" s="269" t="s">
        <v>2763</v>
      </c>
      <c r="B26" s="269" t="s">
        <v>1424</v>
      </c>
      <c r="C26" s="275">
        <v>178</v>
      </c>
      <c r="D26" s="269" t="s">
        <v>802</v>
      </c>
      <c r="E26" s="275">
        <v>2282.7833618733375</v>
      </c>
      <c r="F26" s="275">
        <v>1285.1645670161781</v>
      </c>
      <c r="G26" s="275">
        <v>1640.3569122881038</v>
      </c>
      <c r="H26" s="275">
        <v>1507.9130430126568</v>
      </c>
      <c r="I26" s="275">
        <v>1386.8823540132735</v>
      </c>
      <c r="J26" s="275">
        <v>1429.2475251310159</v>
      </c>
      <c r="K26" s="275">
        <v>1378.9894752088294</v>
      </c>
      <c r="L26" s="275">
        <v>1360.7567003796607</v>
      </c>
      <c r="M26" s="275">
        <v>1371.0784823266158</v>
      </c>
      <c r="N26" s="275">
        <v>194.56016725802374</v>
      </c>
      <c r="O26" s="275">
        <v>130.00370935105363</v>
      </c>
      <c r="P26" s="275">
        <v>158.65389324509934</v>
      </c>
      <c r="Q26" s="275">
        <v>164.64612771532111</v>
      </c>
      <c r="R26" s="275">
        <v>134.553855612039</v>
      </c>
      <c r="S26" s="275">
        <v>149.45265235776156</v>
      </c>
      <c r="T26" s="275">
        <v>146.70960748361352</v>
      </c>
      <c r="U26" s="275">
        <v>134.27939573036241</v>
      </c>
      <c r="V26" s="275">
        <v>141.46356097786503</v>
      </c>
      <c r="W26" s="275">
        <v>10.72121674110709</v>
      </c>
      <c r="X26" s="275">
        <v>0.17619963006523151</v>
      </c>
      <c r="Y26" s="275">
        <v>5.4487081855861605</v>
      </c>
      <c r="Z26" s="275">
        <v>1.2815475456784824</v>
      </c>
      <c r="AA26" s="275">
        <v>1.2815475456784824</v>
      </c>
      <c r="AB26" s="275">
        <v>1.2815475456784824</v>
      </c>
      <c r="AC26" s="275">
        <v>1.2815475456784824</v>
      </c>
      <c r="AD26" s="275">
        <v>1.2815475456784824</v>
      </c>
      <c r="AE26" s="275">
        <v>1.2815475456784824</v>
      </c>
      <c r="AF26" s="275">
        <v>134.95573201918734</v>
      </c>
      <c r="AG26" s="275">
        <v>12.496779355895125</v>
      </c>
      <c r="AH26" s="275">
        <v>12.496779355895125</v>
      </c>
      <c r="AI26" s="275">
        <v>17.614919522511915</v>
      </c>
      <c r="AJ26" s="275">
        <v>17.614919522511915</v>
      </c>
      <c r="AK26" s="275">
        <v>17.614919522511915</v>
      </c>
    </row>
    <row r="27" spans="1:37" ht="15" x14ac:dyDescent="0.25">
      <c r="A27" s="269" t="s">
        <v>3425</v>
      </c>
      <c r="B27" s="269" t="s">
        <v>1424</v>
      </c>
      <c r="C27" s="275">
        <v>239</v>
      </c>
      <c r="D27" s="269" t="s">
        <v>802</v>
      </c>
      <c r="E27" s="275">
        <v>2282.7833618733375</v>
      </c>
      <c r="F27" s="275">
        <v>1285.1645670161781</v>
      </c>
      <c r="G27" s="275">
        <v>1640.3569122881038</v>
      </c>
      <c r="H27" s="275">
        <v>1507.9130430126568</v>
      </c>
      <c r="I27" s="275">
        <v>1386.8823540132735</v>
      </c>
      <c r="J27" s="275">
        <v>1429.2475251310159</v>
      </c>
      <c r="K27" s="275">
        <v>1378.9894752088294</v>
      </c>
      <c r="L27" s="275">
        <v>1360.7567003796607</v>
      </c>
      <c r="M27" s="275">
        <v>1371.0784823266158</v>
      </c>
      <c r="N27" s="275">
        <v>211.81098093684562</v>
      </c>
      <c r="O27" s="275">
        <v>142.26026785563491</v>
      </c>
      <c r="P27" s="275">
        <v>173.08163585255633</v>
      </c>
      <c r="Q27" s="275">
        <v>179.48896458880662</v>
      </c>
      <c r="R27" s="275">
        <v>146.78069718935888</v>
      </c>
      <c r="S27" s="275">
        <v>162.97263311953358</v>
      </c>
      <c r="T27" s="275">
        <v>160.01938242423978</v>
      </c>
      <c r="U27" s="275">
        <v>146.65482194398899</v>
      </c>
      <c r="V27" s="275">
        <v>154.35183061104163</v>
      </c>
      <c r="W27" s="275">
        <v>11.508742921396403</v>
      </c>
      <c r="X27" s="275">
        <v>0.18408069449499592</v>
      </c>
      <c r="Y27" s="275">
        <v>5.8464118079456995</v>
      </c>
      <c r="Z27" s="275">
        <v>1.4949485953628785</v>
      </c>
      <c r="AA27" s="275">
        <v>1.4949485953628785</v>
      </c>
      <c r="AB27" s="275">
        <v>1.4949485953628785</v>
      </c>
      <c r="AC27" s="275">
        <v>1.4949485953628785</v>
      </c>
      <c r="AD27" s="275">
        <v>1.4949485953628785</v>
      </c>
      <c r="AE27" s="275">
        <v>1.4949485953628785</v>
      </c>
      <c r="AF27" s="275">
        <v>134.907184801592</v>
      </c>
      <c r="AG27" s="275">
        <v>12.492283751293703</v>
      </c>
      <c r="AH27" s="275">
        <v>12.492283751293703</v>
      </c>
      <c r="AI27" s="275">
        <v>16.845343220066017</v>
      </c>
      <c r="AJ27" s="275">
        <v>16.845343220066017</v>
      </c>
      <c r="AK27" s="275">
        <v>16.845343220066017</v>
      </c>
    </row>
    <row r="28" spans="1:37" ht="15" x14ac:dyDescent="0.25">
      <c r="A28" s="269" t="s">
        <v>2764</v>
      </c>
      <c r="B28" s="269" t="s">
        <v>6</v>
      </c>
      <c r="C28" s="275">
        <v>52</v>
      </c>
      <c r="D28" s="269" t="s">
        <v>802</v>
      </c>
      <c r="E28" s="275">
        <v>13024.112603728428</v>
      </c>
      <c r="F28" s="275">
        <v>12955.17039987757</v>
      </c>
      <c r="G28" s="275">
        <v>12984.829355122136</v>
      </c>
      <c r="H28" s="275">
        <v>12987.797383068832</v>
      </c>
      <c r="I28" s="275">
        <v>12969.682853818973</v>
      </c>
      <c r="J28" s="275">
        <v>12977.939329262335</v>
      </c>
      <c r="K28" s="275">
        <v>12964.841653947222</v>
      </c>
      <c r="L28" s="275">
        <v>12957.40197846863</v>
      </c>
      <c r="M28" s="275">
        <v>12960.485775684236</v>
      </c>
      <c r="N28" s="275">
        <v>168.29757501523193</v>
      </c>
      <c r="O28" s="275">
        <v>155.35327792051416</v>
      </c>
      <c r="P28" s="275">
        <v>161.26756176385217</v>
      </c>
      <c r="Q28" s="275">
        <v>164.78695760030433</v>
      </c>
      <c r="R28" s="275">
        <v>158.46500781546112</v>
      </c>
      <c r="S28" s="275">
        <v>161.62867258189911</v>
      </c>
      <c r="T28" s="275">
        <v>159.42730695145062</v>
      </c>
      <c r="U28" s="275">
        <v>155.86905541577624</v>
      </c>
      <c r="V28" s="275">
        <v>158.04223427018735</v>
      </c>
      <c r="W28" s="275">
        <v>2.8301475200337318</v>
      </c>
      <c r="X28" s="275">
        <v>4.2634991086498375E-2</v>
      </c>
      <c r="Y28" s="275">
        <v>1.436391255560115</v>
      </c>
      <c r="Z28" s="275">
        <v>60.588068718972067</v>
      </c>
      <c r="AA28" s="275">
        <v>60.588068718972067</v>
      </c>
      <c r="AB28" s="275">
        <v>60.588068718972067</v>
      </c>
      <c r="AC28" s="275">
        <v>60.588068718972067</v>
      </c>
      <c r="AD28" s="275">
        <v>60.588068718972067</v>
      </c>
      <c r="AE28" s="275">
        <v>60.588068718972067</v>
      </c>
      <c r="AF28" s="275">
        <v>1142.6209853153607</v>
      </c>
      <c r="AG28" s="275">
        <v>105.80561214251227</v>
      </c>
      <c r="AH28" s="275">
        <v>105.80561214251227</v>
      </c>
      <c r="AI28" s="275">
        <v>30.905738439924892</v>
      </c>
      <c r="AJ28" s="275">
        <v>30.905738439924892</v>
      </c>
      <c r="AK28" s="275">
        <v>30.905738439924892</v>
      </c>
    </row>
    <row r="29" spans="1:37" ht="15" x14ac:dyDescent="0.25">
      <c r="A29" s="269" t="s">
        <v>2765</v>
      </c>
      <c r="B29" s="269" t="s">
        <v>7</v>
      </c>
      <c r="C29" s="275">
        <v>395</v>
      </c>
      <c r="D29" s="269" t="s">
        <v>802</v>
      </c>
      <c r="E29" s="275">
        <v>14161.503665524482</v>
      </c>
      <c r="F29" s="275">
        <v>12407.430053081795</v>
      </c>
      <c r="G29" s="275">
        <v>12952.891929442732</v>
      </c>
      <c r="H29" s="275">
        <v>12874.008984247728</v>
      </c>
      <c r="I29" s="275">
        <v>12490.873357957353</v>
      </c>
      <c r="J29" s="275">
        <v>12693.201051274335</v>
      </c>
      <c r="K29" s="275">
        <v>12732.193219993549</v>
      </c>
      <c r="L29" s="275">
        <v>12333.088265914328</v>
      </c>
      <c r="M29" s="275">
        <v>12510.636705338035</v>
      </c>
      <c r="N29" s="275">
        <v>871.56228028936573</v>
      </c>
      <c r="O29" s="275">
        <v>603.93840273132946</v>
      </c>
      <c r="P29" s="275">
        <v>712.01851842185249</v>
      </c>
      <c r="Q29" s="275">
        <v>806.88757137367418</v>
      </c>
      <c r="R29" s="275">
        <v>632.40099323435277</v>
      </c>
      <c r="S29" s="275">
        <v>714.11077914758107</v>
      </c>
      <c r="T29" s="275">
        <v>770.84487093139444</v>
      </c>
      <c r="U29" s="275">
        <v>616.8955526277399</v>
      </c>
      <c r="V29" s="275">
        <v>683.56525140510064</v>
      </c>
      <c r="W29" s="275">
        <v>5555.6885719579532</v>
      </c>
      <c r="X29" s="275">
        <v>3566.4648910017186</v>
      </c>
      <c r="Y29" s="275">
        <v>4561.0767314798359</v>
      </c>
      <c r="Z29" s="275">
        <v>744.72476180629178</v>
      </c>
      <c r="AA29" s="275">
        <v>744.72476180629178</v>
      </c>
      <c r="AB29" s="275">
        <v>744.72476180629178</v>
      </c>
      <c r="AC29" s="275">
        <v>744.72476180629178</v>
      </c>
      <c r="AD29" s="275">
        <v>744.72476180629178</v>
      </c>
      <c r="AE29" s="275">
        <v>744.72476180629178</v>
      </c>
      <c r="AF29" s="275">
        <v>1294.2936892924045</v>
      </c>
      <c r="AG29" s="275">
        <v>119.85034627722746</v>
      </c>
      <c r="AH29" s="275">
        <v>119.85034627722746</v>
      </c>
      <c r="AI29" s="275">
        <v>222.23370285406116</v>
      </c>
      <c r="AJ29" s="275">
        <v>222.23370285406116</v>
      </c>
      <c r="AK29" s="275">
        <v>222.23370285406116</v>
      </c>
    </row>
    <row r="30" spans="1:37" ht="15" x14ac:dyDescent="0.25">
      <c r="A30" s="269" t="s">
        <v>2766</v>
      </c>
      <c r="B30" s="269" t="s">
        <v>2505</v>
      </c>
      <c r="C30" s="275">
        <v>491</v>
      </c>
      <c r="D30" s="269" t="s">
        <v>802</v>
      </c>
      <c r="E30" s="275">
        <v>15549.116364637835</v>
      </c>
      <c r="F30" s="275">
        <v>12885.743898225759</v>
      </c>
      <c r="G30" s="275">
        <v>13836.243130221095</v>
      </c>
      <c r="H30" s="275">
        <v>13782.389076630971</v>
      </c>
      <c r="I30" s="275">
        <v>13294.096578011837</v>
      </c>
      <c r="J30" s="275">
        <v>13513.719819908754</v>
      </c>
      <c r="K30" s="275">
        <v>13355.317192095339</v>
      </c>
      <c r="L30" s="275">
        <v>12914.976961772862</v>
      </c>
      <c r="M30" s="275">
        <v>13129.905387832965</v>
      </c>
      <c r="N30" s="275">
        <v>1245.9921242087701</v>
      </c>
      <c r="O30" s="275">
        <v>861.7038779102769</v>
      </c>
      <c r="P30" s="275">
        <v>1027.1154082900675</v>
      </c>
      <c r="Q30" s="275">
        <v>1158.5047178616305</v>
      </c>
      <c r="R30" s="275">
        <v>934.2885021073381</v>
      </c>
      <c r="S30" s="275">
        <v>1042.3998700188795</v>
      </c>
      <c r="T30" s="275">
        <v>1077.5844242323551</v>
      </c>
      <c r="U30" s="275">
        <v>896.77180052285109</v>
      </c>
      <c r="V30" s="275">
        <v>980.91960709535647</v>
      </c>
      <c r="W30" s="275">
        <v>5545.0878434888764</v>
      </c>
      <c r="X30" s="275">
        <v>3566.3357139887385</v>
      </c>
      <c r="Y30" s="275">
        <v>4555.711778738807</v>
      </c>
      <c r="Z30" s="275">
        <v>745.29878662641022</v>
      </c>
      <c r="AA30" s="275">
        <v>745.29878662641022</v>
      </c>
      <c r="AB30" s="275">
        <v>745.29878662641022</v>
      </c>
      <c r="AC30" s="275">
        <v>745.29878662641022</v>
      </c>
      <c r="AD30" s="275">
        <v>745.29878662641022</v>
      </c>
      <c r="AE30" s="275">
        <v>745.29878662641022</v>
      </c>
      <c r="AF30" s="275">
        <v>1853.3413306877142</v>
      </c>
      <c r="AG30" s="275">
        <v>171.61759325325346</v>
      </c>
      <c r="AH30" s="275">
        <v>171.61759325325346</v>
      </c>
      <c r="AI30" s="275">
        <v>266.77058532830824</v>
      </c>
      <c r="AJ30" s="275">
        <v>266.77058532830824</v>
      </c>
      <c r="AK30" s="275">
        <v>266.77058532830824</v>
      </c>
    </row>
    <row r="31" spans="1:37" ht="15" x14ac:dyDescent="0.25">
      <c r="A31" s="269" t="s">
        <v>3426</v>
      </c>
      <c r="B31" s="269" t="s">
        <v>7</v>
      </c>
      <c r="C31" s="275">
        <v>408</v>
      </c>
      <c r="D31" s="269" t="s">
        <v>802</v>
      </c>
      <c r="E31" s="275">
        <v>14161.503665524482</v>
      </c>
      <c r="F31" s="275">
        <v>12407.430053081795</v>
      </c>
      <c r="G31" s="275">
        <v>12952.891929442732</v>
      </c>
      <c r="H31" s="275">
        <v>12874.008984247728</v>
      </c>
      <c r="I31" s="275">
        <v>12490.873357957353</v>
      </c>
      <c r="J31" s="275">
        <v>12693.201051274335</v>
      </c>
      <c r="K31" s="275">
        <v>12732.193219993549</v>
      </c>
      <c r="L31" s="275">
        <v>12333.088265914328</v>
      </c>
      <c r="M31" s="275">
        <v>12510.636705338035</v>
      </c>
      <c r="N31" s="275">
        <v>875.16372615653336</v>
      </c>
      <c r="O31" s="275">
        <v>606.53176363559726</v>
      </c>
      <c r="P31" s="275">
        <v>715.04991624452316</v>
      </c>
      <c r="Q31" s="275">
        <v>809.98497475939178</v>
      </c>
      <c r="R31" s="275">
        <v>634.99435413862057</v>
      </c>
      <c r="S31" s="275">
        <v>716.95616129257382</v>
      </c>
      <c r="T31" s="275">
        <v>773.65425004199767</v>
      </c>
      <c r="U31" s="275">
        <v>619.48891353200759</v>
      </c>
      <c r="V31" s="275">
        <v>686.28462292973086</v>
      </c>
      <c r="W31" s="275">
        <v>5556.4110404615458</v>
      </c>
      <c r="X31" s="275">
        <v>3566.4743321856959</v>
      </c>
      <c r="Y31" s="275">
        <v>4561.4426863236204</v>
      </c>
      <c r="Z31" s="275">
        <v>744.72867019924615</v>
      </c>
      <c r="AA31" s="275">
        <v>744.72867019924615</v>
      </c>
      <c r="AB31" s="275">
        <v>744.72867019924615</v>
      </c>
      <c r="AC31" s="275">
        <v>744.72867019924615</v>
      </c>
      <c r="AD31" s="275">
        <v>744.72867019924615</v>
      </c>
      <c r="AE31" s="275">
        <v>744.72867019924615</v>
      </c>
      <c r="AF31" s="275">
        <v>1294.8276781563045</v>
      </c>
      <c r="AG31" s="275">
        <v>119.89979326882747</v>
      </c>
      <c r="AH31" s="275">
        <v>119.89979326882747</v>
      </c>
      <c r="AI31" s="275">
        <v>222.3787707900828</v>
      </c>
      <c r="AJ31" s="275">
        <v>222.3787707900828</v>
      </c>
      <c r="AK31" s="275">
        <v>222.3787707900828</v>
      </c>
    </row>
    <row r="32" spans="1:37" ht="15" x14ac:dyDescent="0.25">
      <c r="A32" s="269" t="s">
        <v>3427</v>
      </c>
      <c r="B32" s="269" t="s">
        <v>2505</v>
      </c>
      <c r="C32" s="275">
        <v>504</v>
      </c>
      <c r="D32" s="269" t="s">
        <v>802</v>
      </c>
      <c r="E32" s="275">
        <v>15549.116364637835</v>
      </c>
      <c r="F32" s="275">
        <v>12885.743898225759</v>
      </c>
      <c r="G32" s="275">
        <v>13836.243130221095</v>
      </c>
      <c r="H32" s="275">
        <v>13782.389076630971</v>
      </c>
      <c r="I32" s="275">
        <v>13294.096578011837</v>
      </c>
      <c r="J32" s="275">
        <v>13513.719819908754</v>
      </c>
      <c r="K32" s="275">
        <v>13355.317192095339</v>
      </c>
      <c r="L32" s="275">
        <v>12914.976961772862</v>
      </c>
      <c r="M32" s="275">
        <v>13129.905387832965</v>
      </c>
      <c r="N32" s="275">
        <v>1249.5935700759378</v>
      </c>
      <c r="O32" s="275">
        <v>864.29723881454458</v>
      </c>
      <c r="P32" s="275">
        <v>1030.1468061127382</v>
      </c>
      <c r="Q32" s="275">
        <v>1161.6021212473481</v>
      </c>
      <c r="R32" s="275">
        <v>936.8818630116059</v>
      </c>
      <c r="S32" s="275">
        <v>1045.2452521638722</v>
      </c>
      <c r="T32" s="275">
        <v>1080.3938033429583</v>
      </c>
      <c r="U32" s="275">
        <v>899.36516142711878</v>
      </c>
      <c r="V32" s="275">
        <v>983.63897861998657</v>
      </c>
      <c r="W32" s="275">
        <v>5545.3486888475163</v>
      </c>
      <c r="X32" s="275">
        <v>3566.3382857962606</v>
      </c>
      <c r="Y32" s="275">
        <v>4555.8434873218885</v>
      </c>
      <c r="Z32" s="275">
        <v>745.35241212105279</v>
      </c>
      <c r="AA32" s="275">
        <v>745.35241212105279</v>
      </c>
      <c r="AB32" s="275">
        <v>745.35241212105279</v>
      </c>
      <c r="AC32" s="275">
        <v>745.35241212105279</v>
      </c>
      <c r="AD32" s="275">
        <v>745.35241212105279</v>
      </c>
      <c r="AE32" s="275">
        <v>745.35241212105279</v>
      </c>
      <c r="AF32" s="275">
        <v>1853.8753195516142</v>
      </c>
      <c r="AG32" s="275">
        <v>171.66704024485347</v>
      </c>
      <c r="AH32" s="275">
        <v>171.66704024485347</v>
      </c>
      <c r="AI32" s="275">
        <v>266.91565326432988</v>
      </c>
      <c r="AJ32" s="275">
        <v>266.91565326432988</v>
      </c>
      <c r="AK32" s="275">
        <v>266.91565326432988</v>
      </c>
    </row>
    <row r="33" spans="1:37" ht="15" x14ac:dyDescent="0.25">
      <c r="A33" s="269" t="s">
        <v>2767</v>
      </c>
      <c r="B33" s="269" t="s">
        <v>4</v>
      </c>
      <c r="C33" s="275">
        <v>78</v>
      </c>
      <c r="D33" s="269" t="s">
        <v>802</v>
      </c>
      <c r="E33" s="275">
        <v>655.62010009483902</v>
      </c>
      <c r="F33" s="275">
        <v>259.66559953762885</v>
      </c>
      <c r="G33" s="275">
        <v>425.26543100906184</v>
      </c>
      <c r="H33" s="275">
        <v>434.76197840584166</v>
      </c>
      <c r="I33" s="275">
        <v>329.04721417237607</v>
      </c>
      <c r="J33" s="275">
        <v>377.25994940810494</v>
      </c>
      <c r="K33" s="275">
        <v>304.44209014057617</v>
      </c>
      <c r="L33" s="275">
        <v>265.4901761077216</v>
      </c>
      <c r="M33" s="275">
        <v>282.24606192907765</v>
      </c>
      <c r="N33" s="275">
        <v>250.54074340804175</v>
      </c>
      <c r="O33" s="275">
        <v>187.73906683337088</v>
      </c>
      <c r="P33" s="275">
        <v>217.62562284949664</v>
      </c>
      <c r="Q33" s="275">
        <v>236.13775538419821</v>
      </c>
      <c r="R33" s="275">
        <v>207.09415845874793</v>
      </c>
      <c r="S33" s="275">
        <v>221.92479094240485</v>
      </c>
      <c r="T33" s="275">
        <v>212.05122353468778</v>
      </c>
      <c r="U33" s="275">
        <v>196.00994066914899</v>
      </c>
      <c r="V33" s="275">
        <v>205.84314293600204</v>
      </c>
      <c r="W33" s="275">
        <v>8.0175230433205087</v>
      </c>
      <c r="X33" s="275">
        <v>0.12171285962180277</v>
      </c>
      <c r="Y33" s="275">
        <v>4.0696179514711561</v>
      </c>
      <c r="Z33" s="275">
        <v>0.86493418820195245</v>
      </c>
      <c r="AA33" s="275">
        <v>0.86493418820195245</v>
      </c>
      <c r="AB33" s="275">
        <v>0.86493418820195245</v>
      </c>
      <c r="AC33" s="275">
        <v>0.86493418820195245</v>
      </c>
      <c r="AD33" s="275">
        <v>0.86493418820195245</v>
      </c>
      <c r="AE33" s="275">
        <v>0.86493418820195245</v>
      </c>
      <c r="AF33" s="275">
        <v>265.59643123585465</v>
      </c>
      <c r="AG33" s="275">
        <v>24.593967977390616</v>
      </c>
      <c r="AH33" s="275">
        <v>24.593967977390616</v>
      </c>
      <c r="AI33" s="275">
        <v>25.997123472796968</v>
      </c>
      <c r="AJ33" s="275">
        <v>25.997123472796968</v>
      </c>
      <c r="AK33" s="275">
        <v>25.997123472796968</v>
      </c>
    </row>
    <row r="34" spans="1:37" ht="15" x14ac:dyDescent="0.25">
      <c r="A34" s="269" t="s">
        <v>2768</v>
      </c>
      <c r="B34" s="269" t="s">
        <v>2506</v>
      </c>
      <c r="C34" s="275">
        <v>80</v>
      </c>
      <c r="D34" s="269" t="s">
        <v>802</v>
      </c>
      <c r="E34" s="275">
        <v>655.62010009483902</v>
      </c>
      <c r="F34" s="275">
        <v>259.66559953762885</v>
      </c>
      <c r="G34" s="275">
        <v>425.26543100906184</v>
      </c>
      <c r="H34" s="275">
        <v>434.76197840584166</v>
      </c>
      <c r="I34" s="275">
        <v>329.04721417237607</v>
      </c>
      <c r="J34" s="275">
        <v>377.25994940810494</v>
      </c>
      <c r="K34" s="275">
        <v>304.44209014057617</v>
      </c>
      <c r="L34" s="275">
        <v>265.4901761077216</v>
      </c>
      <c r="M34" s="275">
        <v>282.24606192907765</v>
      </c>
      <c r="N34" s="275">
        <v>250.80038383345249</v>
      </c>
      <c r="O34" s="275">
        <v>187.99870725878165</v>
      </c>
      <c r="P34" s="275">
        <v>217.88526327490737</v>
      </c>
      <c r="Q34" s="275">
        <v>236.39739580960895</v>
      </c>
      <c r="R34" s="275">
        <v>207.35379888415866</v>
      </c>
      <c r="S34" s="275">
        <v>222.18443136781559</v>
      </c>
      <c r="T34" s="275">
        <v>212.31086396009852</v>
      </c>
      <c r="U34" s="275">
        <v>196.26958109455973</v>
      </c>
      <c r="V34" s="275">
        <v>206.10278336141278</v>
      </c>
      <c r="W34" s="275">
        <v>7.8534383027157544</v>
      </c>
      <c r="X34" s="275">
        <v>0.1206669694689739</v>
      </c>
      <c r="Y34" s="275">
        <v>3.9870526360923639</v>
      </c>
      <c r="Z34" s="275">
        <v>0.86742143875236122</v>
      </c>
      <c r="AA34" s="275">
        <v>0.86742143875236122</v>
      </c>
      <c r="AB34" s="275">
        <v>0.86742143875236122</v>
      </c>
      <c r="AC34" s="275">
        <v>0.86742143875236122</v>
      </c>
      <c r="AD34" s="275">
        <v>0.86742143875236122</v>
      </c>
      <c r="AE34" s="275">
        <v>0.86742143875236122</v>
      </c>
      <c r="AF34" s="275">
        <v>265.59844313745469</v>
      </c>
      <c r="AG34" s="275">
        <v>24.594154277390615</v>
      </c>
      <c r="AH34" s="275">
        <v>24.594154277390615</v>
      </c>
      <c r="AI34" s="275">
        <v>26.004829698687058</v>
      </c>
      <c r="AJ34" s="275">
        <v>26.004829698687058</v>
      </c>
      <c r="AK34" s="275">
        <v>26.004829698687058</v>
      </c>
    </row>
    <row r="35" spans="1:37" ht="15" x14ac:dyDescent="0.25">
      <c r="A35" s="269" t="s">
        <v>2769</v>
      </c>
      <c r="B35" s="269" t="s">
        <v>8</v>
      </c>
      <c r="C35" s="275">
        <v>36</v>
      </c>
      <c r="D35" s="269" t="s">
        <v>802</v>
      </c>
      <c r="E35" s="275">
        <v>3379.8506417468047</v>
      </c>
      <c r="F35" s="275">
        <v>3322.2485290646541</v>
      </c>
      <c r="G35" s="275">
        <v>3345.5134324855994</v>
      </c>
      <c r="H35" s="275">
        <v>3345.5727568983684</v>
      </c>
      <c r="I35" s="275">
        <v>3329.9585755078933</v>
      </c>
      <c r="J35" s="275">
        <v>3337.0697388560829</v>
      </c>
      <c r="K35" s="275">
        <v>3327.0015006916915</v>
      </c>
      <c r="L35" s="275">
        <v>3322.0771777825476</v>
      </c>
      <c r="M35" s="275">
        <v>3324.3216927394278</v>
      </c>
      <c r="N35" s="275">
        <v>50.74522262556539</v>
      </c>
      <c r="O35" s="275">
        <v>42.455911478595169</v>
      </c>
      <c r="P35" s="275">
        <v>46.20817710247249</v>
      </c>
      <c r="Q35" s="275">
        <v>48.141930058240057</v>
      </c>
      <c r="R35" s="275">
        <v>44.033224246219987</v>
      </c>
      <c r="S35" s="275">
        <v>46.064335736787598</v>
      </c>
      <c r="T35" s="275">
        <v>44.884087851278402</v>
      </c>
      <c r="U35" s="275">
        <v>42.789175801951799</v>
      </c>
      <c r="V35" s="275">
        <v>44.041992128955037</v>
      </c>
      <c r="W35" s="275">
        <v>1843.6433085706219</v>
      </c>
      <c r="X35" s="275">
        <v>1188.6423993382496</v>
      </c>
      <c r="Y35" s="275">
        <v>1516.1428539544359</v>
      </c>
      <c r="Z35" s="275">
        <v>246.54339905207777</v>
      </c>
      <c r="AA35" s="275">
        <v>246.54339905207777</v>
      </c>
      <c r="AB35" s="275">
        <v>246.54339905207777</v>
      </c>
      <c r="AC35" s="275">
        <v>246.54339905207777</v>
      </c>
      <c r="AD35" s="275">
        <v>246.54339905207777</v>
      </c>
      <c r="AE35" s="275">
        <v>246.54339905207777</v>
      </c>
      <c r="AF35" s="275">
        <v>173.02314283911809</v>
      </c>
      <c r="AG35" s="275">
        <v>16.02177425811945</v>
      </c>
      <c r="AH35" s="275">
        <v>16.02177425811945</v>
      </c>
      <c r="AI35" s="275">
        <v>21.146306106506685</v>
      </c>
      <c r="AJ35" s="275">
        <v>21.146306106506685</v>
      </c>
      <c r="AK35" s="275">
        <v>21.146306106506685</v>
      </c>
    </row>
    <row r="36" spans="1:37" ht="15" x14ac:dyDescent="0.25">
      <c r="A36" s="269" t="s">
        <v>2770</v>
      </c>
      <c r="B36" s="269" t="s">
        <v>2507</v>
      </c>
      <c r="C36" s="275">
        <v>63</v>
      </c>
      <c r="D36" s="269" t="s">
        <v>802</v>
      </c>
      <c r="E36" s="275">
        <v>3842.3882081179227</v>
      </c>
      <c r="F36" s="275">
        <v>3481.6864774459759</v>
      </c>
      <c r="G36" s="275">
        <v>3639.9638327450534</v>
      </c>
      <c r="H36" s="275">
        <v>3660.3199749184059</v>
      </c>
      <c r="I36" s="275">
        <v>3571.3992880713713</v>
      </c>
      <c r="J36" s="275">
        <v>3610.5759950675561</v>
      </c>
      <c r="K36" s="275">
        <v>3550.3874908997436</v>
      </c>
      <c r="L36" s="275">
        <v>3516.0400764020596</v>
      </c>
      <c r="M36" s="275">
        <v>3530.744586904405</v>
      </c>
      <c r="N36" s="275">
        <v>175.09527564710197</v>
      </c>
      <c r="O36" s="275">
        <v>126.80042926645145</v>
      </c>
      <c r="P36" s="275">
        <v>150.09121822198372</v>
      </c>
      <c r="Q36" s="275">
        <v>164.9330115552643</v>
      </c>
      <c r="R36" s="275">
        <v>143.08568455897876</v>
      </c>
      <c r="S36" s="275">
        <v>154.3553781356548</v>
      </c>
      <c r="T36" s="275">
        <v>146.71597161930401</v>
      </c>
      <c r="U36" s="275">
        <v>134.52515305185236</v>
      </c>
      <c r="V36" s="275">
        <v>142.03205707913617</v>
      </c>
      <c r="W36" s="275">
        <v>1840.7483436987482</v>
      </c>
      <c r="X36" s="275">
        <v>1188.6061807507506</v>
      </c>
      <c r="Y36" s="275">
        <v>1514.6772622247495</v>
      </c>
      <c r="Z36" s="275">
        <v>246.68734980956495</v>
      </c>
      <c r="AA36" s="275">
        <v>246.68734980956495</v>
      </c>
      <c r="AB36" s="275">
        <v>246.68734980956495</v>
      </c>
      <c r="AC36" s="275">
        <v>246.68734980956495</v>
      </c>
      <c r="AD36" s="275">
        <v>246.68734980956495</v>
      </c>
      <c r="AE36" s="275">
        <v>246.68734980956495</v>
      </c>
      <c r="AF36" s="275">
        <v>361.68958838932133</v>
      </c>
      <c r="AG36" s="275">
        <v>33.492097520794779</v>
      </c>
      <c r="AH36" s="275">
        <v>33.492097520794779</v>
      </c>
      <c r="AI36" s="275">
        <v>36.235224440219604</v>
      </c>
      <c r="AJ36" s="275">
        <v>36.235224440219604</v>
      </c>
      <c r="AK36" s="275">
        <v>36.235224440219604</v>
      </c>
    </row>
    <row r="37" spans="1:37" ht="15" x14ac:dyDescent="0.25">
      <c r="A37" s="269" t="s">
        <v>2771</v>
      </c>
      <c r="B37" s="269" t="s">
        <v>1614</v>
      </c>
      <c r="C37" s="275">
        <v>116</v>
      </c>
      <c r="D37" s="269" t="s">
        <v>802</v>
      </c>
      <c r="E37" s="275">
        <v>2147.3714136318117</v>
      </c>
      <c r="F37" s="275">
        <v>1208.616966027598</v>
      </c>
      <c r="G37" s="275">
        <v>1550.7171951429448</v>
      </c>
      <c r="H37" s="275">
        <v>1421.4908085877757</v>
      </c>
      <c r="I37" s="275">
        <v>1306.5466861210984</v>
      </c>
      <c r="J37" s="275">
        <v>1350.8976691438152</v>
      </c>
      <c r="K37" s="275">
        <v>1311.3322243236278</v>
      </c>
      <c r="L37" s="275">
        <v>1295.8398995313094</v>
      </c>
      <c r="M37" s="275">
        <v>1304.563085623435</v>
      </c>
      <c r="N37" s="275">
        <v>139.92372674786304</v>
      </c>
      <c r="O37" s="275">
        <v>96.704783893386619</v>
      </c>
      <c r="P37" s="275">
        <v>115.90747098076753</v>
      </c>
      <c r="Q37" s="275">
        <v>120.18829560560503</v>
      </c>
      <c r="R37" s="275">
        <v>100.42239236336864</v>
      </c>
      <c r="S37" s="275">
        <v>110.21246805350859</v>
      </c>
      <c r="T37" s="275">
        <v>108.18703033372677</v>
      </c>
      <c r="U37" s="275">
        <v>100.03755443501367</v>
      </c>
      <c r="V37" s="275">
        <v>104.74958858331195</v>
      </c>
      <c r="W37" s="275">
        <v>7.6675474431148505</v>
      </c>
      <c r="X37" s="275">
        <v>0.13912355328491133</v>
      </c>
      <c r="Y37" s="275">
        <v>3.9033354981998807</v>
      </c>
      <c r="Z37" s="275">
        <v>1.0660473488345388</v>
      </c>
      <c r="AA37" s="275">
        <v>1.0660473488345388</v>
      </c>
      <c r="AB37" s="275">
        <v>1.0660473488345388</v>
      </c>
      <c r="AC37" s="275">
        <v>1.0660473488345388</v>
      </c>
      <c r="AD37" s="275">
        <v>1.0660473488345388</v>
      </c>
      <c r="AE37" s="275">
        <v>1.0660473488345388</v>
      </c>
      <c r="AF37" s="275">
        <v>110.15817590851813</v>
      </c>
      <c r="AG37" s="275">
        <v>10.200547466899827</v>
      </c>
      <c r="AH37" s="275">
        <v>10.200547466899827</v>
      </c>
      <c r="AI37" s="275">
        <v>14.507228951289655</v>
      </c>
      <c r="AJ37" s="275">
        <v>14.507228951289655</v>
      </c>
      <c r="AK37" s="275">
        <v>14.507228951289655</v>
      </c>
    </row>
    <row r="38" spans="1:37" ht="15" x14ac:dyDescent="0.25">
      <c r="A38" s="269" t="s">
        <v>2772</v>
      </c>
      <c r="B38" s="269" t="s">
        <v>2508</v>
      </c>
      <c r="C38" s="275">
        <v>116</v>
      </c>
      <c r="D38" s="269" t="s">
        <v>802</v>
      </c>
      <c r="E38" s="275">
        <v>2147.3714136318117</v>
      </c>
      <c r="F38" s="275">
        <v>1208.616966027598</v>
      </c>
      <c r="G38" s="275">
        <v>1550.7171951429448</v>
      </c>
      <c r="H38" s="275">
        <v>1421.4908085877757</v>
      </c>
      <c r="I38" s="275">
        <v>1306.5466861210984</v>
      </c>
      <c r="J38" s="275">
        <v>1350.8976691438152</v>
      </c>
      <c r="K38" s="275">
        <v>1311.3322243236278</v>
      </c>
      <c r="L38" s="275">
        <v>1295.8398995313094</v>
      </c>
      <c r="M38" s="275">
        <v>1304.563085623435</v>
      </c>
      <c r="N38" s="275">
        <v>139.75722549284259</v>
      </c>
      <c r="O38" s="275">
        <v>96.538282638366127</v>
      </c>
      <c r="P38" s="275">
        <v>115.74096972574709</v>
      </c>
      <c r="Q38" s="275">
        <v>120.02179435058457</v>
      </c>
      <c r="R38" s="275">
        <v>100.25589110834819</v>
      </c>
      <c r="S38" s="275">
        <v>110.04596679848812</v>
      </c>
      <c r="T38" s="275">
        <v>108.02052907870632</v>
      </c>
      <c r="U38" s="275">
        <v>99.871053179993197</v>
      </c>
      <c r="V38" s="275">
        <v>104.5830873282915</v>
      </c>
      <c r="W38" s="275">
        <v>8.3900159467073721</v>
      </c>
      <c r="X38" s="275">
        <v>0.14856473726210703</v>
      </c>
      <c r="Y38" s="275">
        <v>4.2692903419847399</v>
      </c>
      <c r="Z38" s="275">
        <v>1.0699557417889176</v>
      </c>
      <c r="AA38" s="275">
        <v>1.0699557417889176</v>
      </c>
      <c r="AB38" s="275">
        <v>1.0699557417889176</v>
      </c>
      <c r="AC38" s="275">
        <v>1.0699557417889176</v>
      </c>
      <c r="AD38" s="275">
        <v>1.0699557417889176</v>
      </c>
      <c r="AE38" s="275">
        <v>1.0699557417889176</v>
      </c>
      <c r="AF38" s="275">
        <v>110.36023260591813</v>
      </c>
      <c r="AG38" s="275">
        <v>10.219257678499828</v>
      </c>
      <c r="AH38" s="275">
        <v>10.219257678499828</v>
      </c>
      <c r="AI38" s="275">
        <v>14.500041800641196</v>
      </c>
      <c r="AJ38" s="275">
        <v>14.500041800641196</v>
      </c>
      <c r="AK38" s="275">
        <v>14.500041800641196</v>
      </c>
    </row>
    <row r="39" spans="1:37" ht="15" x14ac:dyDescent="0.25">
      <c r="A39" s="269" t="s">
        <v>2773</v>
      </c>
      <c r="B39" s="269" t="s">
        <v>1614</v>
      </c>
      <c r="C39" s="275">
        <v>129</v>
      </c>
      <c r="D39" s="269" t="s">
        <v>802</v>
      </c>
      <c r="E39" s="275">
        <v>2147.3714136318117</v>
      </c>
      <c r="F39" s="275">
        <v>1208.616966027598</v>
      </c>
      <c r="G39" s="275">
        <v>1550.7171951429448</v>
      </c>
      <c r="H39" s="275">
        <v>1421.4908085877757</v>
      </c>
      <c r="I39" s="275">
        <v>1306.5466861210984</v>
      </c>
      <c r="J39" s="275">
        <v>1350.8976691438152</v>
      </c>
      <c r="K39" s="275">
        <v>1311.3322243236278</v>
      </c>
      <c r="L39" s="275">
        <v>1295.8398995313094</v>
      </c>
      <c r="M39" s="275">
        <v>1304.563085623435</v>
      </c>
      <c r="N39" s="275">
        <v>143.52517261503073</v>
      </c>
      <c r="O39" s="275">
        <v>99.298144797654345</v>
      </c>
      <c r="P39" s="275">
        <v>118.93886880343825</v>
      </c>
      <c r="Q39" s="275">
        <v>123.28569899132275</v>
      </c>
      <c r="R39" s="275">
        <v>103.01575326763641</v>
      </c>
      <c r="S39" s="275">
        <v>113.05785019850133</v>
      </c>
      <c r="T39" s="275">
        <v>110.99640944433024</v>
      </c>
      <c r="U39" s="275">
        <v>102.63091533928142</v>
      </c>
      <c r="V39" s="275">
        <v>107.46896010794222</v>
      </c>
      <c r="W39" s="275">
        <v>8.3900159467073721</v>
      </c>
      <c r="X39" s="275">
        <v>0.14856473726210703</v>
      </c>
      <c r="Y39" s="275">
        <v>4.2692903419847399</v>
      </c>
      <c r="Z39" s="275">
        <v>1.0699557417889176</v>
      </c>
      <c r="AA39" s="275">
        <v>1.0699557417889176</v>
      </c>
      <c r="AB39" s="275">
        <v>1.0699557417889176</v>
      </c>
      <c r="AC39" s="275">
        <v>1.0699557417889176</v>
      </c>
      <c r="AD39" s="275">
        <v>1.0699557417889176</v>
      </c>
      <c r="AE39" s="275">
        <v>1.0699557417889176</v>
      </c>
      <c r="AF39" s="275">
        <v>110.69216477241812</v>
      </c>
      <c r="AG39" s="275">
        <v>10.249994458499827</v>
      </c>
      <c r="AH39" s="275">
        <v>10.249994458499827</v>
      </c>
      <c r="AI39" s="275">
        <v>14.652296887311284</v>
      </c>
      <c r="AJ39" s="275">
        <v>14.652296887311284</v>
      </c>
      <c r="AK39" s="275">
        <v>14.652296887311284</v>
      </c>
    </row>
    <row r="40" spans="1:37" ht="15" x14ac:dyDescent="0.25">
      <c r="A40" s="269" t="s">
        <v>2774</v>
      </c>
      <c r="B40" s="269" t="s">
        <v>2508</v>
      </c>
      <c r="C40" s="275">
        <v>129</v>
      </c>
      <c r="D40" s="269" t="s">
        <v>802</v>
      </c>
      <c r="E40" s="275">
        <v>2147.3714136318117</v>
      </c>
      <c r="F40" s="275">
        <v>1208.616966027598</v>
      </c>
      <c r="G40" s="275">
        <v>1550.7171951429448</v>
      </c>
      <c r="H40" s="275">
        <v>1421.4908085877757</v>
      </c>
      <c r="I40" s="275">
        <v>1306.5466861210984</v>
      </c>
      <c r="J40" s="275">
        <v>1350.8976691438152</v>
      </c>
      <c r="K40" s="275">
        <v>1311.3322243236278</v>
      </c>
      <c r="L40" s="275">
        <v>1295.8398995313094</v>
      </c>
      <c r="M40" s="275">
        <v>1304.563085623435</v>
      </c>
      <c r="N40" s="275">
        <v>143.35867136001025</v>
      </c>
      <c r="O40" s="275">
        <v>99.13164354263391</v>
      </c>
      <c r="P40" s="275">
        <v>118.77236754841779</v>
      </c>
      <c r="Q40" s="275">
        <v>123.11919773630228</v>
      </c>
      <c r="R40" s="275">
        <v>102.84925201261593</v>
      </c>
      <c r="S40" s="275">
        <v>112.89134894348085</v>
      </c>
      <c r="T40" s="275">
        <v>110.82990818930976</v>
      </c>
      <c r="U40" s="275">
        <v>102.46441408426097</v>
      </c>
      <c r="V40" s="275">
        <v>107.30245885292176</v>
      </c>
      <c r="W40" s="275">
        <v>8.6508613053474139</v>
      </c>
      <c r="X40" s="275">
        <v>0.15113654478434374</v>
      </c>
      <c r="Y40" s="275">
        <v>4.4009989250658785</v>
      </c>
      <c r="Z40" s="275">
        <v>1.1235812364315163</v>
      </c>
      <c r="AA40" s="275">
        <v>1.1235812364315163</v>
      </c>
      <c r="AB40" s="275">
        <v>1.1235812364315163</v>
      </c>
      <c r="AC40" s="275">
        <v>1.1235812364315163</v>
      </c>
      <c r="AD40" s="275">
        <v>1.1235812364315163</v>
      </c>
      <c r="AE40" s="275">
        <v>1.1235812364315163</v>
      </c>
      <c r="AF40" s="275">
        <v>110.89422146981812</v>
      </c>
      <c r="AG40" s="275">
        <v>10.268704670099828</v>
      </c>
      <c r="AH40" s="275">
        <v>10.268704670099828</v>
      </c>
      <c r="AI40" s="275">
        <v>14.645109736662825</v>
      </c>
      <c r="AJ40" s="275">
        <v>14.645109736662825</v>
      </c>
      <c r="AK40" s="275">
        <v>14.645109736662825</v>
      </c>
    </row>
    <row r="41" spans="1:37" ht="15" x14ac:dyDescent="0.25">
      <c r="A41" s="269" t="s">
        <v>2775</v>
      </c>
      <c r="B41" s="269" t="s">
        <v>2718</v>
      </c>
      <c r="C41" s="275">
        <v>2797</v>
      </c>
      <c r="D41" s="269" t="s">
        <v>802</v>
      </c>
      <c r="E41" s="275">
        <v>82020.358914179451</v>
      </c>
      <c r="F41" s="275">
        <v>71358.371308672649</v>
      </c>
      <c r="G41" s="275">
        <v>75078.23742319255</v>
      </c>
      <c r="H41" s="275">
        <v>74533.713969655757</v>
      </c>
      <c r="I41" s="275">
        <v>72489.820738195674</v>
      </c>
      <c r="J41" s="275">
        <v>73525.404600151334</v>
      </c>
      <c r="K41" s="275">
        <v>73383.634101693329</v>
      </c>
      <c r="L41" s="275">
        <v>71138.981695399838</v>
      </c>
      <c r="M41" s="275">
        <v>72055.036986419305</v>
      </c>
      <c r="N41" s="275">
        <v>7751.4796033187386</v>
      </c>
      <c r="O41" s="275">
        <v>6010.3731036583185</v>
      </c>
      <c r="P41" s="275">
        <v>6750.5629329998637</v>
      </c>
      <c r="Q41" s="275">
        <v>7079.3726567852427</v>
      </c>
      <c r="R41" s="275">
        <v>6268.4115314914425</v>
      </c>
      <c r="S41" s="275">
        <v>6640.176538042796</v>
      </c>
      <c r="T41" s="275">
        <v>6834.279031553875</v>
      </c>
      <c r="U41" s="275">
        <v>5924.4290406614973</v>
      </c>
      <c r="V41" s="275">
        <v>6291.8896583969699</v>
      </c>
      <c r="W41" s="275">
        <v>11716.185513519484</v>
      </c>
      <c r="X41" s="275">
        <v>7529.8252473360626</v>
      </c>
      <c r="Y41" s="275">
        <v>9623.0053804277741</v>
      </c>
      <c r="Z41" s="275">
        <v>1699.8506115091477</v>
      </c>
      <c r="AA41" s="275">
        <v>1699.8506115091477</v>
      </c>
      <c r="AB41" s="275">
        <v>1699.8506115091477</v>
      </c>
      <c r="AC41" s="275">
        <v>1699.8506115091477</v>
      </c>
      <c r="AD41" s="275">
        <v>1699.8506115091477</v>
      </c>
      <c r="AE41" s="275">
        <v>1699.8506115091477</v>
      </c>
      <c r="AF41" s="275">
        <v>10661.559805802422</v>
      </c>
      <c r="AG41" s="275">
        <v>987.25018655569897</v>
      </c>
      <c r="AH41" s="275">
        <v>987.25018655569897</v>
      </c>
      <c r="AI41" s="275">
        <v>1416.0166362823716</v>
      </c>
      <c r="AJ41" s="275">
        <v>1416.0166362823716</v>
      </c>
      <c r="AK41" s="275">
        <v>1416.0166362823716</v>
      </c>
    </row>
    <row r="42" spans="1:37" ht="15" x14ac:dyDescent="0.25">
      <c r="A42" s="269" t="s">
        <v>3428</v>
      </c>
      <c r="B42" s="269" t="s">
        <v>2718</v>
      </c>
      <c r="C42" s="275">
        <v>2812</v>
      </c>
      <c r="D42" s="269" t="s">
        <v>802</v>
      </c>
      <c r="E42" s="275">
        <v>82020.358914179451</v>
      </c>
      <c r="F42" s="275">
        <v>71358.371308672649</v>
      </c>
      <c r="G42" s="275">
        <v>75078.23742319255</v>
      </c>
      <c r="H42" s="275">
        <v>74533.713969655757</v>
      </c>
      <c r="I42" s="275">
        <v>72489.820738195674</v>
      </c>
      <c r="J42" s="275">
        <v>73525.404600151334</v>
      </c>
      <c r="K42" s="275">
        <v>73383.634101693329</v>
      </c>
      <c r="L42" s="275">
        <v>71138.981695399838</v>
      </c>
      <c r="M42" s="275">
        <v>72055.036986419305</v>
      </c>
      <c r="N42" s="275">
        <v>7755.7302620397986</v>
      </c>
      <c r="O42" s="275">
        <v>6012.369686559372</v>
      </c>
      <c r="P42" s="275">
        <v>6753.4851534656818</v>
      </c>
      <c r="Q42" s="275">
        <v>7082.4962775963004</v>
      </c>
      <c r="R42" s="275">
        <v>6270.4675908660483</v>
      </c>
      <c r="S42" s="275">
        <v>6642.6771634252973</v>
      </c>
      <c r="T42" s="275">
        <v>6836.8266038147021</v>
      </c>
      <c r="U42" s="275">
        <v>5926.1877176683411</v>
      </c>
      <c r="V42" s="275">
        <v>6294.1382625387469</v>
      </c>
      <c r="W42" s="275">
        <v>11717.23674100274</v>
      </c>
      <c r="X42" s="275">
        <v>7529.8378586233102</v>
      </c>
      <c r="Y42" s="275">
        <v>9623.537299813026</v>
      </c>
      <c r="Z42" s="275">
        <v>1699.90960196382</v>
      </c>
      <c r="AA42" s="275">
        <v>1699.90960196382</v>
      </c>
      <c r="AB42" s="275">
        <v>1699.90960196382</v>
      </c>
      <c r="AC42" s="275">
        <v>1699.90960196382</v>
      </c>
      <c r="AD42" s="275">
        <v>1699.90960196382</v>
      </c>
      <c r="AE42" s="275">
        <v>1699.90960196382</v>
      </c>
      <c r="AF42" s="275">
        <v>10662.751297731102</v>
      </c>
      <c r="AG42" s="275">
        <v>987.36051781090089</v>
      </c>
      <c r="AH42" s="275">
        <v>987.36051781090089</v>
      </c>
      <c r="AI42" s="275">
        <v>1415.9584565780049</v>
      </c>
      <c r="AJ42" s="275">
        <v>1415.9584565780049</v>
      </c>
      <c r="AK42" s="275">
        <v>1415.9584565780049</v>
      </c>
    </row>
    <row r="43" spans="1:37" ht="15" x14ac:dyDescent="0.25">
      <c r="A43" s="269" t="s">
        <v>3429</v>
      </c>
      <c r="B43" s="269" t="s">
        <v>2718</v>
      </c>
      <c r="C43" s="275">
        <v>2587</v>
      </c>
      <c r="D43" s="269" t="s">
        <v>802</v>
      </c>
      <c r="E43" s="275">
        <v>78999.732094359453</v>
      </c>
      <c r="F43" s="275">
        <v>69554.004766092316</v>
      </c>
      <c r="G43" s="275">
        <v>72771.719797361337</v>
      </c>
      <c r="H43" s="275">
        <v>72159.646402919563</v>
      </c>
      <c r="I43" s="275">
        <v>70303.779614213563</v>
      </c>
      <c r="J43" s="275">
        <v>71259.496210004756</v>
      </c>
      <c r="K43" s="275">
        <v>71207.098445571406</v>
      </c>
      <c r="L43" s="275">
        <v>69109.400234291956</v>
      </c>
      <c r="M43" s="275">
        <v>70004.961472647119</v>
      </c>
      <c r="N43" s="275">
        <v>6971.4635358113055</v>
      </c>
      <c r="O43" s="275">
        <v>5456.0883747399039</v>
      </c>
      <c r="P43" s="275">
        <v>6109.8342364177915</v>
      </c>
      <c r="Q43" s="275">
        <v>6377.2499700533763</v>
      </c>
      <c r="R43" s="275">
        <v>5603.280786093761</v>
      </c>
      <c r="S43" s="275">
        <v>5975.1872550624048</v>
      </c>
      <c r="T43" s="275">
        <v>6139.6911012213659</v>
      </c>
      <c r="U43" s="275">
        <v>5282.3553368390585</v>
      </c>
      <c r="V43" s="275">
        <v>5648.2165687981178</v>
      </c>
      <c r="W43" s="275">
        <v>11233.737191731285</v>
      </c>
      <c r="X43" s="275">
        <v>7135.4831443894445</v>
      </c>
      <c r="Y43" s="275">
        <v>9184.6101680603642</v>
      </c>
      <c r="Z43" s="275">
        <v>1687.1980294836681</v>
      </c>
      <c r="AA43" s="275">
        <v>1687.1980294836681</v>
      </c>
      <c r="AB43" s="275">
        <v>1687.1980294836681</v>
      </c>
      <c r="AC43" s="275">
        <v>1687.1980294836681</v>
      </c>
      <c r="AD43" s="275">
        <v>1687.1980294836681</v>
      </c>
      <c r="AE43" s="275">
        <v>1687.1980294836681</v>
      </c>
      <c r="AF43" s="275">
        <v>8353.3357068136465</v>
      </c>
      <c r="AG43" s="275">
        <v>773.51088788121865</v>
      </c>
      <c r="AH43" s="275">
        <v>773.51088788121865</v>
      </c>
      <c r="AI43" s="275">
        <v>1287.5574678927501</v>
      </c>
      <c r="AJ43" s="275">
        <v>1287.5574678927501</v>
      </c>
      <c r="AK43" s="275">
        <v>1287.5574678927501</v>
      </c>
    </row>
    <row r="44" spans="1:37" ht="15" x14ac:dyDescent="0.25">
      <c r="A44" s="269" t="s">
        <v>2776</v>
      </c>
      <c r="B44" s="269" t="s">
        <v>2777</v>
      </c>
      <c r="C44" s="275">
        <v>174</v>
      </c>
      <c r="D44" s="269" t="s">
        <v>802</v>
      </c>
      <c r="E44" s="275">
        <v>1334.6304702091486</v>
      </c>
      <c r="F44" s="275">
        <v>657.87815392449613</v>
      </c>
      <c r="G44" s="275">
        <v>945.34074824876291</v>
      </c>
      <c r="H44" s="275">
        <v>968.51146588176402</v>
      </c>
      <c r="I44" s="275">
        <v>790.33858464886418</v>
      </c>
      <c r="J44" s="275">
        <v>871.32577164184818</v>
      </c>
      <c r="K44" s="275">
        <v>746.36866113005635</v>
      </c>
      <c r="L44" s="275">
        <v>677.65804518283539</v>
      </c>
      <c r="M44" s="275">
        <v>706.7491198666097</v>
      </c>
      <c r="N44" s="275">
        <v>480.45034967729805</v>
      </c>
      <c r="O44" s="275">
        <v>362.6986816692459</v>
      </c>
      <c r="P44" s="275">
        <v>419.26600634565983</v>
      </c>
      <c r="Q44" s="275">
        <v>454.35853204354862</v>
      </c>
      <c r="R44" s="275">
        <v>400.75643902038433</v>
      </c>
      <c r="S44" s="275">
        <v>428.28842445352404</v>
      </c>
      <c r="T44" s="275">
        <v>410.29656497502077</v>
      </c>
      <c r="U44" s="275">
        <v>380.93777035825582</v>
      </c>
      <c r="V44" s="275">
        <v>398.94592743413369</v>
      </c>
      <c r="W44" s="275">
        <v>9.5529121810932551</v>
      </c>
      <c r="X44" s="275">
        <v>0.13672815987700213</v>
      </c>
      <c r="Y44" s="275">
        <v>4.8448201704851286</v>
      </c>
      <c r="Z44" s="275">
        <v>1.3666019769434101</v>
      </c>
      <c r="AA44" s="275">
        <v>1.3666019769434101</v>
      </c>
      <c r="AB44" s="275">
        <v>1.3666019769434101</v>
      </c>
      <c r="AC44" s="275">
        <v>1.3666019769434101</v>
      </c>
      <c r="AD44" s="275">
        <v>1.3666019769434101</v>
      </c>
      <c r="AE44" s="275">
        <v>1.3666019769434101</v>
      </c>
      <c r="AF44" s="275">
        <v>524.36206258176526</v>
      </c>
      <c r="AG44" s="275">
        <v>48.555408080185479</v>
      </c>
      <c r="AH44" s="275">
        <v>48.555408080185479</v>
      </c>
      <c r="AI44" s="275">
        <v>46.773779614686418</v>
      </c>
      <c r="AJ44" s="275">
        <v>46.773779614686418</v>
      </c>
      <c r="AK44" s="275">
        <v>46.773779614686418</v>
      </c>
    </row>
    <row r="45" spans="1:37" ht="15" x14ac:dyDescent="0.25">
      <c r="A45" s="269" t="s">
        <v>3430</v>
      </c>
      <c r="B45" s="269" t="s">
        <v>2777</v>
      </c>
      <c r="C45" s="275">
        <v>174</v>
      </c>
      <c r="D45" s="269" t="s">
        <v>802</v>
      </c>
      <c r="E45" s="275">
        <v>1359.2874371235296</v>
      </c>
      <c r="F45" s="275">
        <v>667.18056989428248</v>
      </c>
      <c r="G45" s="275">
        <v>960.85092801806366</v>
      </c>
      <c r="H45" s="275">
        <v>984.08962763124578</v>
      </c>
      <c r="I45" s="275">
        <v>801.3881140858814</v>
      </c>
      <c r="J45" s="275">
        <v>884.53346994061235</v>
      </c>
      <c r="K45" s="275">
        <v>756.20789059913545</v>
      </c>
      <c r="L45" s="275">
        <v>685.6373557822667</v>
      </c>
      <c r="M45" s="275">
        <v>715.49937976994215</v>
      </c>
      <c r="N45" s="275">
        <v>486.12358093438831</v>
      </c>
      <c r="O45" s="275">
        <v>367.44498004892625</v>
      </c>
      <c r="P45" s="275">
        <v>424.46356054337457</v>
      </c>
      <c r="Q45" s="275">
        <v>460.24192765798591</v>
      </c>
      <c r="R45" s="275">
        <v>406.17887775201513</v>
      </c>
      <c r="S45" s="275">
        <v>433.94074859903901</v>
      </c>
      <c r="T45" s="275">
        <v>415.48120311535979</v>
      </c>
      <c r="U45" s="275">
        <v>385.68434362958112</v>
      </c>
      <c r="V45" s="275">
        <v>403.97610076864316</v>
      </c>
      <c r="W45" s="275">
        <v>9.5529121810932551</v>
      </c>
      <c r="X45" s="275">
        <v>0.13672815987700213</v>
      </c>
      <c r="Y45" s="275">
        <v>4.8448201704851286</v>
      </c>
      <c r="Z45" s="275">
        <v>1.3666019769434101</v>
      </c>
      <c r="AA45" s="275">
        <v>1.3666019769434101</v>
      </c>
      <c r="AB45" s="275">
        <v>1.3666019769434101</v>
      </c>
      <c r="AC45" s="275">
        <v>1.3666019769434101</v>
      </c>
      <c r="AD45" s="275">
        <v>1.3666019769434101</v>
      </c>
      <c r="AE45" s="275">
        <v>1.3666019769434101</v>
      </c>
      <c r="AF45" s="275">
        <v>535.97999445540802</v>
      </c>
      <c r="AG45" s="275">
        <v>49.631216711285731</v>
      </c>
      <c r="AH45" s="275">
        <v>49.631216711285731</v>
      </c>
      <c r="AI45" s="275">
        <v>47.42169197965724</v>
      </c>
      <c r="AJ45" s="275">
        <v>47.42169197965724</v>
      </c>
      <c r="AK45" s="275">
        <v>47.42169197965724</v>
      </c>
    </row>
    <row r="46" spans="1:37" ht="15" x14ac:dyDescent="0.25">
      <c r="A46" s="269" t="s">
        <v>2509</v>
      </c>
      <c r="B46" s="269" t="s">
        <v>2510</v>
      </c>
      <c r="C46" s="275">
        <v>164</v>
      </c>
      <c r="D46" s="269" t="s">
        <v>802</v>
      </c>
      <c r="E46" s="275">
        <v>1437.068813434767</v>
      </c>
      <c r="F46" s="275">
        <v>704.7376866738382</v>
      </c>
      <c r="G46" s="275">
        <v>1010.4073018490204</v>
      </c>
      <c r="H46" s="275">
        <v>1027.8029599237809</v>
      </c>
      <c r="I46" s="275">
        <v>827.20250847407306</v>
      </c>
      <c r="J46" s="275">
        <v>919.92591649826545</v>
      </c>
      <c r="K46" s="275">
        <v>777.50696827295792</v>
      </c>
      <c r="L46" s="275">
        <v>697.6167779566656</v>
      </c>
      <c r="M46" s="275">
        <v>731.17542418337257</v>
      </c>
      <c r="N46" s="275">
        <v>511.13617113702884</v>
      </c>
      <c r="O46" s="275">
        <v>390.51762031644591</v>
      </c>
      <c r="P46" s="275">
        <v>447.78989963547104</v>
      </c>
      <c r="Q46" s="275">
        <v>485.63660583883359</v>
      </c>
      <c r="R46" s="275">
        <v>429.40252370183299</v>
      </c>
      <c r="S46" s="275">
        <v>458.0416649842349</v>
      </c>
      <c r="T46" s="275">
        <v>436.99100762203813</v>
      </c>
      <c r="U46" s="275">
        <v>404.71502336021251</v>
      </c>
      <c r="V46" s="275">
        <v>424.59293593107856</v>
      </c>
      <c r="W46" s="275">
        <v>9.3776290829553037</v>
      </c>
      <c r="X46" s="275">
        <v>0.13494187562205237</v>
      </c>
      <c r="Y46" s="275">
        <v>4.7562854792886782</v>
      </c>
      <c r="Z46" s="275">
        <v>1.3152848101583672</v>
      </c>
      <c r="AA46" s="275">
        <v>1.3152848101583672</v>
      </c>
      <c r="AB46" s="275">
        <v>1.3152848101583672</v>
      </c>
      <c r="AC46" s="275">
        <v>1.3152848101583672</v>
      </c>
      <c r="AD46" s="275">
        <v>1.3152848101583672</v>
      </c>
      <c r="AE46" s="275">
        <v>1.3152848101583672</v>
      </c>
      <c r="AF46" s="275">
        <v>557.1947334556653</v>
      </c>
      <c r="AG46" s="275">
        <v>51.595679288485471</v>
      </c>
      <c r="AH46" s="275">
        <v>51.595679288485471</v>
      </c>
      <c r="AI46" s="275">
        <v>51.267279433965228</v>
      </c>
      <c r="AJ46" s="275">
        <v>51.267279433965228</v>
      </c>
      <c r="AK46" s="275">
        <v>51.267279433965228</v>
      </c>
    </row>
    <row r="47" spans="1:37" ht="15" x14ac:dyDescent="0.25">
      <c r="A47" s="269" t="s">
        <v>3431</v>
      </c>
      <c r="B47" s="269" t="s">
        <v>3432</v>
      </c>
      <c r="C47" s="275">
        <v>43</v>
      </c>
      <c r="D47" s="269" t="s">
        <v>802</v>
      </c>
      <c r="E47" s="275">
        <v>4149.2134210440763</v>
      </c>
      <c r="F47" s="275">
        <v>4091.6113083619261</v>
      </c>
      <c r="G47" s="275">
        <v>4114.876211782871</v>
      </c>
      <c r="H47" s="275">
        <v>4114.9355361956405</v>
      </c>
      <c r="I47" s="275">
        <v>4099.3213548051654</v>
      </c>
      <c r="J47" s="275">
        <v>4106.432518153355</v>
      </c>
      <c r="K47" s="275">
        <v>4096.364279988964</v>
      </c>
      <c r="L47" s="275">
        <v>4091.4399570798196</v>
      </c>
      <c r="M47" s="275">
        <v>4093.6844720366998</v>
      </c>
      <c r="N47" s="275">
        <v>263.37476995475436</v>
      </c>
      <c r="O47" s="275">
        <v>254.35448207480505</v>
      </c>
      <c r="P47" s="275">
        <v>258.5664237748328</v>
      </c>
      <c r="Q47" s="275">
        <v>260.71644926144467</v>
      </c>
      <c r="R47" s="275">
        <v>256.49352287988955</v>
      </c>
      <c r="S47" s="275">
        <v>258.62731115408371</v>
      </c>
      <c r="T47" s="275">
        <v>257.47790064827359</v>
      </c>
      <c r="U47" s="275">
        <v>255.33395760885833</v>
      </c>
      <c r="V47" s="275">
        <v>256.62599872793248</v>
      </c>
      <c r="W47" s="275">
        <v>2.428396580026051</v>
      </c>
      <c r="X47" s="275">
        <v>3.5983999821783838E-2</v>
      </c>
      <c r="Y47" s="275">
        <v>1.2321902899239174</v>
      </c>
      <c r="Z47" s="275">
        <v>26.31697356544624</v>
      </c>
      <c r="AA47" s="275">
        <v>26.31697356544624</v>
      </c>
      <c r="AB47" s="275">
        <v>26.31697356544624</v>
      </c>
      <c r="AC47" s="275">
        <v>26.31697356544624</v>
      </c>
      <c r="AD47" s="275">
        <v>26.31697356544624</v>
      </c>
      <c r="AE47" s="275">
        <v>26.31697356544624</v>
      </c>
      <c r="AF47" s="275">
        <v>134.26515705782782</v>
      </c>
      <c r="AG47" s="275">
        <v>12.43282676599147</v>
      </c>
      <c r="AH47" s="275">
        <v>12.43282676599147</v>
      </c>
      <c r="AI47" s="275">
        <v>21.927663275153066</v>
      </c>
      <c r="AJ47" s="275">
        <v>21.927663275153066</v>
      </c>
      <c r="AK47" s="275">
        <v>21.927663275153066</v>
      </c>
    </row>
    <row r="48" spans="1:37" ht="15" x14ac:dyDescent="0.25">
      <c r="A48" s="269" t="s">
        <v>3433</v>
      </c>
      <c r="B48" s="269" t="s">
        <v>3434</v>
      </c>
      <c r="C48" s="275">
        <v>549</v>
      </c>
      <c r="D48" s="269" t="s">
        <v>802</v>
      </c>
      <c r="E48" s="275">
        <v>18207.801640490874</v>
      </c>
      <c r="F48" s="275">
        <v>16389.183312202913</v>
      </c>
      <c r="G48" s="275">
        <v>17097.66959053298</v>
      </c>
      <c r="H48" s="275">
        <v>17065.631814875785</v>
      </c>
      <c r="I48" s="275">
        <v>16971.634893056722</v>
      </c>
      <c r="J48" s="275">
        <v>17015.466504091921</v>
      </c>
      <c r="K48" s="275">
        <v>16856.117462570252</v>
      </c>
      <c r="L48" s="275">
        <v>16438.688692544431</v>
      </c>
      <c r="M48" s="275">
        <v>16663.523278011689</v>
      </c>
      <c r="N48" s="275">
        <v>1312.7236786409799</v>
      </c>
      <c r="O48" s="275">
        <v>929.0810087239156</v>
      </c>
      <c r="P48" s="275">
        <v>1080.8394859257839</v>
      </c>
      <c r="Q48" s="275">
        <v>1267.0094829168434</v>
      </c>
      <c r="R48" s="275">
        <v>1093.4434683039756</v>
      </c>
      <c r="S48" s="275">
        <v>1160.5219893555723</v>
      </c>
      <c r="T48" s="275">
        <v>1173.0865791467038</v>
      </c>
      <c r="U48" s="275">
        <v>976.98966322621584</v>
      </c>
      <c r="V48" s="275">
        <v>1082.9367360327785</v>
      </c>
      <c r="W48" s="275">
        <v>5534.4645615200852</v>
      </c>
      <c r="X48" s="275">
        <v>3566.0081648185596</v>
      </c>
      <c r="Y48" s="275">
        <v>4550.2363631693224</v>
      </c>
      <c r="Z48" s="275">
        <v>768.91534570121837</v>
      </c>
      <c r="AA48" s="275">
        <v>768.91534570121837</v>
      </c>
      <c r="AB48" s="275">
        <v>768.91534570121837</v>
      </c>
      <c r="AC48" s="275">
        <v>768.91534570121837</v>
      </c>
      <c r="AD48" s="275">
        <v>768.91534570121837</v>
      </c>
      <c r="AE48" s="275">
        <v>768.91534570121837</v>
      </c>
      <c r="AF48" s="275">
        <v>1798.6445674420861</v>
      </c>
      <c r="AG48" s="275">
        <v>166.55271969601824</v>
      </c>
      <c r="AH48" s="275">
        <v>166.55271969601824</v>
      </c>
      <c r="AI48" s="275">
        <v>201.53627758853935</v>
      </c>
      <c r="AJ48" s="275">
        <v>201.53627758853935</v>
      </c>
      <c r="AK48" s="275">
        <v>201.53627758853935</v>
      </c>
    </row>
    <row r="49" spans="1:37" ht="15" x14ac:dyDescent="0.25">
      <c r="A49" s="269" t="s">
        <v>3435</v>
      </c>
      <c r="B49" s="269" t="s">
        <v>3436</v>
      </c>
      <c r="C49" s="275">
        <v>91</v>
      </c>
      <c r="D49" s="269" t="s">
        <v>802</v>
      </c>
      <c r="E49" s="275">
        <v>767.38009667441747</v>
      </c>
      <c r="F49" s="275">
        <v>334.51249424375345</v>
      </c>
      <c r="G49" s="275">
        <v>516.50875330411827</v>
      </c>
      <c r="H49" s="275">
        <v>528.36436465562156</v>
      </c>
      <c r="I49" s="275">
        <v>413.59233579722672</v>
      </c>
      <c r="J49" s="275">
        <v>465.81120875723633</v>
      </c>
      <c r="K49" s="275">
        <v>386.56661182955082</v>
      </c>
      <c r="L49" s="275">
        <v>343.89486005740048</v>
      </c>
      <c r="M49" s="275">
        <v>362.19264448655883</v>
      </c>
      <c r="N49" s="275">
        <v>291.61510027209715</v>
      </c>
      <c r="O49" s="275">
        <v>220.40627412892752</v>
      </c>
      <c r="P49" s="275">
        <v>254.26867011045348</v>
      </c>
      <c r="Q49" s="275">
        <v>274.8999997006207</v>
      </c>
      <c r="R49" s="275">
        <v>241.98677958374083</v>
      </c>
      <c r="S49" s="275">
        <v>258.80485464894701</v>
      </c>
      <c r="T49" s="275">
        <v>247.85351985713768</v>
      </c>
      <c r="U49" s="275">
        <v>229.76609903702069</v>
      </c>
      <c r="V49" s="275">
        <v>240.84900622323016</v>
      </c>
      <c r="W49" s="275">
        <v>8.7403646206702099</v>
      </c>
      <c r="X49" s="275">
        <v>0.13807889303271176</v>
      </c>
      <c r="Y49" s="275">
        <v>4.4392217568514605</v>
      </c>
      <c r="Z49" s="275">
        <v>1.0121306103089185</v>
      </c>
      <c r="AA49" s="275">
        <v>1.0121306103089185</v>
      </c>
      <c r="AB49" s="275">
        <v>1.0121306103089185</v>
      </c>
      <c r="AC49" s="275">
        <v>1.0121306103089185</v>
      </c>
      <c r="AD49" s="275">
        <v>1.0121306103089185</v>
      </c>
      <c r="AE49" s="275">
        <v>1.0121306103089185</v>
      </c>
      <c r="AF49" s="275">
        <v>292.5888525994547</v>
      </c>
      <c r="AG49" s="275">
        <v>27.093439429290612</v>
      </c>
      <c r="AH49" s="275">
        <v>27.093439429290612</v>
      </c>
      <c r="AI49" s="275">
        <v>30.245899258541826</v>
      </c>
      <c r="AJ49" s="275">
        <v>30.245899258541826</v>
      </c>
      <c r="AK49" s="275">
        <v>30.245899258541826</v>
      </c>
    </row>
    <row r="50" spans="1:37" ht="15" x14ac:dyDescent="0.25">
      <c r="A50" s="269" t="s">
        <v>3437</v>
      </c>
      <c r="B50" s="269" t="s">
        <v>3438</v>
      </c>
      <c r="C50" s="275">
        <v>36</v>
      </c>
      <c r="D50" s="269" t="s">
        <v>802</v>
      </c>
      <c r="E50" s="275">
        <v>3379.8506417468047</v>
      </c>
      <c r="F50" s="275">
        <v>3322.2485290646541</v>
      </c>
      <c r="G50" s="275">
        <v>3345.5134324855994</v>
      </c>
      <c r="H50" s="275">
        <v>3345.5727568983684</v>
      </c>
      <c r="I50" s="275">
        <v>3329.9585755078933</v>
      </c>
      <c r="J50" s="275">
        <v>3337.0697388560829</v>
      </c>
      <c r="K50" s="275">
        <v>3327.0015006916915</v>
      </c>
      <c r="L50" s="275">
        <v>3322.0771777825476</v>
      </c>
      <c r="M50" s="275">
        <v>3324.3216927394278</v>
      </c>
      <c r="N50" s="275">
        <v>50.245718860503985</v>
      </c>
      <c r="O50" s="275">
        <v>41.956407713533764</v>
      </c>
      <c r="P50" s="275">
        <v>45.708673337411085</v>
      </c>
      <c r="Q50" s="275">
        <v>47.642426293178659</v>
      </c>
      <c r="R50" s="275">
        <v>43.533720481158582</v>
      </c>
      <c r="S50" s="275">
        <v>45.564831971726193</v>
      </c>
      <c r="T50" s="275">
        <v>44.384584086217004</v>
      </c>
      <c r="U50" s="275">
        <v>42.289672036890394</v>
      </c>
      <c r="V50" s="275">
        <v>43.542488363893639</v>
      </c>
      <c r="W50" s="275">
        <v>1840.7483436987482</v>
      </c>
      <c r="X50" s="275">
        <v>1188.6061807507506</v>
      </c>
      <c r="Y50" s="275">
        <v>1514.6772622247495</v>
      </c>
      <c r="Z50" s="275">
        <v>246.68734980956495</v>
      </c>
      <c r="AA50" s="275">
        <v>246.68734980956495</v>
      </c>
      <c r="AB50" s="275">
        <v>246.68734980956495</v>
      </c>
      <c r="AC50" s="275">
        <v>246.68734980956495</v>
      </c>
      <c r="AD50" s="275">
        <v>246.68734980956495</v>
      </c>
      <c r="AE50" s="275">
        <v>246.68734980956495</v>
      </c>
      <c r="AF50" s="275">
        <v>173.01530904711808</v>
      </c>
      <c r="AG50" s="275">
        <v>16.02104885811945</v>
      </c>
      <c r="AH50" s="275">
        <v>16.02104885811945</v>
      </c>
      <c r="AI50" s="275">
        <v>21.124744654561312</v>
      </c>
      <c r="AJ50" s="275">
        <v>21.124744654561312</v>
      </c>
      <c r="AK50" s="275">
        <v>21.124744654561312</v>
      </c>
    </row>
    <row r="51" spans="1:37" ht="15" x14ac:dyDescent="0.25">
      <c r="A51" s="269" t="s">
        <v>3439</v>
      </c>
      <c r="B51" s="269" t="s">
        <v>3440</v>
      </c>
      <c r="C51" s="275">
        <v>83</v>
      </c>
      <c r="D51" s="269" t="s">
        <v>802</v>
      </c>
      <c r="E51" s="275">
        <v>1111.9088386459355</v>
      </c>
      <c r="F51" s="275">
        <v>494.58293835932921</v>
      </c>
      <c r="G51" s="275">
        <v>626.84503375727661</v>
      </c>
      <c r="H51" s="275">
        <v>909.35819058870698</v>
      </c>
      <c r="I51" s="275">
        <v>640.30968405735973</v>
      </c>
      <c r="J51" s="275">
        <v>805.29552807760479</v>
      </c>
      <c r="K51" s="275">
        <v>919.2982922031515</v>
      </c>
      <c r="L51" s="275">
        <v>435.69034616453337</v>
      </c>
      <c r="M51" s="275">
        <v>709.01907965418764</v>
      </c>
      <c r="N51" s="275">
        <v>242.62163379456078</v>
      </c>
      <c r="O51" s="275">
        <v>84.359632096497108</v>
      </c>
      <c r="P51" s="275">
        <v>130.11131417655915</v>
      </c>
      <c r="Q51" s="275">
        <v>296.23012977441743</v>
      </c>
      <c r="R51" s="275">
        <v>111.65632232275539</v>
      </c>
      <c r="S51" s="275">
        <v>221.9307536518433</v>
      </c>
      <c r="T51" s="275">
        <v>296.23012977441743</v>
      </c>
      <c r="U51" s="275">
        <v>66.978405084567243</v>
      </c>
      <c r="V51" s="275">
        <v>191.13399641172356</v>
      </c>
      <c r="W51" s="275">
        <v>1.0363329615450689</v>
      </c>
      <c r="X51" s="275">
        <v>1.4372051243297528E-2</v>
      </c>
      <c r="Y51" s="275">
        <v>0.52535250639418318</v>
      </c>
      <c r="Z51" s="275">
        <v>0.34548205576840968</v>
      </c>
      <c r="AA51" s="275">
        <v>0.34548205576840968</v>
      </c>
      <c r="AB51" s="275">
        <v>0.34548205576840968</v>
      </c>
      <c r="AC51" s="275">
        <v>0.34548205576840968</v>
      </c>
      <c r="AD51" s="275">
        <v>0.34548205576840968</v>
      </c>
      <c r="AE51" s="275">
        <v>0.34548205576840968</v>
      </c>
      <c r="AF51" s="275">
        <v>578.7485539048098</v>
      </c>
      <c r="AG51" s="275">
        <v>53.591534552625973</v>
      </c>
      <c r="AH51" s="275">
        <v>53.591534552625973</v>
      </c>
      <c r="AI51" s="275">
        <v>46.820776582691977</v>
      </c>
      <c r="AJ51" s="275">
        <v>46.820776582691977</v>
      </c>
      <c r="AK51" s="275">
        <v>46.820776582691977</v>
      </c>
    </row>
    <row r="52" spans="1:37" ht="15" x14ac:dyDescent="0.25">
      <c r="A52" s="269" t="s">
        <v>2778</v>
      </c>
      <c r="B52" s="269" t="s">
        <v>2720</v>
      </c>
      <c r="C52" s="275">
        <v>2063</v>
      </c>
      <c r="D52" s="269" t="s">
        <v>802</v>
      </c>
      <c r="E52" s="275">
        <v>74021.257792511009</v>
      </c>
      <c r="F52" s="275">
        <v>65142.400598419365</v>
      </c>
      <c r="G52" s="275">
        <v>68407.725106327736</v>
      </c>
      <c r="H52" s="275">
        <v>68009.190107011193</v>
      </c>
      <c r="I52" s="275">
        <v>65812.17339464181</v>
      </c>
      <c r="J52" s="275">
        <v>66868.169578480578</v>
      </c>
      <c r="K52" s="275">
        <v>67339.015888537106</v>
      </c>
      <c r="L52" s="275">
        <v>64796.138869262519</v>
      </c>
      <c r="M52" s="275">
        <v>65874.009523219429</v>
      </c>
      <c r="N52" s="275">
        <v>7168.4345447014848</v>
      </c>
      <c r="O52" s="275">
        <v>5702.8714900971545</v>
      </c>
      <c r="P52" s="275">
        <v>6351.0662338534394</v>
      </c>
      <c r="Q52" s="275">
        <v>6548.3913911941981</v>
      </c>
      <c r="R52" s="275">
        <v>5789.2275074012241</v>
      </c>
      <c r="S52" s="275">
        <v>6158.6107344891025</v>
      </c>
      <c r="T52" s="275">
        <v>6366.4969473017654</v>
      </c>
      <c r="U52" s="275">
        <v>5515.1463421456283</v>
      </c>
      <c r="V52" s="275">
        <v>5876.8434791224681</v>
      </c>
      <c r="W52" s="275">
        <v>148.08116533340402</v>
      </c>
      <c r="X52" s="275">
        <v>3.1849984186222255</v>
      </c>
      <c r="Y52" s="275">
        <v>75.633081876013122</v>
      </c>
      <c r="Z52" s="275">
        <v>296.73617161687389</v>
      </c>
      <c r="AA52" s="275">
        <v>296.73617161687389</v>
      </c>
      <c r="AB52" s="275">
        <v>296.73617161687389</v>
      </c>
      <c r="AC52" s="275">
        <v>296.73617161687389</v>
      </c>
      <c r="AD52" s="275">
        <v>296.73617161687389</v>
      </c>
      <c r="AE52" s="275">
        <v>296.73617161687389</v>
      </c>
      <c r="AF52" s="275">
        <v>6857.2878790926334</v>
      </c>
      <c r="AG52" s="275">
        <v>634.97834918081548</v>
      </c>
      <c r="AH52" s="275">
        <v>634.97834918081548</v>
      </c>
      <c r="AI52" s="275">
        <v>1076.2705052722304</v>
      </c>
      <c r="AJ52" s="275">
        <v>1076.2705052722304</v>
      </c>
      <c r="AK52" s="275">
        <v>1076.2705052722304</v>
      </c>
    </row>
    <row r="53" spans="1:37" ht="15" x14ac:dyDescent="0.25">
      <c r="A53" s="269" t="s">
        <v>3441</v>
      </c>
      <c r="B53" s="269" t="s">
        <v>2720</v>
      </c>
      <c r="C53" s="275">
        <v>2235</v>
      </c>
      <c r="D53" s="269" t="s">
        <v>802</v>
      </c>
      <c r="E53" s="275">
        <v>74021.257792511009</v>
      </c>
      <c r="F53" s="275">
        <v>65142.400598419365</v>
      </c>
      <c r="G53" s="275">
        <v>68407.725106327736</v>
      </c>
      <c r="H53" s="275">
        <v>68009.190107011193</v>
      </c>
      <c r="I53" s="275">
        <v>65812.17339464181</v>
      </c>
      <c r="J53" s="275">
        <v>66868.169578480578</v>
      </c>
      <c r="K53" s="275">
        <v>67339.015888537106</v>
      </c>
      <c r="L53" s="275">
        <v>64796.138869262519</v>
      </c>
      <c r="M53" s="275">
        <v>65874.009523219429</v>
      </c>
      <c r="N53" s="275">
        <v>7193.3309854005347</v>
      </c>
      <c r="O53" s="275">
        <v>5727.1346975475253</v>
      </c>
      <c r="P53" s="275">
        <v>6375.6893841150841</v>
      </c>
      <c r="Q53" s="275">
        <v>6572.9712152689099</v>
      </c>
      <c r="R53" s="275">
        <v>5813.3970019230392</v>
      </c>
      <c r="S53" s="275">
        <v>6183.1259631801977</v>
      </c>
      <c r="T53" s="275">
        <v>6390.7887471013628</v>
      </c>
      <c r="U53" s="275">
        <v>5539.7844013102194</v>
      </c>
      <c r="V53" s="275">
        <v>5901.2326971932016</v>
      </c>
      <c r="W53" s="275">
        <v>149.43695787380352</v>
      </c>
      <c r="X53" s="275">
        <v>3.2040832009395195</v>
      </c>
      <c r="Y53" s="275">
        <v>76.320520537371522</v>
      </c>
      <c r="Z53" s="275">
        <v>297.19701154432329</v>
      </c>
      <c r="AA53" s="275">
        <v>297.19701154432329</v>
      </c>
      <c r="AB53" s="275">
        <v>297.19701154432329</v>
      </c>
      <c r="AC53" s="275">
        <v>297.19701154432329</v>
      </c>
      <c r="AD53" s="275">
        <v>297.19701154432329</v>
      </c>
      <c r="AE53" s="275">
        <v>297.19701154432329</v>
      </c>
      <c r="AF53" s="275">
        <v>6858.8602722043433</v>
      </c>
      <c r="AG53" s="275">
        <v>635.1239512246126</v>
      </c>
      <c r="AH53" s="275">
        <v>635.1239512246126</v>
      </c>
      <c r="AI53" s="275">
        <v>1078.4435797324213</v>
      </c>
      <c r="AJ53" s="275">
        <v>1078.4435797324213</v>
      </c>
      <c r="AK53" s="275">
        <v>1078.4435797324213</v>
      </c>
    </row>
    <row r="54" spans="1:37" ht="15" x14ac:dyDescent="0.25">
      <c r="A54" s="269" t="s">
        <v>2779</v>
      </c>
      <c r="B54" s="269" t="s">
        <v>2721</v>
      </c>
      <c r="C54" s="275">
        <v>133</v>
      </c>
      <c r="D54" s="269" t="s">
        <v>802</v>
      </c>
      <c r="E54" s="275">
        <v>1149.9373892463855</v>
      </c>
      <c r="F54" s="275">
        <v>570.11846973506545</v>
      </c>
      <c r="G54" s="275">
        <v>818.13307947901478</v>
      </c>
      <c r="H54" s="275">
        <v>840.32855171955691</v>
      </c>
      <c r="I54" s="275">
        <v>691.82781222082838</v>
      </c>
      <c r="J54" s="275">
        <v>758.39397394500941</v>
      </c>
      <c r="K54" s="275">
        <v>657.00381356519847</v>
      </c>
      <c r="L54" s="275">
        <v>601.96806340531259</v>
      </c>
      <c r="M54" s="275">
        <v>625.59416000695592</v>
      </c>
      <c r="N54" s="275">
        <v>398.10963071103617</v>
      </c>
      <c r="O54" s="275">
        <v>300.22451002556619</v>
      </c>
      <c r="P54" s="275">
        <v>347.98841214368775</v>
      </c>
      <c r="Q54" s="275">
        <v>377.02822670466753</v>
      </c>
      <c r="R54" s="275">
        <v>333.69392869207979</v>
      </c>
      <c r="S54" s="275">
        <v>356.17882646835227</v>
      </c>
      <c r="T54" s="275">
        <v>342.4842803440884</v>
      </c>
      <c r="U54" s="275">
        <v>319.43316751861659</v>
      </c>
      <c r="V54" s="275">
        <v>333.55868486976647</v>
      </c>
      <c r="W54" s="275">
        <v>6.875454302597535</v>
      </c>
      <c r="X54" s="275">
        <v>0.11322332151398766</v>
      </c>
      <c r="Y54" s="275">
        <v>3.4943388120557612</v>
      </c>
      <c r="Z54" s="275">
        <v>0.96906937003634752</v>
      </c>
      <c r="AA54" s="275">
        <v>0.96906937003634752</v>
      </c>
      <c r="AB54" s="275">
        <v>0.96906937003634752</v>
      </c>
      <c r="AC54" s="275">
        <v>0.96906937003634752</v>
      </c>
      <c r="AD54" s="275">
        <v>0.96906937003634752</v>
      </c>
      <c r="AE54" s="275">
        <v>0.96906937003634752</v>
      </c>
      <c r="AF54" s="275">
        <v>402.49518107495101</v>
      </c>
      <c r="AG54" s="275">
        <v>37.270654786605633</v>
      </c>
      <c r="AH54" s="275">
        <v>37.270654786605633</v>
      </c>
      <c r="AI54" s="275">
        <v>36.238394246237576</v>
      </c>
      <c r="AJ54" s="275">
        <v>36.238394246237576</v>
      </c>
      <c r="AK54" s="275">
        <v>36.238394246237576</v>
      </c>
    </row>
    <row r="55" spans="1:37" ht="15" x14ac:dyDescent="0.25">
      <c r="A55" s="269" t="s">
        <v>2780</v>
      </c>
      <c r="B55" s="269" t="s">
        <v>1613</v>
      </c>
      <c r="C55" s="275">
        <v>35</v>
      </c>
      <c r="D55" s="269" t="s">
        <v>802</v>
      </c>
      <c r="E55" s="275">
        <v>3330.7492968942088</v>
      </c>
      <c r="F55" s="275">
        <v>3280.9236440241853</v>
      </c>
      <c r="G55" s="275">
        <v>3301.9608854459816</v>
      </c>
      <c r="H55" s="275">
        <v>3303.5128813995111</v>
      </c>
      <c r="I55" s="275">
        <v>3289.9269844621172</v>
      </c>
      <c r="J55" s="275">
        <v>3296.2133910455459</v>
      </c>
      <c r="K55" s="275">
        <v>3286.2960845583034</v>
      </c>
      <c r="L55" s="275">
        <v>3280.7163279493598</v>
      </c>
      <c r="M55" s="275">
        <v>3283.0291758610629</v>
      </c>
      <c r="N55" s="275">
        <v>221.2586396537298</v>
      </c>
      <c r="O55" s="275">
        <v>211.14078749458926</v>
      </c>
      <c r="P55" s="275">
        <v>215.84744318616438</v>
      </c>
      <c r="Q55" s="275">
        <v>218.65061926055381</v>
      </c>
      <c r="R55" s="275">
        <v>213.82907791776859</v>
      </c>
      <c r="S55" s="275">
        <v>216.255942436189</v>
      </c>
      <c r="T55" s="275">
        <v>214.62617711844547</v>
      </c>
      <c r="U55" s="275">
        <v>211.97446935104023</v>
      </c>
      <c r="V55" s="275">
        <v>213.59076878436809</v>
      </c>
      <c r="W55" s="275">
        <v>1.8500419842840152</v>
      </c>
      <c r="X55" s="275">
        <v>2.8531573621734346E-2</v>
      </c>
      <c r="Y55" s="275">
        <v>0.93928677895287482</v>
      </c>
      <c r="Z55" s="275">
        <v>21.055734808921997</v>
      </c>
      <c r="AA55" s="275">
        <v>21.055734808921997</v>
      </c>
      <c r="AB55" s="275">
        <v>21.055734808921997</v>
      </c>
      <c r="AC55" s="275">
        <v>21.055734808921997</v>
      </c>
      <c r="AD55" s="275">
        <v>21.055734808921997</v>
      </c>
      <c r="AE55" s="275">
        <v>21.055734808921997</v>
      </c>
      <c r="AF55" s="275">
        <v>118.8426609735059</v>
      </c>
      <c r="AG55" s="275">
        <v>11.004716628389437</v>
      </c>
      <c r="AH55" s="275">
        <v>11.004716628389437</v>
      </c>
      <c r="AI55" s="275">
        <v>18.710534561702293</v>
      </c>
      <c r="AJ55" s="275">
        <v>18.710534561702293</v>
      </c>
      <c r="AK55" s="275">
        <v>18.710534561702293</v>
      </c>
    </row>
    <row r="56" spans="1:37" ht="15" x14ac:dyDescent="0.25">
      <c r="A56" s="269" t="s">
        <v>2781</v>
      </c>
      <c r="B56" s="269" t="s">
        <v>2782</v>
      </c>
      <c r="C56" s="275">
        <v>697</v>
      </c>
      <c r="D56" s="269" t="s">
        <v>802</v>
      </c>
      <c r="E56" s="275">
        <v>34550.765896673089</v>
      </c>
      <c r="F56" s="275">
        <v>31764.837577665319</v>
      </c>
      <c r="G56" s="275">
        <v>32842.90173504276</v>
      </c>
      <c r="H56" s="275">
        <v>33022.20874487867</v>
      </c>
      <c r="I56" s="275">
        <v>31945.081166325817</v>
      </c>
      <c r="J56" s="275">
        <v>32353.075014003589</v>
      </c>
      <c r="K56" s="275">
        <v>32831.538818342095</v>
      </c>
      <c r="L56" s="275">
        <v>31725.847266330878</v>
      </c>
      <c r="M56" s="275">
        <v>32115.130083126787</v>
      </c>
      <c r="N56" s="275">
        <v>2318.1973570824221</v>
      </c>
      <c r="O56" s="275">
        <v>1834.9510793663949</v>
      </c>
      <c r="P56" s="275">
        <v>2051.1254390563004</v>
      </c>
      <c r="Q56" s="275">
        <v>2217.0288183399393</v>
      </c>
      <c r="R56" s="275">
        <v>1876.6627664098689</v>
      </c>
      <c r="S56" s="275">
        <v>2016.0498004266278</v>
      </c>
      <c r="T56" s="275">
        <v>2159.0652339140465</v>
      </c>
      <c r="U56" s="275">
        <v>1858.4056731590597</v>
      </c>
      <c r="V56" s="275">
        <v>1974.1250712527706</v>
      </c>
      <c r="W56" s="275">
        <v>41.891017336338329</v>
      </c>
      <c r="X56" s="275">
        <v>0.90782170822367647</v>
      </c>
      <c r="Y56" s="275">
        <v>21.399419522281004</v>
      </c>
      <c r="Z56" s="275">
        <v>119.94692335763423</v>
      </c>
      <c r="AA56" s="275">
        <v>119.94692335763423</v>
      </c>
      <c r="AB56" s="275">
        <v>119.94692335763423</v>
      </c>
      <c r="AC56" s="275">
        <v>119.94692335763423</v>
      </c>
      <c r="AD56" s="275">
        <v>119.94692335763423</v>
      </c>
      <c r="AE56" s="275">
        <v>119.94692335763423</v>
      </c>
      <c r="AF56" s="275">
        <v>2710.1374782893017</v>
      </c>
      <c r="AG56" s="275">
        <v>250.95618516003054</v>
      </c>
      <c r="AH56" s="275">
        <v>250.95618516003054</v>
      </c>
      <c r="AI56" s="275">
        <v>353.19289353592325</v>
      </c>
      <c r="AJ56" s="275">
        <v>353.19289353592325</v>
      </c>
      <c r="AK56" s="275">
        <v>353.19289353592325</v>
      </c>
    </row>
    <row r="57" spans="1:37" ht="15" x14ac:dyDescent="0.25">
      <c r="A57" s="269" t="s">
        <v>3442</v>
      </c>
      <c r="B57" s="269" t="s">
        <v>2782</v>
      </c>
      <c r="C57" s="275">
        <v>744</v>
      </c>
      <c r="D57" s="269" t="s">
        <v>802</v>
      </c>
      <c r="E57" s="275">
        <v>34550.765896673089</v>
      </c>
      <c r="F57" s="275">
        <v>31764.837577665319</v>
      </c>
      <c r="G57" s="275">
        <v>32842.90173504276</v>
      </c>
      <c r="H57" s="275">
        <v>33022.20874487867</v>
      </c>
      <c r="I57" s="275">
        <v>31945.081166325817</v>
      </c>
      <c r="J57" s="275">
        <v>32353.075014003589</v>
      </c>
      <c r="K57" s="275">
        <v>32831.538818342095</v>
      </c>
      <c r="L57" s="275">
        <v>31725.847266330878</v>
      </c>
      <c r="M57" s="275">
        <v>32115.130083126787</v>
      </c>
      <c r="N57" s="275">
        <v>2324.1386895500959</v>
      </c>
      <c r="O57" s="275">
        <v>1840.9521014027696</v>
      </c>
      <c r="P57" s="275">
        <v>2057.1140257658622</v>
      </c>
      <c r="Q57" s="275">
        <v>2222.9999955919629</v>
      </c>
      <c r="R57" s="275">
        <v>1882.678710838419</v>
      </c>
      <c r="S57" s="275">
        <v>2022.0508224630028</v>
      </c>
      <c r="T57" s="275">
        <v>2165.0364111660706</v>
      </c>
      <c r="U57" s="275">
        <v>1864.4663847641355</v>
      </c>
      <c r="V57" s="275">
        <v>1980.1260932891455</v>
      </c>
      <c r="W57" s="275">
        <v>41.891017336338329</v>
      </c>
      <c r="X57" s="275">
        <v>0.90782170822367647</v>
      </c>
      <c r="Y57" s="275">
        <v>21.399419522281004</v>
      </c>
      <c r="Z57" s="275">
        <v>119.94692335763423</v>
      </c>
      <c r="AA57" s="275">
        <v>119.94692335763423</v>
      </c>
      <c r="AB57" s="275">
        <v>119.94692335763423</v>
      </c>
      <c r="AC57" s="275">
        <v>119.94692335763423</v>
      </c>
      <c r="AD57" s="275">
        <v>119.94692335763423</v>
      </c>
      <c r="AE57" s="275">
        <v>119.94692335763423</v>
      </c>
      <c r="AF57" s="275">
        <v>2710.4198080126489</v>
      </c>
      <c r="AG57" s="275">
        <v>250.98232857262934</v>
      </c>
      <c r="AH57" s="275">
        <v>250.98232857262934</v>
      </c>
      <c r="AI57" s="275">
        <v>353.59845924144474</v>
      </c>
      <c r="AJ57" s="275">
        <v>353.59845924144474</v>
      </c>
      <c r="AK57" s="275">
        <v>353.59845924144474</v>
      </c>
    </row>
    <row r="58" spans="1:37" ht="15" x14ac:dyDescent="0.25">
      <c r="A58" s="269" t="s">
        <v>2783</v>
      </c>
      <c r="B58" s="269" t="s">
        <v>2784</v>
      </c>
      <c r="C58" s="275">
        <v>76</v>
      </c>
      <c r="D58" s="269" t="s">
        <v>802</v>
      </c>
      <c r="E58" s="275">
        <v>550.77555730737345</v>
      </c>
      <c r="F58" s="275">
        <v>218.1418009271766</v>
      </c>
      <c r="G58" s="275">
        <v>354.92754739779519</v>
      </c>
      <c r="H58" s="275">
        <v>359.19118692423433</v>
      </c>
      <c r="I58" s="275">
        <v>269.56266748754626</v>
      </c>
      <c r="J58" s="275">
        <v>310.45143405158632</v>
      </c>
      <c r="K58" s="275">
        <v>250.47256841511035</v>
      </c>
      <c r="L58" s="275">
        <v>219.61576356064705</v>
      </c>
      <c r="M58" s="275">
        <v>233.21951921157549</v>
      </c>
      <c r="N58" s="275">
        <v>203.84537983785305</v>
      </c>
      <c r="O58" s="275">
        <v>156.61528481827645</v>
      </c>
      <c r="P58" s="275">
        <v>178.65887690046165</v>
      </c>
      <c r="Q58" s="275">
        <v>191.84504757485428</v>
      </c>
      <c r="R58" s="275">
        <v>169.36325212451447</v>
      </c>
      <c r="S58" s="275">
        <v>180.71312191523793</v>
      </c>
      <c r="T58" s="275">
        <v>173.22015621286343</v>
      </c>
      <c r="U58" s="275">
        <v>160.84628612201448</v>
      </c>
      <c r="V58" s="275">
        <v>168.39994549689843</v>
      </c>
      <c r="W58" s="275">
        <v>7.7721035726162926</v>
      </c>
      <c r="X58" s="275">
        <v>0.1189923173531027</v>
      </c>
      <c r="Y58" s="275">
        <v>3.9455479449846975</v>
      </c>
      <c r="Z58" s="275">
        <v>0.85830793509955683</v>
      </c>
      <c r="AA58" s="275">
        <v>0.85830793509955683</v>
      </c>
      <c r="AB58" s="275">
        <v>0.85830793509955683</v>
      </c>
      <c r="AC58" s="275">
        <v>0.85830793509955683</v>
      </c>
      <c r="AD58" s="275">
        <v>0.85830793509955683</v>
      </c>
      <c r="AE58" s="275">
        <v>0.85830793509955683</v>
      </c>
      <c r="AF58" s="275">
        <v>210.53397367594016</v>
      </c>
      <c r="AG58" s="275">
        <v>19.495240451887419</v>
      </c>
      <c r="AH58" s="275">
        <v>19.495240451887419</v>
      </c>
      <c r="AI58" s="275">
        <v>20.851918475431585</v>
      </c>
      <c r="AJ58" s="275">
        <v>20.851918475431585</v>
      </c>
      <c r="AK58" s="275">
        <v>20.851918475431585</v>
      </c>
    </row>
    <row r="59" spans="1:37" ht="15" x14ac:dyDescent="0.25">
      <c r="A59" s="269" t="s">
        <v>2785</v>
      </c>
      <c r="B59" s="269" t="s">
        <v>1424</v>
      </c>
      <c r="C59" s="275">
        <v>150</v>
      </c>
      <c r="D59" s="269" t="s">
        <v>802</v>
      </c>
      <c r="E59" s="275">
        <v>2222.6731777986297</v>
      </c>
      <c r="F59" s="275">
        <v>1253.7094147582948</v>
      </c>
      <c r="G59" s="275">
        <v>1609.637898129514</v>
      </c>
      <c r="H59" s="275">
        <v>1480.0434079752245</v>
      </c>
      <c r="I59" s="275">
        <v>1370.3980649281675</v>
      </c>
      <c r="J59" s="275">
        <v>1408.5258723716593</v>
      </c>
      <c r="K59" s="275">
        <v>1365.3066234631408</v>
      </c>
      <c r="L59" s="275">
        <v>1349.4828189736684</v>
      </c>
      <c r="M59" s="275">
        <v>1358.399368222467</v>
      </c>
      <c r="N59" s="275">
        <v>191.51137933264215</v>
      </c>
      <c r="O59" s="275">
        <v>126.62124579648713</v>
      </c>
      <c r="P59" s="275">
        <v>155.41543359560254</v>
      </c>
      <c r="Q59" s="275">
        <v>161.40095552420459</v>
      </c>
      <c r="R59" s="275">
        <v>131.17639669376985</v>
      </c>
      <c r="S59" s="275">
        <v>146.14626121159247</v>
      </c>
      <c r="T59" s="275">
        <v>143.40634982250668</v>
      </c>
      <c r="U59" s="275">
        <v>130.857536907606</v>
      </c>
      <c r="V59" s="275">
        <v>138.1215557178723</v>
      </c>
      <c r="W59" s="275">
        <v>8.9835429385064192</v>
      </c>
      <c r="X59" s="275">
        <v>0.15447193495336911</v>
      </c>
      <c r="Y59" s="275">
        <v>4.5690074367298941</v>
      </c>
      <c r="Z59" s="275">
        <v>1.225972179921764</v>
      </c>
      <c r="AA59" s="275">
        <v>1.225972179921764</v>
      </c>
      <c r="AB59" s="275">
        <v>1.225972179921764</v>
      </c>
      <c r="AC59" s="275">
        <v>1.225972179921764</v>
      </c>
      <c r="AD59" s="275">
        <v>1.225972179921764</v>
      </c>
      <c r="AE59" s="275">
        <v>1.225972179921764</v>
      </c>
      <c r="AF59" s="275">
        <v>120.13210514837172</v>
      </c>
      <c r="AG59" s="275">
        <v>11.124124196495531</v>
      </c>
      <c r="AH59" s="275">
        <v>11.124124196495531</v>
      </c>
      <c r="AI59" s="275">
        <v>14.827398840119816</v>
      </c>
      <c r="AJ59" s="275">
        <v>14.827398840119816</v>
      </c>
      <c r="AK59" s="275">
        <v>14.827398840119816</v>
      </c>
    </row>
    <row r="60" spans="1:37" ht="15" x14ac:dyDescent="0.25">
      <c r="A60" s="269" t="s">
        <v>2786</v>
      </c>
      <c r="B60" s="269" t="s">
        <v>1424</v>
      </c>
      <c r="C60" s="275">
        <v>197</v>
      </c>
      <c r="D60" s="269" t="s">
        <v>802</v>
      </c>
      <c r="E60" s="275">
        <v>2222.6731777986297</v>
      </c>
      <c r="F60" s="275">
        <v>1253.7094147582948</v>
      </c>
      <c r="G60" s="275">
        <v>1609.637898129514</v>
      </c>
      <c r="H60" s="275">
        <v>1480.0434079752245</v>
      </c>
      <c r="I60" s="275">
        <v>1370.3980649281675</v>
      </c>
      <c r="J60" s="275">
        <v>1408.5258723716593</v>
      </c>
      <c r="K60" s="275">
        <v>1365.3066234631408</v>
      </c>
      <c r="L60" s="275">
        <v>1349.4828189736684</v>
      </c>
      <c r="M60" s="275">
        <v>1358.399368222467</v>
      </c>
      <c r="N60" s="275">
        <v>197.48255658466624</v>
      </c>
      <c r="O60" s="275">
        <v>132.62226783286181</v>
      </c>
      <c r="P60" s="275">
        <v>161.40402030516449</v>
      </c>
      <c r="Q60" s="275">
        <v>167.43182234492986</v>
      </c>
      <c r="R60" s="275">
        <v>137.16249633796923</v>
      </c>
      <c r="S60" s="275">
        <v>152.14728324796712</v>
      </c>
      <c r="T60" s="275">
        <v>149.39244946670607</v>
      </c>
      <c r="U60" s="275">
        <v>136.9182485126818</v>
      </c>
      <c r="V60" s="275">
        <v>144.12257775424695</v>
      </c>
      <c r="W60" s="275">
        <v>8.9835429385064192</v>
      </c>
      <c r="X60" s="275">
        <v>0.15447193495336911</v>
      </c>
      <c r="Y60" s="275">
        <v>4.5690074367298941</v>
      </c>
      <c r="Z60" s="275">
        <v>1.225972179921764</v>
      </c>
      <c r="AA60" s="275">
        <v>1.225972179921764</v>
      </c>
      <c r="AB60" s="275">
        <v>1.225972179921764</v>
      </c>
      <c r="AC60" s="275">
        <v>1.225972179921764</v>
      </c>
      <c r="AD60" s="275">
        <v>1.225972179921764</v>
      </c>
      <c r="AE60" s="275">
        <v>1.225972179921764</v>
      </c>
      <c r="AF60" s="275">
        <v>120.41443487171856</v>
      </c>
      <c r="AG60" s="275">
        <v>11.150267609094312</v>
      </c>
      <c r="AH60" s="275">
        <v>11.150267609094312</v>
      </c>
      <c r="AI60" s="275">
        <v>15.232964545641273</v>
      </c>
      <c r="AJ60" s="275">
        <v>15.232964545641273</v>
      </c>
      <c r="AK60" s="275">
        <v>15.232964545641273</v>
      </c>
    </row>
    <row r="61" spans="1:37" ht="15" x14ac:dyDescent="0.25">
      <c r="A61" s="269" t="s">
        <v>2787</v>
      </c>
      <c r="B61" s="269" t="s">
        <v>6</v>
      </c>
      <c r="C61" s="275">
        <v>52</v>
      </c>
      <c r="D61" s="269" t="s">
        <v>802</v>
      </c>
      <c r="E61" s="275">
        <v>13024.112603728428</v>
      </c>
      <c r="F61" s="275">
        <v>12955.17039987757</v>
      </c>
      <c r="G61" s="275">
        <v>12984.829355122136</v>
      </c>
      <c r="H61" s="275">
        <v>12987.797383068832</v>
      </c>
      <c r="I61" s="275">
        <v>12969.682853818973</v>
      </c>
      <c r="J61" s="275">
        <v>12977.939329262335</v>
      </c>
      <c r="K61" s="275">
        <v>12964.841653947222</v>
      </c>
      <c r="L61" s="275">
        <v>12957.40197846863</v>
      </c>
      <c r="M61" s="275">
        <v>12960.485775684236</v>
      </c>
      <c r="N61" s="275">
        <v>168.29757501523193</v>
      </c>
      <c r="O61" s="275">
        <v>155.35327792051416</v>
      </c>
      <c r="P61" s="275">
        <v>161.26756176385217</v>
      </c>
      <c r="Q61" s="275">
        <v>164.78695760030433</v>
      </c>
      <c r="R61" s="275">
        <v>158.46500781546112</v>
      </c>
      <c r="S61" s="275">
        <v>161.62867258189911</v>
      </c>
      <c r="T61" s="275">
        <v>159.42730695145062</v>
      </c>
      <c r="U61" s="275">
        <v>155.86905541577624</v>
      </c>
      <c r="V61" s="275">
        <v>158.04223427018735</v>
      </c>
      <c r="W61" s="275">
        <v>2.4814412561265824</v>
      </c>
      <c r="X61" s="275">
        <v>3.8891746544017461E-2</v>
      </c>
      <c r="Y61" s="275">
        <v>1.2601665013352998</v>
      </c>
      <c r="Z61" s="275">
        <v>60.579196857518134</v>
      </c>
      <c r="AA61" s="275">
        <v>60.579196857518134</v>
      </c>
      <c r="AB61" s="275">
        <v>60.579196857518134</v>
      </c>
      <c r="AC61" s="275">
        <v>60.579196857518134</v>
      </c>
      <c r="AD61" s="275">
        <v>60.579196857518134</v>
      </c>
      <c r="AE61" s="275">
        <v>60.579196857518134</v>
      </c>
      <c r="AF61" s="275">
        <v>1142.6209853153607</v>
      </c>
      <c r="AG61" s="275">
        <v>105.80561214251227</v>
      </c>
      <c r="AH61" s="275">
        <v>105.80561214251227</v>
      </c>
      <c r="AI61" s="275">
        <v>30.90519363285981</v>
      </c>
      <c r="AJ61" s="275">
        <v>30.90519363285981</v>
      </c>
      <c r="AK61" s="275">
        <v>30.90519363285981</v>
      </c>
    </row>
    <row r="62" spans="1:37" ht="15" x14ac:dyDescent="0.25">
      <c r="A62" s="269" t="s">
        <v>2788</v>
      </c>
      <c r="B62" s="269" t="s">
        <v>10</v>
      </c>
      <c r="C62" s="275">
        <v>133</v>
      </c>
      <c r="D62" s="269" t="s">
        <v>802</v>
      </c>
      <c r="E62" s="275">
        <v>5064.9487408636642</v>
      </c>
      <c r="F62" s="275">
        <v>1499.0140546477314</v>
      </c>
      <c r="G62" s="275">
        <v>3767.7368009084603</v>
      </c>
      <c r="H62" s="275">
        <v>3477.4609023606581</v>
      </c>
      <c r="I62" s="275">
        <v>2900.7614723459342</v>
      </c>
      <c r="J62" s="275">
        <v>3183.9742464830151</v>
      </c>
      <c r="K62" s="275">
        <v>2917.5605507332184</v>
      </c>
      <c r="L62" s="275">
        <v>2829.8709824198559</v>
      </c>
      <c r="M62" s="275">
        <v>2872.6876870241949</v>
      </c>
      <c r="N62" s="275">
        <v>179.9685536406661</v>
      </c>
      <c r="O62" s="275">
        <v>124.27979212112059</v>
      </c>
      <c r="P62" s="275">
        <v>150.23959115674964</v>
      </c>
      <c r="Q62" s="275">
        <v>162.59191873557063</v>
      </c>
      <c r="R62" s="275">
        <v>136.49123855673253</v>
      </c>
      <c r="S62" s="275">
        <v>149.77896035566005</v>
      </c>
      <c r="T62" s="275">
        <v>143.46692715772352</v>
      </c>
      <c r="U62" s="275">
        <v>130.30747505022094</v>
      </c>
      <c r="V62" s="275">
        <v>138.25880518592047</v>
      </c>
      <c r="W62" s="275">
        <v>136.61443829172669</v>
      </c>
      <c r="X62" s="275">
        <v>14.336687671816534</v>
      </c>
      <c r="Y62" s="275">
        <v>75.475562981771617</v>
      </c>
      <c r="Z62" s="275">
        <v>28.766675520483176</v>
      </c>
      <c r="AA62" s="275">
        <v>28.766675520483176</v>
      </c>
      <c r="AB62" s="275">
        <v>28.766675520483176</v>
      </c>
      <c r="AC62" s="275">
        <v>28.766675520483176</v>
      </c>
      <c r="AD62" s="275">
        <v>28.766675520483176</v>
      </c>
      <c r="AE62" s="275">
        <v>28.766675520483176</v>
      </c>
      <c r="AF62" s="275">
        <v>374.17628429251522</v>
      </c>
      <c r="AG62" s="275">
        <v>34.648367875990672</v>
      </c>
      <c r="AH62" s="275">
        <v>34.648367875990672</v>
      </c>
      <c r="AI62" s="275">
        <v>19.364629503049063</v>
      </c>
      <c r="AJ62" s="275">
        <v>19.364629503049063</v>
      </c>
      <c r="AK62" s="275">
        <v>19.364629503049063</v>
      </c>
    </row>
    <row r="63" spans="1:37" ht="15" x14ac:dyDescent="0.25">
      <c r="A63" s="269" t="s">
        <v>2789</v>
      </c>
      <c r="B63" s="269" t="s">
        <v>10</v>
      </c>
      <c r="C63" s="275">
        <v>170</v>
      </c>
      <c r="D63" s="269" t="s">
        <v>802</v>
      </c>
      <c r="E63" s="275">
        <v>7798.7674208671006</v>
      </c>
      <c r="F63" s="275">
        <v>2245.3874100816033</v>
      </c>
      <c r="G63" s="275">
        <v>5823.6661545450006</v>
      </c>
      <c r="H63" s="275">
        <v>5356.6771414075884</v>
      </c>
      <c r="I63" s="275">
        <v>4492.6311338424057</v>
      </c>
      <c r="J63" s="275">
        <v>4919.4110494602301</v>
      </c>
      <c r="K63" s="275">
        <v>4537.0410659901172</v>
      </c>
      <c r="L63" s="275">
        <v>4406.350619925729</v>
      </c>
      <c r="M63" s="275">
        <v>4470.5087532746584</v>
      </c>
      <c r="N63" s="275">
        <v>189.94926515012648</v>
      </c>
      <c r="O63" s="275">
        <v>131.15218007072886</v>
      </c>
      <c r="P63" s="275">
        <v>158.51078393528547</v>
      </c>
      <c r="Q63" s="275">
        <v>171.69209926115684</v>
      </c>
      <c r="R63" s="275">
        <v>144.0373447679161</v>
      </c>
      <c r="S63" s="275">
        <v>158.10211621911969</v>
      </c>
      <c r="T63" s="275">
        <v>151.24371167687082</v>
      </c>
      <c r="U63" s="275">
        <v>137.17771580109908</v>
      </c>
      <c r="V63" s="275">
        <v>145.68592535788184</v>
      </c>
      <c r="W63" s="275">
        <v>179.80280563386816</v>
      </c>
      <c r="X63" s="275">
        <v>19.07919254808921</v>
      </c>
      <c r="Y63" s="275">
        <v>99.440999090978693</v>
      </c>
      <c r="Z63" s="275">
        <v>38.174459427180693</v>
      </c>
      <c r="AA63" s="275">
        <v>38.174459427180693</v>
      </c>
      <c r="AB63" s="275">
        <v>38.174459427180693</v>
      </c>
      <c r="AC63" s="275">
        <v>38.174459427180693</v>
      </c>
      <c r="AD63" s="275">
        <v>38.174459427180693</v>
      </c>
      <c r="AE63" s="275">
        <v>38.174459427180693</v>
      </c>
      <c r="AF63" s="275">
        <v>489.39795193311522</v>
      </c>
      <c r="AG63" s="275">
        <v>45.317783221690675</v>
      </c>
      <c r="AH63" s="275">
        <v>45.317783221690675</v>
      </c>
      <c r="AI63" s="275">
        <v>20.876536701372839</v>
      </c>
      <c r="AJ63" s="275">
        <v>20.876536701372839</v>
      </c>
      <c r="AK63" s="275">
        <v>20.876536701372839</v>
      </c>
    </row>
    <row r="64" spans="1:37" ht="15" x14ac:dyDescent="0.25">
      <c r="A64" s="269" t="s">
        <v>2790</v>
      </c>
      <c r="B64" s="269" t="s">
        <v>10</v>
      </c>
      <c r="C64" s="275">
        <v>170</v>
      </c>
      <c r="D64" s="269" t="s">
        <v>802</v>
      </c>
      <c r="E64" s="275">
        <v>6156.5501248363398</v>
      </c>
      <c r="F64" s="275">
        <v>1780.6122059004085</v>
      </c>
      <c r="G64" s="275">
        <v>4567.8361320616705</v>
      </c>
      <c r="H64" s="275">
        <v>4219.0778847409274</v>
      </c>
      <c r="I64" s="275">
        <v>3523.2378902971113</v>
      </c>
      <c r="J64" s="275">
        <v>3865.9147993542529</v>
      </c>
      <c r="K64" s="275">
        <v>3519.8565322581803</v>
      </c>
      <c r="L64" s="275">
        <v>3436.5737655322469</v>
      </c>
      <c r="M64" s="275">
        <v>3477.0280592119484</v>
      </c>
      <c r="N64" s="275">
        <v>189.94926515012648</v>
      </c>
      <c r="O64" s="275">
        <v>131.15218007072889</v>
      </c>
      <c r="P64" s="275">
        <v>158.51078393528547</v>
      </c>
      <c r="Q64" s="275">
        <v>171.69209926115684</v>
      </c>
      <c r="R64" s="275">
        <v>144.03734476791607</v>
      </c>
      <c r="S64" s="275">
        <v>158.10211621911969</v>
      </c>
      <c r="T64" s="275">
        <v>151.24371167687082</v>
      </c>
      <c r="U64" s="275">
        <v>137.17771580109908</v>
      </c>
      <c r="V64" s="275">
        <v>145.68592535788184</v>
      </c>
      <c r="W64" s="275">
        <v>265.82891625724278</v>
      </c>
      <c r="X64" s="275">
        <v>28.559110318185262</v>
      </c>
      <c r="Y64" s="275">
        <v>147.19401328771403</v>
      </c>
      <c r="Z64" s="275">
        <v>56.601703702702117</v>
      </c>
      <c r="AA64" s="275">
        <v>56.601703702702117</v>
      </c>
      <c r="AB64" s="275">
        <v>56.601703702702117</v>
      </c>
      <c r="AC64" s="275">
        <v>56.601703702702117</v>
      </c>
      <c r="AD64" s="275">
        <v>56.601703702702117</v>
      </c>
      <c r="AE64" s="275">
        <v>56.601703702702117</v>
      </c>
      <c r="AF64" s="275">
        <v>432.7934304588851</v>
      </c>
      <c r="AG64" s="275">
        <v>40.076264008291588</v>
      </c>
      <c r="AH64" s="275">
        <v>40.076264008291588</v>
      </c>
      <c r="AI64" s="275">
        <v>20.876536701372839</v>
      </c>
      <c r="AJ64" s="275">
        <v>20.876536701372839</v>
      </c>
      <c r="AK64" s="275">
        <v>20.876536701372839</v>
      </c>
    </row>
    <row r="65" spans="1:37" ht="15" x14ac:dyDescent="0.25">
      <c r="A65" s="269" t="s">
        <v>2791</v>
      </c>
      <c r="B65" s="269" t="s">
        <v>1425</v>
      </c>
      <c r="C65" s="275">
        <v>59</v>
      </c>
      <c r="D65" s="269" t="s">
        <v>802</v>
      </c>
      <c r="E65" s="275">
        <v>479.573249326194</v>
      </c>
      <c r="F65" s="275">
        <v>147.19904411949148</v>
      </c>
      <c r="G65" s="275">
        <v>283.79310487704294</v>
      </c>
      <c r="H65" s="275">
        <v>287.82805260012645</v>
      </c>
      <c r="I65" s="275">
        <v>201.71877112563675</v>
      </c>
      <c r="J65" s="275">
        <v>239.84876558157106</v>
      </c>
      <c r="K65" s="275">
        <v>187.19178708538681</v>
      </c>
      <c r="L65" s="275">
        <v>161.80013460484923</v>
      </c>
      <c r="M65" s="275">
        <v>173.78590155462166</v>
      </c>
      <c r="N65" s="275">
        <v>160.00713062174538</v>
      </c>
      <c r="O65" s="275">
        <v>110.53501622190409</v>
      </c>
      <c r="P65" s="275">
        <v>133.697205599678</v>
      </c>
      <c r="Q65" s="275">
        <v>144.39155768439815</v>
      </c>
      <c r="R65" s="275">
        <v>121.39902613436536</v>
      </c>
      <c r="S65" s="275">
        <v>133.1326486287407</v>
      </c>
      <c r="T65" s="275">
        <v>127.91335811942886</v>
      </c>
      <c r="U65" s="275">
        <v>116.56699354846471</v>
      </c>
      <c r="V65" s="275">
        <v>123.40456484199771</v>
      </c>
      <c r="W65" s="275">
        <v>7.2246482957563636</v>
      </c>
      <c r="X65" s="275">
        <v>0.11171903422315918</v>
      </c>
      <c r="Y65" s="275">
        <v>3.6681836649897614</v>
      </c>
      <c r="Z65" s="275">
        <v>0.73748556932742548</v>
      </c>
      <c r="AA65" s="275">
        <v>0.73748556932742548</v>
      </c>
      <c r="AB65" s="275">
        <v>0.73748556932742548</v>
      </c>
      <c r="AC65" s="275">
        <v>0.73748556932742548</v>
      </c>
      <c r="AD65" s="275">
        <v>0.73748556932742548</v>
      </c>
      <c r="AE65" s="275">
        <v>0.73748556932742548</v>
      </c>
      <c r="AF65" s="275">
        <v>172.0352097484303</v>
      </c>
      <c r="AG65" s="275">
        <v>15.930296791290216</v>
      </c>
      <c r="AH65" s="275">
        <v>15.930296791290216</v>
      </c>
      <c r="AI65" s="275">
        <v>16.340815106401514</v>
      </c>
      <c r="AJ65" s="275">
        <v>16.340815106401514</v>
      </c>
      <c r="AK65" s="275">
        <v>16.340815106401514</v>
      </c>
    </row>
    <row r="66" spans="1:37" ht="15" x14ac:dyDescent="0.25">
      <c r="A66" s="269" t="s">
        <v>1426</v>
      </c>
      <c r="B66" s="269" t="s">
        <v>1427</v>
      </c>
      <c r="C66" s="275">
        <v>68</v>
      </c>
      <c r="D66" s="269" t="s">
        <v>802</v>
      </c>
      <c r="E66" s="275">
        <v>1908.2055634665537</v>
      </c>
      <c r="F66" s="275">
        <v>507.65362286184472</v>
      </c>
      <c r="G66" s="275">
        <v>1425.1470565951079</v>
      </c>
      <c r="H66" s="275">
        <v>1307.8254883521158</v>
      </c>
      <c r="I66" s="275">
        <v>1105.8041932371718</v>
      </c>
      <c r="J66" s="275">
        <v>1206.7418731092014</v>
      </c>
      <c r="K66" s="275">
        <v>1109.9054064886395</v>
      </c>
      <c r="L66" s="275">
        <v>1090.6296412313957</v>
      </c>
      <c r="M66" s="275">
        <v>1100.0668171225743</v>
      </c>
      <c r="N66" s="275">
        <v>9.3242000069476543</v>
      </c>
      <c r="O66" s="275">
        <v>6.9930247200898084</v>
      </c>
      <c r="P66" s="275">
        <v>8.241659539516057</v>
      </c>
      <c r="Q66" s="275">
        <v>8.9911949580872559</v>
      </c>
      <c r="R66" s="275">
        <v>7.9920398666710089</v>
      </c>
      <c r="S66" s="275">
        <v>8.4916523985878936</v>
      </c>
      <c r="T66" s="275">
        <v>7.9762577207807883</v>
      </c>
      <c r="U66" s="275">
        <v>7.3102476230599898</v>
      </c>
      <c r="V66" s="275">
        <v>7.7265039341354882</v>
      </c>
      <c r="W66" s="275">
        <v>86.236859632339645</v>
      </c>
      <c r="X66" s="275">
        <v>9.4823817280856595</v>
      </c>
      <c r="Y66" s="275">
        <v>47.85962068021265</v>
      </c>
      <c r="Z66" s="275">
        <v>18.762921351168988</v>
      </c>
      <c r="AA66" s="275">
        <v>18.762921351168988</v>
      </c>
      <c r="AB66" s="275">
        <v>18.762921351168988</v>
      </c>
      <c r="AC66" s="275">
        <v>18.762921351168988</v>
      </c>
      <c r="AD66" s="275">
        <v>18.762921351168988</v>
      </c>
      <c r="AE66" s="275">
        <v>18.762921351168988</v>
      </c>
      <c r="AF66" s="275">
        <v>77.777693482665413</v>
      </c>
      <c r="AG66" s="275">
        <v>7.2021419248930947</v>
      </c>
      <c r="AH66" s="275">
        <v>7.2021419248930947</v>
      </c>
      <c r="AI66" s="275">
        <v>1.3989947831031899</v>
      </c>
      <c r="AJ66" s="275">
        <v>1.3989947831031899</v>
      </c>
      <c r="AK66" s="275">
        <v>1.3989947831031899</v>
      </c>
    </row>
    <row r="67" spans="1:37" ht="15" x14ac:dyDescent="0.25">
      <c r="A67" s="269" t="s">
        <v>2792</v>
      </c>
      <c r="B67" s="269" t="s">
        <v>1617</v>
      </c>
      <c r="C67" s="275">
        <v>37</v>
      </c>
      <c r="D67" s="269" t="s">
        <v>802</v>
      </c>
      <c r="E67" s="275">
        <v>2733.8186800034364</v>
      </c>
      <c r="F67" s="275">
        <v>743.18812521839288</v>
      </c>
      <c r="G67" s="275">
        <v>2055.9293536365408</v>
      </c>
      <c r="H67" s="275">
        <v>1879.2162390469309</v>
      </c>
      <c r="I67" s="275">
        <v>1591.869661496472</v>
      </c>
      <c r="J67" s="275">
        <v>1735.4368029772163</v>
      </c>
      <c r="K67" s="275">
        <v>1619.4805152568999</v>
      </c>
      <c r="L67" s="275">
        <v>1576.4796375058738</v>
      </c>
      <c r="M67" s="275">
        <v>1597.8210662504641</v>
      </c>
      <c r="N67" s="275">
        <v>9.9807115094603756</v>
      </c>
      <c r="O67" s="275">
        <v>6.7689166038791608</v>
      </c>
      <c r="P67" s="275">
        <v>8.2711927785358217</v>
      </c>
      <c r="Q67" s="275">
        <v>9.1001805255862322</v>
      </c>
      <c r="R67" s="275">
        <v>7.5461062111835702</v>
      </c>
      <c r="S67" s="275">
        <v>8.3231558634596716</v>
      </c>
      <c r="T67" s="275">
        <v>7.7767845191473155</v>
      </c>
      <c r="U67" s="275">
        <v>6.8702407508781231</v>
      </c>
      <c r="V67" s="275">
        <v>7.4271201719613789</v>
      </c>
      <c r="W67" s="275">
        <v>43.18836734214149</v>
      </c>
      <c r="X67" s="275">
        <v>4.7425048762726743</v>
      </c>
      <c r="Y67" s="275">
        <v>23.965436109207083</v>
      </c>
      <c r="Z67" s="275">
        <v>9.4077839066975155</v>
      </c>
      <c r="AA67" s="275">
        <v>9.4077839066975155</v>
      </c>
      <c r="AB67" s="275">
        <v>9.4077839066975155</v>
      </c>
      <c r="AC67" s="275">
        <v>9.4077839066975155</v>
      </c>
      <c r="AD67" s="275">
        <v>9.4077839066975155</v>
      </c>
      <c r="AE67" s="275">
        <v>9.4077839066975155</v>
      </c>
      <c r="AF67" s="275">
        <v>115.2216676406</v>
      </c>
      <c r="AG67" s="275">
        <v>10.669415345699999</v>
      </c>
      <c r="AH67" s="275">
        <v>10.669415345699999</v>
      </c>
      <c r="AI67" s="275">
        <v>1.511907198323776</v>
      </c>
      <c r="AJ67" s="275">
        <v>1.511907198323776</v>
      </c>
      <c r="AK67" s="275">
        <v>1.511907198323776</v>
      </c>
    </row>
    <row r="68" spans="1:37" ht="15" x14ac:dyDescent="0.25">
      <c r="A68" s="269" t="s">
        <v>1616</v>
      </c>
      <c r="B68" s="269" t="s">
        <v>1617</v>
      </c>
      <c r="C68" s="275">
        <v>37</v>
      </c>
      <c r="D68" s="269" t="s">
        <v>802</v>
      </c>
      <c r="E68" s="275">
        <v>2733.8186800034364</v>
      </c>
      <c r="F68" s="275">
        <v>743.18812521839288</v>
      </c>
      <c r="G68" s="275">
        <v>2055.9293536365408</v>
      </c>
      <c r="H68" s="275">
        <v>1879.2162390469309</v>
      </c>
      <c r="I68" s="275">
        <v>1591.869661496472</v>
      </c>
      <c r="J68" s="275">
        <v>1735.4368029772163</v>
      </c>
      <c r="K68" s="275">
        <v>1619.4805152568999</v>
      </c>
      <c r="L68" s="275">
        <v>1576.4796375058738</v>
      </c>
      <c r="M68" s="275">
        <v>1597.8210662504641</v>
      </c>
      <c r="N68" s="275">
        <v>9.9807115094603738</v>
      </c>
      <c r="O68" s="275">
        <v>6.7689166038791608</v>
      </c>
      <c r="P68" s="275">
        <v>8.2711927785358199</v>
      </c>
      <c r="Q68" s="275">
        <v>9.1001805255862322</v>
      </c>
      <c r="R68" s="275">
        <v>7.5461062111835719</v>
      </c>
      <c r="S68" s="275">
        <v>8.3231558634596716</v>
      </c>
      <c r="T68" s="275">
        <v>7.7767845191473164</v>
      </c>
      <c r="U68" s="275">
        <v>6.8702407508781222</v>
      </c>
      <c r="V68" s="275">
        <v>7.4271201719613789</v>
      </c>
      <c r="W68" s="275">
        <v>43.18836734214149</v>
      </c>
      <c r="X68" s="275">
        <v>4.7425048762726743</v>
      </c>
      <c r="Y68" s="275">
        <v>23.965436109207083</v>
      </c>
      <c r="Z68" s="275">
        <v>9.4077839066975155</v>
      </c>
      <c r="AA68" s="275">
        <v>9.4077839066975155</v>
      </c>
      <c r="AB68" s="275">
        <v>9.4077839066975155</v>
      </c>
      <c r="AC68" s="275">
        <v>9.4077839066975155</v>
      </c>
      <c r="AD68" s="275">
        <v>9.4077839066975155</v>
      </c>
      <c r="AE68" s="275">
        <v>9.4077839066975155</v>
      </c>
      <c r="AF68" s="275">
        <v>115.2216676406</v>
      </c>
      <c r="AG68" s="275">
        <v>10.669415345699999</v>
      </c>
      <c r="AH68" s="275">
        <v>10.669415345699999</v>
      </c>
      <c r="AI68" s="275">
        <v>1.511907198323776</v>
      </c>
      <c r="AJ68" s="275">
        <v>1.511907198323776</v>
      </c>
      <c r="AK68" s="275">
        <v>1.511907198323776</v>
      </c>
    </row>
    <row r="69" spans="1:37" ht="15" x14ac:dyDescent="0.25">
      <c r="A69" s="269" t="s">
        <v>2793</v>
      </c>
      <c r="B69" s="269" t="s">
        <v>1618</v>
      </c>
      <c r="C69" s="275">
        <v>37</v>
      </c>
      <c r="D69" s="269" t="s">
        <v>802</v>
      </c>
      <c r="E69" s="275">
        <v>1912.7100319880565</v>
      </c>
      <c r="F69" s="275">
        <v>510.72380095815794</v>
      </c>
      <c r="G69" s="275">
        <v>1428.0143423948757</v>
      </c>
      <c r="H69" s="275">
        <v>1310.4166107136007</v>
      </c>
      <c r="I69" s="275">
        <v>1107.173039723825</v>
      </c>
      <c r="J69" s="275">
        <v>1208.6886779242275</v>
      </c>
      <c r="K69" s="275">
        <v>1110.888248390931</v>
      </c>
      <c r="L69" s="275">
        <v>1091.5912103091327</v>
      </c>
      <c r="M69" s="275">
        <v>1101.0807192191091</v>
      </c>
      <c r="N69" s="275">
        <v>9.9807115094603738</v>
      </c>
      <c r="O69" s="275">
        <v>6.7689166038791608</v>
      </c>
      <c r="P69" s="275">
        <v>8.2711927785358199</v>
      </c>
      <c r="Q69" s="275">
        <v>9.1001805255862322</v>
      </c>
      <c r="R69" s="275">
        <v>7.5461062111835702</v>
      </c>
      <c r="S69" s="275">
        <v>8.3231558634596716</v>
      </c>
      <c r="T69" s="275">
        <v>7.7767845191473146</v>
      </c>
      <c r="U69" s="275">
        <v>6.8702407508781231</v>
      </c>
      <c r="V69" s="275">
        <v>7.4271201719613771</v>
      </c>
      <c r="W69" s="275">
        <v>86.201422653828814</v>
      </c>
      <c r="X69" s="275">
        <v>9.4824637613207017</v>
      </c>
      <c r="Y69" s="275">
        <v>47.841943207574758</v>
      </c>
      <c r="Z69" s="275">
        <v>18.621406044458229</v>
      </c>
      <c r="AA69" s="275">
        <v>18.621406044458229</v>
      </c>
      <c r="AB69" s="275">
        <v>18.621406044458229</v>
      </c>
      <c r="AC69" s="275">
        <v>18.621406044458229</v>
      </c>
      <c r="AD69" s="275">
        <v>18.621406044458229</v>
      </c>
      <c r="AE69" s="275">
        <v>18.621406044458229</v>
      </c>
      <c r="AF69" s="275">
        <v>86.919406903484941</v>
      </c>
      <c r="AG69" s="275">
        <v>8.0486557390004574</v>
      </c>
      <c r="AH69" s="275">
        <v>8.0486557390004574</v>
      </c>
      <c r="AI69" s="275">
        <v>1.511907198323776</v>
      </c>
      <c r="AJ69" s="275">
        <v>1.511907198323776</v>
      </c>
      <c r="AK69" s="275">
        <v>1.511907198323776</v>
      </c>
    </row>
    <row r="70" spans="1:37" ht="15" x14ac:dyDescent="0.25">
      <c r="A70" s="269" t="s">
        <v>2794</v>
      </c>
      <c r="B70" s="269" t="s">
        <v>2795</v>
      </c>
      <c r="C70" s="275">
        <v>136</v>
      </c>
      <c r="D70" s="269" t="s">
        <v>802</v>
      </c>
      <c r="E70" s="275">
        <v>1149.9373892463855</v>
      </c>
      <c r="F70" s="275">
        <v>570.11846973506545</v>
      </c>
      <c r="G70" s="275">
        <v>818.13307947901478</v>
      </c>
      <c r="H70" s="275">
        <v>840.32855171955691</v>
      </c>
      <c r="I70" s="275">
        <v>691.82781222082838</v>
      </c>
      <c r="J70" s="275">
        <v>758.39397394500941</v>
      </c>
      <c r="K70" s="275">
        <v>657.00381356519847</v>
      </c>
      <c r="L70" s="275">
        <v>601.96806340531259</v>
      </c>
      <c r="M70" s="275">
        <v>625.59416000695592</v>
      </c>
      <c r="N70" s="275">
        <v>398.50877971065256</v>
      </c>
      <c r="O70" s="275">
        <v>300.61881484443245</v>
      </c>
      <c r="P70" s="275">
        <v>348.38513905292911</v>
      </c>
      <c r="Q70" s="275">
        <v>377.424953613909</v>
      </c>
      <c r="R70" s="275">
        <v>334.0906556013212</v>
      </c>
      <c r="S70" s="275">
        <v>356.574947855</v>
      </c>
      <c r="T70" s="275">
        <v>342.87858516295466</v>
      </c>
      <c r="U70" s="275">
        <v>319.82747233748279</v>
      </c>
      <c r="V70" s="275">
        <v>333.95298968863267</v>
      </c>
      <c r="W70" s="275">
        <v>8.7343396519712275</v>
      </c>
      <c r="X70" s="275">
        <v>0.12867369506423962</v>
      </c>
      <c r="Y70" s="275">
        <v>4.4315066735177338</v>
      </c>
      <c r="Z70" s="275">
        <v>1.1585654393001685</v>
      </c>
      <c r="AA70" s="275">
        <v>1.1585654393001685</v>
      </c>
      <c r="AB70" s="275">
        <v>1.1585654393001685</v>
      </c>
      <c r="AC70" s="275">
        <v>1.1585654393001685</v>
      </c>
      <c r="AD70" s="275">
        <v>1.1585654393001685</v>
      </c>
      <c r="AE70" s="275">
        <v>1.1585654393001685</v>
      </c>
      <c r="AF70" s="275">
        <v>396.79732661420695</v>
      </c>
      <c r="AG70" s="275">
        <v>36.743040189005264</v>
      </c>
      <c r="AH70" s="275">
        <v>36.743040189005264</v>
      </c>
      <c r="AI70" s="275">
        <v>36.06516089308829</v>
      </c>
      <c r="AJ70" s="275">
        <v>36.06516089308829</v>
      </c>
      <c r="AK70" s="275">
        <v>36.06516089308829</v>
      </c>
    </row>
    <row r="71" spans="1:37" ht="15" x14ac:dyDescent="0.25">
      <c r="A71" s="269" t="s">
        <v>2796</v>
      </c>
      <c r="B71" s="269" t="s">
        <v>2795</v>
      </c>
      <c r="C71" s="275">
        <v>145</v>
      </c>
      <c r="D71" s="269" t="s">
        <v>802</v>
      </c>
      <c r="E71" s="275">
        <v>1149.9373892463855</v>
      </c>
      <c r="F71" s="275">
        <v>570.11846973506545</v>
      </c>
      <c r="G71" s="275">
        <v>818.13307947901478</v>
      </c>
      <c r="H71" s="275">
        <v>840.32855171955691</v>
      </c>
      <c r="I71" s="275">
        <v>691.82781222082838</v>
      </c>
      <c r="J71" s="275">
        <v>758.39397394500941</v>
      </c>
      <c r="K71" s="275">
        <v>657.00381356519847</v>
      </c>
      <c r="L71" s="275">
        <v>601.96806340531259</v>
      </c>
      <c r="M71" s="275">
        <v>625.59416000695592</v>
      </c>
      <c r="N71" s="275">
        <v>399.67716162500096</v>
      </c>
      <c r="O71" s="275">
        <v>301.78719675878079</v>
      </c>
      <c r="P71" s="275">
        <v>349.55352096727734</v>
      </c>
      <c r="Q71" s="275">
        <v>378.5933355282574</v>
      </c>
      <c r="R71" s="275">
        <v>335.25903751566955</v>
      </c>
      <c r="S71" s="275">
        <v>357.74332976934829</v>
      </c>
      <c r="T71" s="275">
        <v>344.04696707730301</v>
      </c>
      <c r="U71" s="275">
        <v>320.99585425183119</v>
      </c>
      <c r="V71" s="275">
        <v>335.12137160298107</v>
      </c>
      <c r="W71" s="275">
        <v>6.875454302597535</v>
      </c>
      <c r="X71" s="275">
        <v>0.11322332151398766</v>
      </c>
      <c r="Y71" s="275">
        <v>3.4943388120557612</v>
      </c>
      <c r="Z71" s="275">
        <v>0.96906937003634752</v>
      </c>
      <c r="AA71" s="275">
        <v>0.96906937003634752</v>
      </c>
      <c r="AB71" s="275">
        <v>0.96906937003634752</v>
      </c>
      <c r="AC71" s="275">
        <v>0.96906937003634752</v>
      </c>
      <c r="AD71" s="275">
        <v>0.96906937003634752</v>
      </c>
      <c r="AE71" s="275">
        <v>0.96906937003634752</v>
      </c>
      <c r="AF71" s="275">
        <v>396.806457864207</v>
      </c>
      <c r="AG71" s="275">
        <v>36.743885733005264</v>
      </c>
      <c r="AH71" s="275">
        <v>36.743885733005264</v>
      </c>
      <c r="AI71" s="275">
        <v>36.099766142034198</v>
      </c>
      <c r="AJ71" s="275">
        <v>36.099766142034198</v>
      </c>
      <c r="AK71" s="275">
        <v>36.099766142034198</v>
      </c>
    </row>
    <row r="72" spans="1:37" ht="15" x14ac:dyDescent="0.25">
      <c r="A72" s="269" t="s">
        <v>2797</v>
      </c>
      <c r="B72" s="269" t="s">
        <v>11</v>
      </c>
      <c r="C72" s="275">
        <v>265</v>
      </c>
      <c r="D72" s="269" t="s">
        <v>802</v>
      </c>
      <c r="E72" s="275">
        <v>2753.545274671329</v>
      </c>
      <c r="F72" s="275">
        <v>868.92717347993448</v>
      </c>
      <c r="G72" s="275">
        <v>1652.4953629095526</v>
      </c>
      <c r="H72" s="275">
        <v>1691.8915834501008</v>
      </c>
      <c r="I72" s="275">
        <v>1218.3328158381632</v>
      </c>
      <c r="J72" s="275">
        <v>1425.1155945534845</v>
      </c>
      <c r="K72" s="275">
        <v>1138.6102515636321</v>
      </c>
      <c r="L72" s="275">
        <v>995.87822719070505</v>
      </c>
      <c r="M72" s="275">
        <v>1062.8103994984524</v>
      </c>
      <c r="N72" s="275">
        <v>838.51099193507503</v>
      </c>
      <c r="O72" s="275">
        <v>520.13372719799872</v>
      </c>
      <c r="P72" s="275">
        <v>671.2997124924641</v>
      </c>
      <c r="Q72" s="275">
        <v>739.71687887661938</v>
      </c>
      <c r="R72" s="275">
        <v>595.24807322247182</v>
      </c>
      <c r="S72" s="275">
        <v>669.6790934859763</v>
      </c>
      <c r="T72" s="275">
        <v>639.6669508876779</v>
      </c>
      <c r="U72" s="275">
        <v>570.47950613836201</v>
      </c>
      <c r="V72" s="275">
        <v>612.10143041731442</v>
      </c>
      <c r="W72" s="275">
        <v>14.24402905007666</v>
      </c>
      <c r="X72" s="275">
        <v>0.20438464241534507</v>
      </c>
      <c r="Y72" s="275">
        <v>7.2242068462460027</v>
      </c>
      <c r="Z72" s="275">
        <v>1.7928553448443199</v>
      </c>
      <c r="AA72" s="275">
        <v>1.7928553448443199</v>
      </c>
      <c r="AB72" s="275">
        <v>1.7928553448443199</v>
      </c>
      <c r="AC72" s="275">
        <v>1.7928553448443199</v>
      </c>
      <c r="AD72" s="275">
        <v>1.7928553448443199</v>
      </c>
      <c r="AE72" s="275">
        <v>1.7928553448443199</v>
      </c>
      <c r="AF72" s="275">
        <v>1021.4771497487875</v>
      </c>
      <c r="AG72" s="275">
        <v>94.587789497007918</v>
      </c>
      <c r="AH72" s="275">
        <v>94.587789497007918</v>
      </c>
      <c r="AI72" s="275">
        <v>108.79172884150752</v>
      </c>
      <c r="AJ72" s="275">
        <v>108.79172884150752</v>
      </c>
      <c r="AK72" s="275">
        <v>108.79172884150752</v>
      </c>
    </row>
    <row r="73" spans="1:37" ht="15" x14ac:dyDescent="0.25">
      <c r="A73" s="269" t="s">
        <v>2798</v>
      </c>
      <c r="B73" s="269" t="s">
        <v>12</v>
      </c>
      <c r="C73" s="275">
        <v>70</v>
      </c>
      <c r="D73" s="269" t="s">
        <v>802</v>
      </c>
      <c r="E73" s="275">
        <v>502.48582232651057</v>
      </c>
      <c r="F73" s="275">
        <v>174.48537853621633</v>
      </c>
      <c r="G73" s="275">
        <v>309.97711343803275</v>
      </c>
      <c r="H73" s="275">
        <v>316.01148047784011</v>
      </c>
      <c r="I73" s="275">
        <v>231.18500670187296</v>
      </c>
      <c r="J73" s="275">
        <v>268.96232164257447</v>
      </c>
      <c r="K73" s="275">
        <v>213.365727514112</v>
      </c>
      <c r="L73" s="275">
        <v>184.25834829691195</v>
      </c>
      <c r="M73" s="275">
        <v>197.15560902949696</v>
      </c>
      <c r="N73" s="275">
        <v>152.04506734317181</v>
      </c>
      <c r="O73" s="275">
        <v>101.15662109834977</v>
      </c>
      <c r="P73" s="275">
        <v>124.94979291681129</v>
      </c>
      <c r="Q73" s="275">
        <v>137.99188802696375</v>
      </c>
      <c r="R73" s="275">
        <v>114.03093995755258</v>
      </c>
      <c r="S73" s="275">
        <v>126.20103075911361</v>
      </c>
      <c r="T73" s="275">
        <v>119.12217008584219</v>
      </c>
      <c r="U73" s="275">
        <v>106.34871835183824</v>
      </c>
      <c r="V73" s="275">
        <v>114.12682387769624</v>
      </c>
      <c r="W73" s="275">
        <v>3.5372926282047739</v>
      </c>
      <c r="X73" s="275">
        <v>5.0976630490619651E-2</v>
      </c>
      <c r="Y73" s="275">
        <v>1.7941346293476967</v>
      </c>
      <c r="Z73" s="275">
        <v>0.47889168592126258</v>
      </c>
      <c r="AA73" s="275">
        <v>0.47889168592126258</v>
      </c>
      <c r="AB73" s="275">
        <v>0.47889168592126258</v>
      </c>
      <c r="AC73" s="275">
        <v>0.47889168592126258</v>
      </c>
      <c r="AD73" s="275">
        <v>0.47889168592126258</v>
      </c>
      <c r="AE73" s="275">
        <v>0.47889168592126258</v>
      </c>
      <c r="AF73" s="275">
        <v>197.30903936188423</v>
      </c>
      <c r="AG73" s="275">
        <v>18.270624820107614</v>
      </c>
      <c r="AH73" s="275">
        <v>18.270624820107614</v>
      </c>
      <c r="AI73" s="275">
        <v>18.869145554280824</v>
      </c>
      <c r="AJ73" s="275">
        <v>18.869145554280824</v>
      </c>
      <c r="AK73" s="275">
        <v>18.869145554280824</v>
      </c>
    </row>
    <row r="74" spans="1:37" ht="15" x14ac:dyDescent="0.25">
      <c r="A74" s="269" t="s">
        <v>2799</v>
      </c>
      <c r="B74" s="269" t="s">
        <v>1428</v>
      </c>
      <c r="C74" s="275">
        <v>65</v>
      </c>
      <c r="D74" s="269" t="s">
        <v>802</v>
      </c>
      <c r="E74" s="275">
        <v>750.35315078160613</v>
      </c>
      <c r="F74" s="275">
        <v>231.48059831457272</v>
      </c>
      <c r="G74" s="275">
        <v>447.50608315717335</v>
      </c>
      <c r="H74" s="275">
        <v>458.62670099075353</v>
      </c>
      <c r="I74" s="275">
        <v>329.04926971209682</v>
      </c>
      <c r="J74" s="275">
        <v>385.38442430363665</v>
      </c>
      <c r="K74" s="275">
        <v>308.41484134984006</v>
      </c>
      <c r="L74" s="275">
        <v>270.53995963126442</v>
      </c>
      <c r="M74" s="275">
        <v>288.55159682298523</v>
      </c>
      <c r="N74" s="275">
        <v>228.82197486396774</v>
      </c>
      <c r="O74" s="275">
        <v>139.6590353665496</v>
      </c>
      <c r="P74" s="275">
        <v>182.11663985855091</v>
      </c>
      <c r="Q74" s="275">
        <v>200.57499694988519</v>
      </c>
      <c r="R74" s="275">
        <v>160.40571108830639</v>
      </c>
      <c r="S74" s="275">
        <v>181.15935424228758</v>
      </c>
      <c r="T74" s="275">
        <v>173.51492693394525</v>
      </c>
      <c r="U74" s="275">
        <v>154.71026259550794</v>
      </c>
      <c r="V74" s="275">
        <v>165.99153551320606</v>
      </c>
      <c r="W74" s="275">
        <v>3.5689121406239623</v>
      </c>
      <c r="X74" s="275">
        <v>5.1136003974908452E-2</v>
      </c>
      <c r="Y74" s="275">
        <v>1.8100240722994354</v>
      </c>
      <c r="Z74" s="275">
        <v>0.43798788630768581</v>
      </c>
      <c r="AA74" s="275">
        <v>0.43798788630768581</v>
      </c>
      <c r="AB74" s="275">
        <v>0.43798788630768581</v>
      </c>
      <c r="AC74" s="275">
        <v>0.43798788630768581</v>
      </c>
      <c r="AD74" s="275">
        <v>0.43798788630768581</v>
      </c>
      <c r="AE74" s="275">
        <v>0.43798788630768581</v>
      </c>
      <c r="AF74" s="275">
        <v>274.72270346230107</v>
      </c>
      <c r="AG74" s="275">
        <v>25.439054892300099</v>
      </c>
      <c r="AH74" s="275">
        <v>25.439054892300099</v>
      </c>
      <c r="AI74" s="275">
        <v>29.97419442907556</v>
      </c>
      <c r="AJ74" s="275">
        <v>29.97419442907556</v>
      </c>
      <c r="AK74" s="275">
        <v>29.97419442907556</v>
      </c>
    </row>
    <row r="75" spans="1:37" ht="15" x14ac:dyDescent="0.25">
      <c r="A75" s="269" t="s">
        <v>13</v>
      </c>
      <c r="B75" s="269" t="s">
        <v>14</v>
      </c>
      <c r="C75" s="275">
        <v>148</v>
      </c>
      <c r="D75" s="269" t="s">
        <v>802</v>
      </c>
      <c r="E75" s="275">
        <v>11212.551909382069</v>
      </c>
      <c r="F75" s="275">
        <v>9997.9549370679724</v>
      </c>
      <c r="G75" s="275">
        <v>10367.138027311268</v>
      </c>
      <c r="H75" s="275">
        <v>10259.504298316027</v>
      </c>
      <c r="I75" s="275">
        <v>10014.703234684406</v>
      </c>
      <c r="J75" s="275">
        <v>10124.302750235001</v>
      </c>
      <c r="K75" s="275">
        <v>9981.4353465443928</v>
      </c>
      <c r="L75" s="275">
        <v>9914.4252108686887</v>
      </c>
      <c r="M75" s="275">
        <v>9942.241377840488</v>
      </c>
      <c r="N75" s="275">
        <v>551.54835942153102</v>
      </c>
      <c r="O75" s="275">
        <v>446.53179603107458</v>
      </c>
      <c r="P75" s="275">
        <v>495.7801331496828</v>
      </c>
      <c r="Q75" s="275">
        <v>522.86478871941245</v>
      </c>
      <c r="R75" s="275">
        <v>470.37166938368222</v>
      </c>
      <c r="S75" s="275">
        <v>496.36648052625293</v>
      </c>
      <c r="T75" s="275">
        <v>471.25275040905916</v>
      </c>
      <c r="U75" s="275">
        <v>445.56321127121373</v>
      </c>
      <c r="V75" s="275">
        <v>460.03529751364414</v>
      </c>
      <c r="W75" s="275">
        <v>4.9377510118892349</v>
      </c>
      <c r="X75" s="275">
        <v>9.3083569013392764E-2</v>
      </c>
      <c r="Y75" s="275">
        <v>2.5154172904513139</v>
      </c>
      <c r="Z75" s="275">
        <v>47.112450550873753</v>
      </c>
      <c r="AA75" s="275">
        <v>47.112450550873753</v>
      </c>
      <c r="AB75" s="275">
        <v>47.112450550873753</v>
      </c>
      <c r="AC75" s="275">
        <v>47.112450550873753</v>
      </c>
      <c r="AD75" s="275">
        <v>47.112450550873753</v>
      </c>
      <c r="AE75" s="275">
        <v>47.112450550873753</v>
      </c>
      <c r="AF75" s="275">
        <v>795.2086097248889</v>
      </c>
      <c r="AG75" s="275">
        <v>73.635547860871739</v>
      </c>
      <c r="AH75" s="275">
        <v>73.635547860871739</v>
      </c>
      <c r="AI75" s="275">
        <v>77.15594316204087</v>
      </c>
      <c r="AJ75" s="275">
        <v>77.15594316204087</v>
      </c>
      <c r="AK75" s="275">
        <v>77.15594316204087</v>
      </c>
    </row>
    <row r="76" spans="1:37" ht="15" x14ac:dyDescent="0.25">
      <c r="A76" s="269" t="s">
        <v>3443</v>
      </c>
      <c r="B76" s="269" t="s">
        <v>3444</v>
      </c>
      <c r="C76" s="275">
        <v>145</v>
      </c>
      <c r="D76" s="269" t="s">
        <v>802</v>
      </c>
      <c r="E76" s="275">
        <v>11208.829509391511</v>
      </c>
      <c r="F76" s="275">
        <v>9994.5427370766265</v>
      </c>
      <c r="G76" s="275">
        <v>10364.52717731789</v>
      </c>
      <c r="H76" s="275">
        <v>10255.781898325469</v>
      </c>
      <c r="I76" s="275">
        <v>10010.980834693848</v>
      </c>
      <c r="J76" s="275">
        <v>10120.735450244048</v>
      </c>
      <c r="K76" s="275">
        <v>9977.7129465538346</v>
      </c>
      <c r="L76" s="275">
        <v>9910.7028108781305</v>
      </c>
      <c r="M76" s="275">
        <v>9938.5189778499298</v>
      </c>
      <c r="N76" s="275">
        <v>550.76985712269823</v>
      </c>
      <c r="O76" s="275">
        <v>446.29759879228044</v>
      </c>
      <c r="P76" s="275">
        <v>495.1965996243789</v>
      </c>
      <c r="Q76" s="275">
        <v>522.08603070640117</v>
      </c>
      <c r="R76" s="275">
        <v>469.59303922776019</v>
      </c>
      <c r="S76" s="275">
        <v>495.61503152810906</v>
      </c>
      <c r="T76" s="275">
        <v>470.47412025313713</v>
      </c>
      <c r="U76" s="275">
        <v>444.78436802014295</v>
      </c>
      <c r="V76" s="275">
        <v>459.25662473869227</v>
      </c>
      <c r="W76" s="275">
        <v>4.9377510118892349</v>
      </c>
      <c r="X76" s="275">
        <v>9.3083569013392764E-2</v>
      </c>
      <c r="Y76" s="275">
        <v>2.5154172904513139</v>
      </c>
      <c r="Z76" s="275">
        <v>47.112450550873753</v>
      </c>
      <c r="AA76" s="275">
        <v>47.112450550873753</v>
      </c>
      <c r="AB76" s="275">
        <v>47.112450550873753</v>
      </c>
      <c r="AC76" s="275">
        <v>47.112450550873753</v>
      </c>
      <c r="AD76" s="275">
        <v>47.112450550873753</v>
      </c>
      <c r="AE76" s="275">
        <v>47.112450550873753</v>
      </c>
      <c r="AF76" s="275">
        <v>795.05187970491545</v>
      </c>
      <c r="AG76" s="275">
        <v>73.62103480717235</v>
      </c>
      <c r="AH76" s="275">
        <v>73.62103480717235</v>
      </c>
      <c r="AI76" s="275">
        <v>77.074371966091448</v>
      </c>
      <c r="AJ76" s="275">
        <v>77.074371966091448</v>
      </c>
      <c r="AK76" s="275">
        <v>77.074371966091448</v>
      </c>
    </row>
    <row r="77" spans="1:37" ht="15" x14ac:dyDescent="0.25">
      <c r="A77" s="269" t="s">
        <v>15</v>
      </c>
      <c r="B77" s="269" t="s">
        <v>16</v>
      </c>
      <c r="C77" s="275">
        <v>80</v>
      </c>
      <c r="D77" s="269" t="s">
        <v>802</v>
      </c>
      <c r="E77" s="275">
        <v>2231.6642214221911</v>
      </c>
      <c r="F77" s="275">
        <v>1260.277719129228</v>
      </c>
      <c r="G77" s="275">
        <v>1556.696157924571</v>
      </c>
      <c r="H77" s="275">
        <v>1471.4561951188407</v>
      </c>
      <c r="I77" s="275">
        <v>1268.8430384340952</v>
      </c>
      <c r="J77" s="275">
        <v>1360.3019626600581</v>
      </c>
      <c r="K77" s="275">
        <v>1244.0472500696471</v>
      </c>
      <c r="L77" s="275">
        <v>1190.0565464814797</v>
      </c>
      <c r="M77" s="275">
        <v>1212.4760683259713</v>
      </c>
      <c r="N77" s="275">
        <v>217.9365640216524</v>
      </c>
      <c r="O77" s="275">
        <v>131.30700620503464</v>
      </c>
      <c r="P77" s="275">
        <v>172.02817354244317</v>
      </c>
      <c r="Q77" s="275">
        <v>193.10472188931195</v>
      </c>
      <c r="R77" s="275">
        <v>148.07726359724546</v>
      </c>
      <c r="S77" s="275">
        <v>170.36548760994555</v>
      </c>
      <c r="T77" s="275">
        <v>149.00303384627972</v>
      </c>
      <c r="U77" s="275">
        <v>127.98050369660744</v>
      </c>
      <c r="V77" s="275">
        <v>139.5440121025303</v>
      </c>
      <c r="W77" s="275">
        <v>2.9692752836944099</v>
      </c>
      <c r="X77" s="275">
        <v>6.2312678606004396E-2</v>
      </c>
      <c r="Y77" s="275">
        <v>1.515793981150207</v>
      </c>
      <c r="Z77" s="275">
        <v>0.58470082037196691</v>
      </c>
      <c r="AA77" s="275">
        <v>0.58470082037196691</v>
      </c>
      <c r="AB77" s="275">
        <v>0.58470082037196691</v>
      </c>
      <c r="AC77" s="275">
        <v>0.58470082037196691</v>
      </c>
      <c r="AD77" s="275">
        <v>0.58470082037196691</v>
      </c>
      <c r="AE77" s="275">
        <v>0.58470082037196691</v>
      </c>
      <c r="AF77" s="275">
        <v>242.32699990348218</v>
      </c>
      <c r="AG77" s="275">
        <v>22.439242666944825</v>
      </c>
      <c r="AH77" s="275">
        <v>22.439242666944825</v>
      </c>
      <c r="AI77" s="275">
        <v>43.735720795320326</v>
      </c>
      <c r="AJ77" s="275">
        <v>43.735720795320326</v>
      </c>
      <c r="AK77" s="275">
        <v>43.735720795320326</v>
      </c>
    </row>
    <row r="78" spans="1:37" ht="15" x14ac:dyDescent="0.25">
      <c r="A78" s="269" t="s">
        <v>3445</v>
      </c>
      <c r="B78" s="269" t="s">
        <v>3446</v>
      </c>
      <c r="C78" s="275">
        <v>80</v>
      </c>
      <c r="D78" s="269" t="s">
        <v>802</v>
      </c>
      <c r="E78" s="275">
        <v>2227.9418214316324</v>
      </c>
      <c r="F78" s="275">
        <v>1256.8655191378825</v>
      </c>
      <c r="G78" s="275">
        <v>1554.085307931193</v>
      </c>
      <c r="H78" s="275">
        <v>1467.7337951282821</v>
      </c>
      <c r="I78" s="275">
        <v>1265.1206384435366</v>
      </c>
      <c r="J78" s="275">
        <v>1356.734662669106</v>
      </c>
      <c r="K78" s="275">
        <v>1240.3248500790885</v>
      </c>
      <c r="L78" s="275">
        <v>1186.3341464909211</v>
      </c>
      <c r="M78" s="275">
        <v>1208.7536683354128</v>
      </c>
      <c r="N78" s="275">
        <v>217.28293766408498</v>
      </c>
      <c r="O78" s="275">
        <v>131.19768490750576</v>
      </c>
      <c r="P78" s="275">
        <v>171.56951595840465</v>
      </c>
      <c r="Q78" s="275">
        <v>192.45083981756602</v>
      </c>
      <c r="R78" s="275">
        <v>147.4235093825888</v>
      </c>
      <c r="S78" s="275">
        <v>169.73891455306699</v>
      </c>
      <c r="T78" s="275">
        <v>148.34927963162306</v>
      </c>
      <c r="U78" s="275">
        <v>127.3265363868021</v>
      </c>
      <c r="V78" s="275">
        <v>138.89021526884392</v>
      </c>
      <c r="W78" s="275">
        <v>2.9692752836944099</v>
      </c>
      <c r="X78" s="275">
        <v>6.2312678606004396E-2</v>
      </c>
      <c r="Y78" s="275">
        <v>1.515793981150207</v>
      </c>
      <c r="Z78" s="275">
        <v>0.58470082037196691</v>
      </c>
      <c r="AA78" s="275">
        <v>0.58470082037196691</v>
      </c>
      <c r="AB78" s="275">
        <v>0.58470082037196691</v>
      </c>
      <c r="AC78" s="275">
        <v>0.58470082037196691</v>
      </c>
      <c r="AD78" s="275">
        <v>0.58470082037196691</v>
      </c>
      <c r="AE78" s="275">
        <v>0.58470082037196691</v>
      </c>
      <c r="AF78" s="275">
        <v>242.19214380798218</v>
      </c>
      <c r="AG78" s="275">
        <v>22.426755113044823</v>
      </c>
      <c r="AH78" s="275">
        <v>22.426755113044823</v>
      </c>
      <c r="AI78" s="275">
        <v>43.665029453355004</v>
      </c>
      <c r="AJ78" s="275">
        <v>43.665029453355004</v>
      </c>
      <c r="AK78" s="275">
        <v>43.665029453355004</v>
      </c>
    </row>
    <row r="79" spans="1:37" ht="15" x14ac:dyDescent="0.25">
      <c r="A79" s="269" t="s">
        <v>17</v>
      </c>
      <c r="B79" s="269" t="s">
        <v>18</v>
      </c>
      <c r="C79" s="275">
        <v>36</v>
      </c>
      <c r="D79" s="269" t="s">
        <v>802</v>
      </c>
      <c r="E79" s="275">
        <v>3329.9572968412799</v>
      </c>
      <c r="F79" s="275">
        <v>3280.7916440153635</v>
      </c>
      <c r="G79" s="275">
        <v>3301.4053854088579</v>
      </c>
      <c r="H79" s="275">
        <v>3302.7208813465822</v>
      </c>
      <c r="I79" s="275">
        <v>3289.1349844091883</v>
      </c>
      <c r="J79" s="275">
        <v>3295.4543909948225</v>
      </c>
      <c r="K79" s="275">
        <v>3285.5040845053745</v>
      </c>
      <c r="L79" s="275">
        <v>3279.9243278964309</v>
      </c>
      <c r="M79" s="275">
        <v>3282.2371758081345</v>
      </c>
      <c r="N79" s="275">
        <v>209.1960377664289</v>
      </c>
      <c r="O79" s="275">
        <v>201.91732326268436</v>
      </c>
      <c r="P79" s="275">
        <v>205.49274340235044</v>
      </c>
      <c r="Q79" s="275">
        <v>208.16693625491035</v>
      </c>
      <c r="R79" s="275">
        <v>204.92379279966374</v>
      </c>
      <c r="S79" s="275">
        <v>206.59185798053073</v>
      </c>
      <c r="T79" s="275">
        <v>205.10411437901413</v>
      </c>
      <c r="U79" s="275">
        <v>203.10252687563954</v>
      </c>
      <c r="V79" s="275">
        <v>204.35021286946878</v>
      </c>
      <c r="W79" s="275">
        <v>1.0352429397078471</v>
      </c>
      <c r="X79" s="275">
        <v>1.651267786605428E-2</v>
      </c>
      <c r="Y79" s="275">
        <v>0.52587780878695067</v>
      </c>
      <c r="Z79" s="275">
        <v>21.036197893567671</v>
      </c>
      <c r="AA79" s="275">
        <v>21.036197893567671</v>
      </c>
      <c r="AB79" s="275">
        <v>21.036197893567671</v>
      </c>
      <c r="AC79" s="275">
        <v>21.036197893567671</v>
      </c>
      <c r="AD79" s="275">
        <v>21.036197893567671</v>
      </c>
      <c r="AE79" s="275">
        <v>21.036197893567671</v>
      </c>
      <c r="AF79" s="275">
        <v>117.46554123492322</v>
      </c>
      <c r="AG79" s="275">
        <v>10.87719639789289</v>
      </c>
      <c r="AH79" s="275">
        <v>10.87719639789289</v>
      </c>
      <c r="AI79" s="275">
        <v>16.887451057903828</v>
      </c>
      <c r="AJ79" s="275">
        <v>16.887451057903828</v>
      </c>
      <c r="AK79" s="275">
        <v>16.887451057903828</v>
      </c>
    </row>
    <row r="80" spans="1:37" ht="15" x14ac:dyDescent="0.25">
      <c r="A80" s="269" t="s">
        <v>19</v>
      </c>
      <c r="B80" s="269" t="s">
        <v>20</v>
      </c>
      <c r="C80" s="275">
        <v>14</v>
      </c>
      <c r="D80" s="269" t="s">
        <v>802</v>
      </c>
      <c r="E80" s="275">
        <v>1292.408745304635</v>
      </c>
      <c r="F80" s="275">
        <v>1089.0859929893045</v>
      </c>
      <c r="G80" s="275">
        <v>1169.919962451216</v>
      </c>
      <c r="H80" s="275">
        <v>1144.9631863664381</v>
      </c>
      <c r="I80" s="275">
        <v>1125.4184409818881</v>
      </c>
      <c r="J80" s="275">
        <v>1133.0783879969954</v>
      </c>
      <c r="K80" s="275">
        <v>1122.9978410460121</v>
      </c>
      <c r="L80" s="275">
        <v>1119.2780033067165</v>
      </c>
      <c r="M80" s="275">
        <v>1120.8199019145186</v>
      </c>
      <c r="N80" s="275">
        <v>67.808470014599507</v>
      </c>
      <c r="O80" s="275">
        <v>60.794398859591141</v>
      </c>
      <c r="P80" s="275">
        <v>64.050679546218632</v>
      </c>
      <c r="Q80" s="275">
        <v>65.663228611731171</v>
      </c>
      <c r="R80" s="275">
        <v>63.271438751564553</v>
      </c>
      <c r="S80" s="275">
        <v>64.524278783544617</v>
      </c>
      <c r="T80" s="275">
        <v>63.260797480351741</v>
      </c>
      <c r="U80" s="275">
        <v>61.923470148698378</v>
      </c>
      <c r="V80" s="275">
        <v>62.757609341440755</v>
      </c>
      <c r="W80" s="275">
        <v>0.35379054168004254</v>
      </c>
      <c r="X80" s="275">
        <v>5.0341925834676083E-3</v>
      </c>
      <c r="Y80" s="275">
        <v>0.17941236713175507</v>
      </c>
      <c r="Z80" s="275">
        <v>5.3024631203573014</v>
      </c>
      <c r="AA80" s="275">
        <v>5.3024631203573014</v>
      </c>
      <c r="AB80" s="275">
        <v>5.3024631203573014</v>
      </c>
      <c r="AC80" s="275">
        <v>5.3024631203573014</v>
      </c>
      <c r="AD80" s="275">
        <v>5.3024631203573014</v>
      </c>
      <c r="AE80" s="275">
        <v>5.3024631203573014</v>
      </c>
      <c r="AF80" s="275">
        <v>47.010194942624906</v>
      </c>
      <c r="AG80" s="275">
        <v>4.3530963347967493</v>
      </c>
      <c r="AH80" s="275">
        <v>4.3530963347967493</v>
      </c>
      <c r="AI80" s="275">
        <v>6.1661888922984653</v>
      </c>
      <c r="AJ80" s="275">
        <v>6.1661888922984653</v>
      </c>
      <c r="AK80" s="275">
        <v>6.1661888922984653</v>
      </c>
    </row>
    <row r="81" spans="1:37" ht="15" x14ac:dyDescent="0.25">
      <c r="A81" s="269" t="s">
        <v>3447</v>
      </c>
      <c r="B81" s="269" t="s">
        <v>3448</v>
      </c>
      <c r="C81" s="275">
        <v>35</v>
      </c>
      <c r="D81" s="269" t="s">
        <v>802</v>
      </c>
      <c r="E81" s="275">
        <v>3329.9572968412799</v>
      </c>
      <c r="F81" s="275">
        <v>3280.7916440153635</v>
      </c>
      <c r="G81" s="275">
        <v>3301.4053854088579</v>
      </c>
      <c r="H81" s="275">
        <v>3302.7208813465822</v>
      </c>
      <c r="I81" s="275">
        <v>3289.1349844091883</v>
      </c>
      <c r="J81" s="275">
        <v>3295.4543909948225</v>
      </c>
      <c r="K81" s="275">
        <v>3285.5040845053745</v>
      </c>
      <c r="L81" s="275">
        <v>3279.9243278964309</v>
      </c>
      <c r="M81" s="275">
        <v>3282.2371758081345</v>
      </c>
      <c r="N81" s="275">
        <v>209.1544124526738</v>
      </c>
      <c r="O81" s="275">
        <v>201.87569794892926</v>
      </c>
      <c r="P81" s="275">
        <v>205.45111808859531</v>
      </c>
      <c r="Q81" s="275">
        <v>208.12531094115525</v>
      </c>
      <c r="R81" s="275">
        <v>204.88216748590864</v>
      </c>
      <c r="S81" s="275">
        <v>206.55023266677566</v>
      </c>
      <c r="T81" s="275">
        <v>205.06248906525903</v>
      </c>
      <c r="U81" s="275">
        <v>203.06090156188444</v>
      </c>
      <c r="V81" s="275">
        <v>204.30858755571367</v>
      </c>
      <c r="W81" s="275">
        <v>1.0352429397078471</v>
      </c>
      <c r="X81" s="275">
        <v>1.651267786605428E-2</v>
      </c>
      <c r="Y81" s="275">
        <v>0.52587780878695067</v>
      </c>
      <c r="Z81" s="275">
        <v>21.036197893567671</v>
      </c>
      <c r="AA81" s="275">
        <v>21.036197893567671</v>
      </c>
      <c r="AB81" s="275">
        <v>21.036197893567671</v>
      </c>
      <c r="AC81" s="275">
        <v>21.036197893567671</v>
      </c>
      <c r="AD81" s="275">
        <v>21.036197893567671</v>
      </c>
      <c r="AE81" s="275">
        <v>21.036197893567671</v>
      </c>
      <c r="AF81" s="275">
        <v>117.4582499267654</v>
      </c>
      <c r="AG81" s="275">
        <v>10.876521231293092</v>
      </c>
      <c r="AH81" s="275">
        <v>10.876521231293092</v>
      </c>
      <c r="AI81" s="275">
        <v>16.88382443990913</v>
      </c>
      <c r="AJ81" s="275">
        <v>16.88382443990913</v>
      </c>
      <c r="AK81" s="275">
        <v>16.88382443990913</v>
      </c>
    </row>
    <row r="82" spans="1:37" ht="15" x14ac:dyDescent="0.25">
      <c r="A82" s="269" t="s">
        <v>3449</v>
      </c>
      <c r="B82" s="269" t="s">
        <v>20</v>
      </c>
      <c r="C82" s="275">
        <v>13</v>
      </c>
      <c r="D82" s="269" t="s">
        <v>802</v>
      </c>
      <c r="E82" s="275">
        <v>1292.408745304635</v>
      </c>
      <c r="F82" s="275">
        <v>1089.0859929893045</v>
      </c>
      <c r="G82" s="275">
        <v>1169.919962451216</v>
      </c>
      <c r="H82" s="275">
        <v>1144.9631863664381</v>
      </c>
      <c r="I82" s="275">
        <v>1125.4184409818881</v>
      </c>
      <c r="J82" s="275">
        <v>1133.0783879969954</v>
      </c>
      <c r="K82" s="275">
        <v>1122.9978410460121</v>
      </c>
      <c r="L82" s="275">
        <v>1119.2780033067165</v>
      </c>
      <c r="M82" s="275">
        <v>1120.8199019145186</v>
      </c>
      <c r="N82" s="275">
        <v>67.766844700844388</v>
      </c>
      <c r="O82" s="275">
        <v>60.752773545836035</v>
      </c>
      <c r="P82" s="275">
        <v>64.009054232463527</v>
      </c>
      <c r="Q82" s="275">
        <v>65.621603297976066</v>
      </c>
      <c r="R82" s="275">
        <v>63.229813437809447</v>
      </c>
      <c r="S82" s="275">
        <v>64.482653469789511</v>
      </c>
      <c r="T82" s="275">
        <v>63.219172166596636</v>
      </c>
      <c r="U82" s="275">
        <v>61.881844834943273</v>
      </c>
      <c r="V82" s="275">
        <v>62.71598402768565</v>
      </c>
      <c r="W82" s="275">
        <v>0.35379054168004254</v>
      </c>
      <c r="X82" s="275">
        <v>5.0341925834676083E-3</v>
      </c>
      <c r="Y82" s="275">
        <v>0.17941236713175507</v>
      </c>
      <c r="Z82" s="275">
        <v>5.3024631203573014</v>
      </c>
      <c r="AA82" s="275">
        <v>5.3024631203573014</v>
      </c>
      <c r="AB82" s="275">
        <v>5.3024631203573014</v>
      </c>
      <c r="AC82" s="275">
        <v>5.3024631203573014</v>
      </c>
      <c r="AD82" s="275">
        <v>5.3024631203573014</v>
      </c>
      <c r="AE82" s="275">
        <v>5.3024631203573014</v>
      </c>
      <c r="AF82" s="275">
        <v>47.002903634467103</v>
      </c>
      <c r="AG82" s="275">
        <v>4.3524211681969529</v>
      </c>
      <c r="AH82" s="275">
        <v>4.3524211681969529</v>
      </c>
      <c r="AI82" s="275">
        <v>6.1625622743037667</v>
      </c>
      <c r="AJ82" s="275">
        <v>6.1625622743037667</v>
      </c>
      <c r="AK82" s="275">
        <v>6.1625622743037667</v>
      </c>
    </row>
    <row r="83" spans="1:37" ht="15" x14ac:dyDescent="0.25">
      <c r="A83" s="269" t="s">
        <v>21</v>
      </c>
      <c r="B83" s="269" t="s">
        <v>22</v>
      </c>
      <c r="C83" s="275">
        <v>18</v>
      </c>
      <c r="D83" s="269" t="s">
        <v>802</v>
      </c>
      <c r="E83" s="275">
        <v>4358.5216458139639</v>
      </c>
      <c r="F83" s="275">
        <v>4324.7105439326424</v>
      </c>
      <c r="G83" s="275">
        <v>4339.1165215266228</v>
      </c>
      <c r="H83" s="275">
        <v>4340.3640354841664</v>
      </c>
      <c r="I83" s="275">
        <v>4331.3067708592371</v>
      </c>
      <c r="J83" s="275">
        <v>4335.4680085831242</v>
      </c>
      <c r="K83" s="275">
        <v>4328.8861709233606</v>
      </c>
      <c r="L83" s="275">
        <v>4325.1663331840646</v>
      </c>
      <c r="M83" s="275">
        <v>4326.7082317918666</v>
      </c>
      <c r="N83" s="275">
        <v>56.607287618850137</v>
      </c>
      <c r="O83" s="275">
        <v>51.815388004855897</v>
      </c>
      <c r="P83" s="275">
        <v>54.208536658670532</v>
      </c>
      <c r="Q83" s="275">
        <v>55.929901963459052</v>
      </c>
      <c r="R83" s="275">
        <v>53.796648335478316</v>
      </c>
      <c r="S83" s="275">
        <v>54.884856152231997</v>
      </c>
      <c r="T83" s="275">
        <v>53.884804703413479</v>
      </c>
      <c r="U83" s="275">
        <v>52.556710550268278</v>
      </c>
      <c r="V83" s="275">
        <v>53.383463200204133</v>
      </c>
      <c r="W83" s="275">
        <v>0.57944224680693601</v>
      </c>
      <c r="X83" s="275">
        <v>9.2240199578664892E-3</v>
      </c>
      <c r="Y83" s="275">
        <v>0.29433313338240125</v>
      </c>
      <c r="Z83" s="275">
        <v>20.189088716576801</v>
      </c>
      <c r="AA83" s="275">
        <v>20.189088716576801</v>
      </c>
      <c r="AB83" s="275">
        <v>20.189088716576801</v>
      </c>
      <c r="AC83" s="275">
        <v>20.189088716576801</v>
      </c>
      <c r="AD83" s="275">
        <v>20.189088716576801</v>
      </c>
      <c r="AE83" s="275">
        <v>20.189088716576801</v>
      </c>
      <c r="AF83" s="275">
        <v>388.40587364385857</v>
      </c>
      <c r="AG83" s="275">
        <v>35.966012461237277</v>
      </c>
      <c r="AH83" s="275">
        <v>35.966012461237277</v>
      </c>
      <c r="AI83" s="275">
        <v>10.366582416518231</v>
      </c>
      <c r="AJ83" s="275">
        <v>10.366582416518231</v>
      </c>
      <c r="AK83" s="275">
        <v>10.366582416518231</v>
      </c>
    </row>
    <row r="84" spans="1:37" ht="15" x14ac:dyDescent="0.25">
      <c r="A84" s="269" t="s">
        <v>3450</v>
      </c>
      <c r="B84" s="269" t="s">
        <v>3451</v>
      </c>
      <c r="C84" s="275">
        <v>17</v>
      </c>
      <c r="D84" s="269" t="s">
        <v>802</v>
      </c>
      <c r="E84" s="275">
        <v>4358.5216458139639</v>
      </c>
      <c r="F84" s="275">
        <v>4324.7105439326424</v>
      </c>
      <c r="G84" s="275">
        <v>4339.1165215266228</v>
      </c>
      <c r="H84" s="275">
        <v>4340.3640354841664</v>
      </c>
      <c r="I84" s="275">
        <v>4331.3067708592371</v>
      </c>
      <c r="J84" s="275">
        <v>4335.4680085831242</v>
      </c>
      <c r="K84" s="275">
        <v>4328.8861709233606</v>
      </c>
      <c r="L84" s="275">
        <v>4325.1663331840646</v>
      </c>
      <c r="M84" s="275">
        <v>4326.7082317918666</v>
      </c>
      <c r="N84" s="275">
        <v>56.565662305095032</v>
      </c>
      <c r="O84" s="275">
        <v>51.773762691100778</v>
      </c>
      <c r="P84" s="275">
        <v>54.166911344915412</v>
      </c>
      <c r="Q84" s="275">
        <v>55.888276649703933</v>
      </c>
      <c r="R84" s="275">
        <v>53.755023021723204</v>
      </c>
      <c r="S84" s="275">
        <v>54.843230838476877</v>
      </c>
      <c r="T84" s="275">
        <v>53.84317938965836</v>
      </c>
      <c r="U84" s="275">
        <v>52.515085236513173</v>
      </c>
      <c r="V84" s="275">
        <v>53.341837886449021</v>
      </c>
      <c r="W84" s="275">
        <v>0.57944224680693601</v>
      </c>
      <c r="X84" s="275">
        <v>9.2240199578664892E-3</v>
      </c>
      <c r="Y84" s="275">
        <v>0.29433313338240125</v>
      </c>
      <c r="Z84" s="275">
        <v>20.189088716576801</v>
      </c>
      <c r="AA84" s="275">
        <v>20.189088716576801</v>
      </c>
      <c r="AB84" s="275">
        <v>20.189088716576801</v>
      </c>
      <c r="AC84" s="275">
        <v>20.189088716576801</v>
      </c>
      <c r="AD84" s="275">
        <v>20.189088716576801</v>
      </c>
      <c r="AE84" s="275">
        <v>20.189088716576801</v>
      </c>
      <c r="AF84" s="275">
        <v>388.39858233570078</v>
      </c>
      <c r="AG84" s="275">
        <v>35.965337294637479</v>
      </c>
      <c r="AH84" s="275">
        <v>35.965337294637479</v>
      </c>
      <c r="AI84" s="275">
        <v>10.362955798523533</v>
      </c>
      <c r="AJ84" s="275">
        <v>10.362955798523533</v>
      </c>
      <c r="AK84" s="275">
        <v>10.362955798523533</v>
      </c>
    </row>
    <row r="85" spans="1:37" ht="15" x14ac:dyDescent="0.25">
      <c r="A85" s="269" t="s">
        <v>2800</v>
      </c>
      <c r="B85" s="269" t="s">
        <v>2722</v>
      </c>
      <c r="C85" s="275">
        <v>2935</v>
      </c>
      <c r="D85" s="269" t="s">
        <v>802</v>
      </c>
      <c r="E85" s="275">
        <v>115954.52766193583</v>
      </c>
      <c r="F85" s="275">
        <v>103882.3974605727</v>
      </c>
      <c r="G85" s="275">
        <v>108438.9215754069</v>
      </c>
      <c r="H85" s="275">
        <v>108338.64334711757</v>
      </c>
      <c r="I85" s="275">
        <v>105098.58469852975</v>
      </c>
      <c r="J85" s="275">
        <v>106515.44828654101</v>
      </c>
      <c r="K85" s="275">
        <v>107326.99127920186</v>
      </c>
      <c r="L85" s="275">
        <v>103858.81589824652</v>
      </c>
      <c r="M85" s="275">
        <v>105270.17717412792</v>
      </c>
      <c r="N85" s="275">
        <v>8538.5768033305103</v>
      </c>
      <c r="O85" s="275">
        <v>6547.1650661985841</v>
      </c>
      <c r="P85" s="275">
        <v>7430.6762069065371</v>
      </c>
      <c r="Q85" s="275">
        <v>7980.0002247758948</v>
      </c>
      <c r="R85" s="275">
        <v>6782.6207518582851</v>
      </c>
      <c r="S85" s="275">
        <v>7315.8142748232985</v>
      </c>
      <c r="T85" s="275">
        <v>7693.1526968775534</v>
      </c>
      <c r="U85" s="275">
        <v>6653.4949986478987</v>
      </c>
      <c r="V85" s="275">
        <v>7096.4076273478886</v>
      </c>
      <c r="W85" s="275">
        <v>199.34053036589748</v>
      </c>
      <c r="X85" s="275">
        <v>4.2445298895345314</v>
      </c>
      <c r="Y85" s="275">
        <v>101.79253012771601</v>
      </c>
      <c r="Z85" s="275">
        <v>422.20061637739082</v>
      </c>
      <c r="AA85" s="275">
        <v>422.20061637739082</v>
      </c>
      <c r="AB85" s="275">
        <v>422.20061637739082</v>
      </c>
      <c r="AC85" s="275">
        <v>422.20061637739082</v>
      </c>
      <c r="AD85" s="275">
        <v>422.20061637739082</v>
      </c>
      <c r="AE85" s="275">
        <v>422.20061637739082</v>
      </c>
      <c r="AF85" s="275">
        <v>11287.370431525458</v>
      </c>
      <c r="AG85" s="275">
        <v>1045.1998122488005</v>
      </c>
      <c r="AH85" s="275">
        <v>1045.1998122488005</v>
      </c>
      <c r="AI85" s="275">
        <v>1445.2816086664905</v>
      </c>
      <c r="AJ85" s="275">
        <v>1445.2816086664905</v>
      </c>
      <c r="AK85" s="275">
        <v>1445.2816086664905</v>
      </c>
    </row>
    <row r="86" spans="1:37" ht="15" x14ac:dyDescent="0.25">
      <c r="A86" s="269" t="s">
        <v>2801</v>
      </c>
      <c r="B86" s="269" t="s">
        <v>2722</v>
      </c>
      <c r="C86" s="275">
        <v>3504</v>
      </c>
      <c r="D86" s="269" t="s">
        <v>802</v>
      </c>
      <c r="E86" s="275">
        <v>102788.70060787539</v>
      </c>
      <c r="F86" s="275">
        <v>86023.596265106447</v>
      </c>
      <c r="G86" s="275">
        <v>91936.774928537183</v>
      </c>
      <c r="H86" s="275">
        <v>89661.466705488652</v>
      </c>
      <c r="I86" s="275">
        <v>87176.489562870876</v>
      </c>
      <c r="J86" s="275">
        <v>88536.280628156412</v>
      </c>
      <c r="K86" s="275">
        <v>88355.554409026518</v>
      </c>
      <c r="L86" s="275">
        <v>85108.391092468621</v>
      </c>
      <c r="M86" s="275">
        <v>86103.253290485198</v>
      </c>
      <c r="N86" s="275">
        <v>9206.628018794785</v>
      </c>
      <c r="O86" s="275">
        <v>6876.4920723721552</v>
      </c>
      <c r="P86" s="275">
        <v>7926.3460329564805</v>
      </c>
      <c r="Q86" s="275">
        <v>8327.8961275919646</v>
      </c>
      <c r="R86" s="275">
        <v>7246.0952237654064</v>
      </c>
      <c r="S86" s="275">
        <v>7779.2339652479068</v>
      </c>
      <c r="T86" s="275">
        <v>7593.3750551212443</v>
      </c>
      <c r="U86" s="275">
        <v>6870.2209290407372</v>
      </c>
      <c r="V86" s="275">
        <v>7259.7262259178733</v>
      </c>
      <c r="W86" s="275">
        <v>289.93753242133198</v>
      </c>
      <c r="X86" s="275">
        <v>5.3092339267519906</v>
      </c>
      <c r="Y86" s="275">
        <v>147.62338317404198</v>
      </c>
      <c r="Z86" s="275">
        <v>192.55542495858242</v>
      </c>
      <c r="AA86" s="275">
        <v>192.55542495858242</v>
      </c>
      <c r="AB86" s="275">
        <v>192.55542495858242</v>
      </c>
      <c r="AC86" s="275">
        <v>192.55542495858242</v>
      </c>
      <c r="AD86" s="275">
        <v>192.55542495858242</v>
      </c>
      <c r="AE86" s="275">
        <v>192.55542495858242</v>
      </c>
      <c r="AF86" s="275">
        <v>11200.919220795151</v>
      </c>
      <c r="AG86" s="275">
        <v>1037.1945521538855</v>
      </c>
      <c r="AH86" s="275">
        <v>1037.1945521538855</v>
      </c>
      <c r="AI86" s="275">
        <v>1469.1801760972035</v>
      </c>
      <c r="AJ86" s="275">
        <v>1469.1801760972035</v>
      </c>
      <c r="AK86" s="275">
        <v>1469.1801760972035</v>
      </c>
    </row>
    <row r="87" spans="1:37" ht="15" x14ac:dyDescent="0.25">
      <c r="A87" s="269" t="s">
        <v>3452</v>
      </c>
      <c r="B87" s="269" t="s">
        <v>2722</v>
      </c>
      <c r="C87" s="275">
        <v>3162</v>
      </c>
      <c r="D87" s="269" t="s">
        <v>802</v>
      </c>
      <c r="E87" s="275">
        <v>115954.52766193583</v>
      </c>
      <c r="F87" s="275">
        <v>103882.3974605727</v>
      </c>
      <c r="G87" s="275">
        <v>108438.9215754069</v>
      </c>
      <c r="H87" s="275">
        <v>108338.64334711757</v>
      </c>
      <c r="I87" s="275">
        <v>105098.58469852975</v>
      </c>
      <c r="J87" s="275">
        <v>106515.44828654101</v>
      </c>
      <c r="K87" s="275">
        <v>107326.99127920186</v>
      </c>
      <c r="L87" s="275">
        <v>103858.81589824652</v>
      </c>
      <c r="M87" s="275">
        <v>105270.17717412792</v>
      </c>
      <c r="N87" s="275">
        <v>8569.5322501453593</v>
      </c>
      <c r="O87" s="275">
        <v>6578.5982000391632</v>
      </c>
      <c r="P87" s="275">
        <v>7462.0098226167584</v>
      </c>
      <c r="Q87" s="275">
        <v>8011.1945151036107</v>
      </c>
      <c r="R87" s="275">
        <v>6814.1733074552958</v>
      </c>
      <c r="S87" s="275">
        <v>7347.2474086638758</v>
      </c>
      <c r="T87" s="275">
        <v>7724.3469872052692</v>
      </c>
      <c r="U87" s="275">
        <v>6685.4058195142061</v>
      </c>
      <c r="V87" s="275">
        <v>7127.8407611884668</v>
      </c>
      <c r="W87" s="275">
        <v>201.0903071161126</v>
      </c>
      <c r="X87" s="275">
        <v>4.2682370074618117</v>
      </c>
      <c r="Y87" s="275">
        <v>102.6792720617872</v>
      </c>
      <c r="Z87" s="275">
        <v>422.77178729692014</v>
      </c>
      <c r="AA87" s="275">
        <v>422.77178729692014</v>
      </c>
      <c r="AB87" s="275">
        <v>422.77178729692014</v>
      </c>
      <c r="AC87" s="275">
        <v>422.77178729692014</v>
      </c>
      <c r="AD87" s="275">
        <v>422.77178729692014</v>
      </c>
      <c r="AE87" s="275">
        <v>422.77178729692014</v>
      </c>
      <c r="AF87" s="275">
        <v>11288.567329161089</v>
      </c>
      <c r="AG87" s="275">
        <v>1045.3106436173957</v>
      </c>
      <c r="AH87" s="275">
        <v>1045.3106436173957</v>
      </c>
      <c r="AI87" s="275">
        <v>1448.116703152672</v>
      </c>
      <c r="AJ87" s="275">
        <v>1448.116703152672</v>
      </c>
      <c r="AK87" s="275">
        <v>1448.116703152672</v>
      </c>
    </row>
    <row r="88" spans="1:37" ht="15" x14ac:dyDescent="0.25">
      <c r="A88" s="269" t="s">
        <v>3453</v>
      </c>
      <c r="B88" s="269" t="s">
        <v>2722</v>
      </c>
      <c r="C88" s="275">
        <v>3655</v>
      </c>
      <c r="D88" s="269" t="s">
        <v>802</v>
      </c>
      <c r="E88" s="275">
        <v>104810.17138158545</v>
      </c>
      <c r="F88" s="275">
        <v>87318.964739236966</v>
      </c>
      <c r="G88" s="275">
        <v>93355.54150318449</v>
      </c>
      <c r="H88" s="275">
        <v>90976.028400248077</v>
      </c>
      <c r="I88" s="275">
        <v>88359.665148783708</v>
      </c>
      <c r="J88" s="275">
        <v>89757.981785870521</v>
      </c>
      <c r="K88" s="275">
        <v>89505.603816592498</v>
      </c>
      <c r="L88" s="275">
        <v>86270.968499702722</v>
      </c>
      <c r="M88" s="275">
        <v>87246.464404000144</v>
      </c>
      <c r="N88" s="275">
        <v>9547.8158859372434</v>
      </c>
      <c r="O88" s="275">
        <v>7110.6542780118607</v>
      </c>
      <c r="P88" s="275">
        <v>8208.3962222718219</v>
      </c>
      <c r="Q88" s="275">
        <v>8625.6860205976773</v>
      </c>
      <c r="R88" s="275">
        <v>7494.2600126303178</v>
      </c>
      <c r="S88" s="275">
        <v>8051.915493054169</v>
      </c>
      <c r="T88" s="275">
        <v>7857.5507873329443</v>
      </c>
      <c r="U88" s="275">
        <v>7110.6233946722477</v>
      </c>
      <c r="V88" s="275">
        <v>7514.3012173660072</v>
      </c>
      <c r="W88" s="275">
        <v>290.45017389673149</v>
      </c>
      <c r="X88" s="275">
        <v>5.3135165775188327</v>
      </c>
      <c r="Y88" s="275">
        <v>147.88184523712516</v>
      </c>
      <c r="Z88" s="275">
        <v>192.70212771838521</v>
      </c>
      <c r="AA88" s="275">
        <v>192.70212771838521</v>
      </c>
      <c r="AB88" s="275">
        <v>192.70212771838521</v>
      </c>
      <c r="AC88" s="275">
        <v>192.70212771838521</v>
      </c>
      <c r="AD88" s="275">
        <v>192.70212771838521</v>
      </c>
      <c r="AE88" s="275">
        <v>192.70212771838521</v>
      </c>
      <c r="AF88" s="275">
        <v>11471.99559946214</v>
      </c>
      <c r="AG88" s="275">
        <v>1062.2959656148846</v>
      </c>
      <c r="AH88" s="275">
        <v>1062.2959656148846</v>
      </c>
      <c r="AI88" s="275">
        <v>1496.3399525887789</v>
      </c>
      <c r="AJ88" s="275">
        <v>1496.3399525887789</v>
      </c>
      <c r="AK88" s="275">
        <v>1496.3399525887789</v>
      </c>
    </row>
    <row r="89" spans="1:37" ht="15" x14ac:dyDescent="0.25">
      <c r="A89" s="269" t="s">
        <v>4402</v>
      </c>
      <c r="B89" s="269" t="s">
        <v>2722</v>
      </c>
      <c r="C89" s="275">
        <v>3398</v>
      </c>
      <c r="D89" s="269" t="s">
        <v>802</v>
      </c>
      <c r="E89" s="275">
        <v>129368.76897954692</v>
      </c>
      <c r="F89" s="275">
        <v>116766.83315975145</v>
      </c>
      <c r="G89" s="275">
        <v>121579.477254418</v>
      </c>
      <c r="H89" s="275">
        <v>121830.16716510693</v>
      </c>
      <c r="I89" s="275">
        <v>117768.88824486086</v>
      </c>
      <c r="J89" s="275">
        <v>119446.00335429728</v>
      </c>
      <c r="K89" s="275">
        <v>120916.90241840691</v>
      </c>
      <c r="L89" s="275">
        <v>116687.07559391657</v>
      </c>
      <c r="M89" s="275">
        <v>118319.21733980962</v>
      </c>
      <c r="N89" s="275">
        <v>9291.6512455199008</v>
      </c>
      <c r="O89" s="275">
        <v>7182.3610617640225</v>
      </c>
      <c r="P89" s="275">
        <v>8122.0537820581885</v>
      </c>
      <c r="Q89" s="275">
        <v>8724.461907694309</v>
      </c>
      <c r="R89" s="275">
        <v>7387.6335487727747</v>
      </c>
      <c r="S89" s="275">
        <v>7960.4126272513222</v>
      </c>
      <c r="T89" s="275">
        <v>8459.0515622933763</v>
      </c>
      <c r="U89" s="275">
        <v>7274.1638675479408</v>
      </c>
      <c r="V89" s="275">
        <v>7758.2207567111964</v>
      </c>
      <c r="W89" s="275">
        <v>182.61508234287464</v>
      </c>
      <c r="X89" s="275">
        <v>3.488398899262755</v>
      </c>
      <c r="Y89" s="275">
        <v>93.051740621068703</v>
      </c>
      <c r="Z89" s="275">
        <v>448.95203109510129</v>
      </c>
      <c r="AA89" s="275">
        <v>448.95203109510129</v>
      </c>
      <c r="AB89" s="275">
        <v>448.95203109510129</v>
      </c>
      <c r="AC89" s="275">
        <v>448.95203109510129</v>
      </c>
      <c r="AD89" s="275">
        <v>448.95203109510129</v>
      </c>
      <c r="AE89" s="275">
        <v>448.95203109510129</v>
      </c>
      <c r="AF89" s="275">
        <v>11569.976295220724</v>
      </c>
      <c r="AG89" s="275">
        <v>1071.3688889912537</v>
      </c>
      <c r="AH89" s="275">
        <v>1071.3688889912537</v>
      </c>
      <c r="AI89" s="275">
        <v>1548.9082301986898</v>
      </c>
      <c r="AJ89" s="275">
        <v>1548.9082301986898</v>
      </c>
      <c r="AK89" s="275">
        <v>1548.9082301986898</v>
      </c>
    </row>
    <row r="90" spans="1:37" ht="15" x14ac:dyDescent="0.25">
      <c r="A90" s="269" t="s">
        <v>2802</v>
      </c>
      <c r="B90" s="269" t="s">
        <v>2803</v>
      </c>
      <c r="C90" s="275">
        <v>627</v>
      </c>
      <c r="D90" s="269" t="s">
        <v>802</v>
      </c>
      <c r="E90" s="275">
        <v>40733.507455627594</v>
      </c>
      <c r="F90" s="275">
        <v>38446.449791033607</v>
      </c>
      <c r="G90" s="275">
        <v>39240.533251414956</v>
      </c>
      <c r="H90" s="275">
        <v>39295.072369386115</v>
      </c>
      <c r="I90" s="275">
        <v>38549.973555733886</v>
      </c>
      <c r="J90" s="275">
        <v>38859.137365507166</v>
      </c>
      <c r="K90" s="275">
        <v>39137.376007775325</v>
      </c>
      <c r="L90" s="275">
        <v>38366.479122783108</v>
      </c>
      <c r="M90" s="275">
        <v>38656.588271624722</v>
      </c>
      <c r="N90" s="275">
        <v>1892.445527493689</v>
      </c>
      <c r="O90" s="275">
        <v>1485.7285922581225</v>
      </c>
      <c r="P90" s="275">
        <v>1657.0292918066434</v>
      </c>
      <c r="Q90" s="275">
        <v>1798.9021129429275</v>
      </c>
      <c r="R90" s="275">
        <v>1512.4784564301028</v>
      </c>
      <c r="S90" s="275">
        <v>1636.749985828493</v>
      </c>
      <c r="T90" s="275">
        <v>1754.1038062639093</v>
      </c>
      <c r="U90" s="275">
        <v>1496.4213418744962</v>
      </c>
      <c r="V90" s="275">
        <v>1602.2028228298359</v>
      </c>
      <c r="W90" s="275">
        <v>36.97826169330714</v>
      </c>
      <c r="X90" s="275">
        <v>0.80177528068462156</v>
      </c>
      <c r="Y90" s="275">
        <v>18.890018486995881</v>
      </c>
      <c r="Z90" s="275">
        <v>165.45796130621108</v>
      </c>
      <c r="AA90" s="275">
        <v>165.45796130621108</v>
      </c>
      <c r="AB90" s="275">
        <v>165.45796130621108</v>
      </c>
      <c r="AC90" s="275">
        <v>165.45796130621108</v>
      </c>
      <c r="AD90" s="275">
        <v>165.45796130621108</v>
      </c>
      <c r="AE90" s="275">
        <v>165.45796130621108</v>
      </c>
      <c r="AF90" s="275">
        <v>3441.7771943729176</v>
      </c>
      <c r="AG90" s="275">
        <v>318.70534242670908</v>
      </c>
      <c r="AH90" s="275">
        <v>318.70534242670908</v>
      </c>
      <c r="AI90" s="275">
        <v>355.42961413281751</v>
      </c>
      <c r="AJ90" s="275">
        <v>355.42961413281751</v>
      </c>
      <c r="AK90" s="275">
        <v>355.42961413281751</v>
      </c>
    </row>
    <row r="91" spans="1:37" ht="15" x14ac:dyDescent="0.25">
      <c r="A91" s="269" t="s">
        <v>3454</v>
      </c>
      <c r="B91" s="269" t="s">
        <v>2803</v>
      </c>
      <c r="C91" s="275">
        <v>666</v>
      </c>
      <c r="D91" s="269" t="s">
        <v>802</v>
      </c>
      <c r="E91" s="275">
        <v>40733.507455627594</v>
      </c>
      <c r="F91" s="275">
        <v>38446.449791033607</v>
      </c>
      <c r="G91" s="275">
        <v>39240.533251414956</v>
      </c>
      <c r="H91" s="275">
        <v>39295.072369386115</v>
      </c>
      <c r="I91" s="275">
        <v>38549.973555733886</v>
      </c>
      <c r="J91" s="275">
        <v>38859.137365507166</v>
      </c>
      <c r="K91" s="275">
        <v>39137.376007775325</v>
      </c>
      <c r="L91" s="275">
        <v>38366.479122783108</v>
      </c>
      <c r="M91" s="275">
        <v>38656.588271624722</v>
      </c>
      <c r="N91" s="275">
        <v>1897.4617346238183</v>
      </c>
      <c r="O91" s="275">
        <v>1490.8246127813454</v>
      </c>
      <c r="P91" s="275">
        <v>1662.1086845396383</v>
      </c>
      <c r="Q91" s="275">
        <v>1803.9582267696032</v>
      </c>
      <c r="R91" s="275">
        <v>1517.5944303015988</v>
      </c>
      <c r="S91" s="275">
        <v>1641.8460063517155</v>
      </c>
      <c r="T91" s="275">
        <v>1759.1599200905848</v>
      </c>
      <c r="U91" s="275">
        <v>1501.5971757908126</v>
      </c>
      <c r="V91" s="275">
        <v>1607.2988433530586</v>
      </c>
      <c r="W91" s="275">
        <v>38.04212598248813</v>
      </c>
      <c r="X91" s="275">
        <v>0.81222925599703943</v>
      </c>
      <c r="Y91" s="275">
        <v>19.427177619242585</v>
      </c>
      <c r="Z91" s="275">
        <v>165.76576267423553</v>
      </c>
      <c r="AA91" s="275">
        <v>165.76576267423553</v>
      </c>
      <c r="AB91" s="275">
        <v>165.76576267423553</v>
      </c>
      <c r="AC91" s="275">
        <v>165.76576267423553</v>
      </c>
      <c r="AD91" s="275">
        <v>165.76576267423553</v>
      </c>
      <c r="AE91" s="275">
        <v>165.76576267423553</v>
      </c>
      <c r="AF91" s="275">
        <v>3442.0315469628486</v>
      </c>
      <c r="AG91" s="275">
        <v>318.72889518810825</v>
      </c>
      <c r="AH91" s="275">
        <v>318.72889518810825</v>
      </c>
      <c r="AI91" s="275">
        <v>355.9511828017832</v>
      </c>
      <c r="AJ91" s="275">
        <v>355.9511828017832</v>
      </c>
      <c r="AK91" s="275">
        <v>355.9511828017832</v>
      </c>
    </row>
    <row r="92" spans="1:37" ht="15" x14ac:dyDescent="0.25">
      <c r="A92" s="269" t="s">
        <v>2804</v>
      </c>
      <c r="B92" s="269" t="s">
        <v>2805</v>
      </c>
      <c r="C92" s="275">
        <v>76</v>
      </c>
      <c r="D92" s="269" t="s">
        <v>802</v>
      </c>
      <c r="E92" s="275">
        <v>495.59310510553019</v>
      </c>
      <c r="F92" s="275">
        <v>162.95934872533334</v>
      </c>
      <c r="G92" s="275">
        <v>299.74509519595193</v>
      </c>
      <c r="H92" s="275">
        <v>304.00873472239107</v>
      </c>
      <c r="I92" s="275">
        <v>214.380215285703</v>
      </c>
      <c r="J92" s="275">
        <v>255.26898184974306</v>
      </c>
      <c r="K92" s="275">
        <v>195.29011621326708</v>
      </c>
      <c r="L92" s="275">
        <v>164.43331135880379</v>
      </c>
      <c r="M92" s="275">
        <v>178.03706700973223</v>
      </c>
      <c r="N92" s="275">
        <v>186.46885392424159</v>
      </c>
      <c r="O92" s="275">
        <v>139.23875890466502</v>
      </c>
      <c r="P92" s="275">
        <v>161.28235098685019</v>
      </c>
      <c r="Q92" s="275">
        <v>174.46852166124287</v>
      </c>
      <c r="R92" s="275">
        <v>151.98672621090302</v>
      </c>
      <c r="S92" s="275">
        <v>163.34749540831439</v>
      </c>
      <c r="T92" s="275">
        <v>155.843630299252</v>
      </c>
      <c r="U92" s="275">
        <v>143.46976020840302</v>
      </c>
      <c r="V92" s="275">
        <v>151.02341958328697</v>
      </c>
      <c r="W92" s="275">
        <v>7.7721035726162926</v>
      </c>
      <c r="X92" s="275">
        <v>0.1189923173531027</v>
      </c>
      <c r="Y92" s="275">
        <v>3.9455479449846975</v>
      </c>
      <c r="Z92" s="275">
        <v>0.85830793509955683</v>
      </c>
      <c r="AA92" s="275">
        <v>0.85830793509955683</v>
      </c>
      <c r="AB92" s="275">
        <v>0.85830793509955683</v>
      </c>
      <c r="AC92" s="275">
        <v>0.85830793509955683</v>
      </c>
      <c r="AD92" s="275">
        <v>0.85830793509955683</v>
      </c>
      <c r="AE92" s="275">
        <v>0.85830793509955683</v>
      </c>
      <c r="AF92" s="275">
        <v>206.24556684164017</v>
      </c>
      <c r="AG92" s="275">
        <v>19.09813838668742</v>
      </c>
      <c r="AH92" s="275">
        <v>19.09813838668742</v>
      </c>
      <c r="AI92" s="275">
        <v>20.705973243688963</v>
      </c>
      <c r="AJ92" s="275">
        <v>20.705973243688963</v>
      </c>
      <c r="AK92" s="275">
        <v>20.705973243688963</v>
      </c>
    </row>
    <row r="93" spans="1:37" ht="15" x14ac:dyDescent="0.25">
      <c r="A93" s="269" t="s">
        <v>2806</v>
      </c>
      <c r="B93" s="269" t="s">
        <v>1424</v>
      </c>
      <c r="C93" s="275">
        <v>173</v>
      </c>
      <c r="D93" s="269" t="s">
        <v>802</v>
      </c>
      <c r="E93" s="275">
        <v>2403.0037300227523</v>
      </c>
      <c r="F93" s="275">
        <v>1333.2872087365827</v>
      </c>
      <c r="G93" s="275">
        <v>1701.7949406052842</v>
      </c>
      <c r="H93" s="275">
        <v>1563.6523130875214</v>
      </c>
      <c r="I93" s="275">
        <v>1416.3939570259549</v>
      </c>
      <c r="J93" s="275">
        <v>1470.6908306497289</v>
      </c>
      <c r="K93" s="275">
        <v>1406.355178700207</v>
      </c>
      <c r="L93" s="275">
        <v>1383.3044631916457</v>
      </c>
      <c r="M93" s="275">
        <v>1396.4367105349129</v>
      </c>
      <c r="N93" s="275">
        <v>215.41093652957292</v>
      </c>
      <c r="O93" s="275">
        <v>139.34528146295455</v>
      </c>
      <c r="P93" s="275">
        <v>172.99774817694438</v>
      </c>
      <c r="Q93" s="275">
        <v>179.74178697868933</v>
      </c>
      <c r="R93" s="275">
        <v>143.90528656155925</v>
      </c>
      <c r="S93" s="275">
        <v>161.67628270226524</v>
      </c>
      <c r="T93" s="275">
        <v>158.51338138972113</v>
      </c>
      <c r="U93" s="275">
        <v>143.62028593778751</v>
      </c>
      <c r="V93" s="275">
        <v>152.24131802531713</v>
      </c>
      <c r="W93" s="275">
        <v>11.053289169130496</v>
      </c>
      <c r="X93" s="275">
        <v>0.17948487738925689</v>
      </c>
      <c r="Y93" s="275">
        <v>5.6163870232598763</v>
      </c>
      <c r="Z93" s="275">
        <v>1.3838325523147663</v>
      </c>
      <c r="AA93" s="275">
        <v>1.3838325523147663</v>
      </c>
      <c r="AB93" s="275">
        <v>1.3838325523147663</v>
      </c>
      <c r="AC93" s="275">
        <v>1.3838325523147663</v>
      </c>
      <c r="AD93" s="275">
        <v>1.3838325523147663</v>
      </c>
      <c r="AE93" s="275">
        <v>1.3838325523147663</v>
      </c>
      <c r="AF93" s="275">
        <v>161.60343431111392</v>
      </c>
      <c r="AG93" s="275">
        <v>14.964333364695737</v>
      </c>
      <c r="AH93" s="275">
        <v>14.964333364695737</v>
      </c>
      <c r="AI93" s="275">
        <v>18.097460597314811</v>
      </c>
      <c r="AJ93" s="275">
        <v>18.097460597314811</v>
      </c>
      <c r="AK93" s="275">
        <v>18.097460597314811</v>
      </c>
    </row>
    <row r="94" spans="1:37" ht="15" x14ac:dyDescent="0.25">
      <c r="A94" s="269" t="s">
        <v>2807</v>
      </c>
      <c r="B94" s="269" t="s">
        <v>1424</v>
      </c>
      <c r="C94" s="275">
        <v>212</v>
      </c>
      <c r="D94" s="269" t="s">
        <v>802</v>
      </c>
      <c r="E94" s="275">
        <v>2403.0037300227523</v>
      </c>
      <c r="F94" s="275">
        <v>1333.2872087365827</v>
      </c>
      <c r="G94" s="275">
        <v>1701.7949406052842</v>
      </c>
      <c r="H94" s="275">
        <v>1563.6523130875214</v>
      </c>
      <c r="I94" s="275">
        <v>1416.3939570259549</v>
      </c>
      <c r="J94" s="275">
        <v>1470.6908306497289</v>
      </c>
      <c r="K94" s="275">
        <v>1406.355178700207</v>
      </c>
      <c r="L94" s="275">
        <v>1383.3044631916457</v>
      </c>
      <c r="M94" s="275">
        <v>1396.4367105349129</v>
      </c>
      <c r="N94" s="275">
        <v>220.4670503562489</v>
      </c>
      <c r="O94" s="275">
        <v>144.44130198617725</v>
      </c>
      <c r="P94" s="275">
        <v>178.07714090993923</v>
      </c>
      <c r="Q94" s="275">
        <v>184.87771419845862</v>
      </c>
      <c r="R94" s="275">
        <v>148.98135373650854</v>
      </c>
      <c r="S94" s="275">
        <v>166.77230322548789</v>
      </c>
      <c r="T94" s="275">
        <v>163.58944856467042</v>
      </c>
      <c r="U94" s="275">
        <v>148.79611985410358</v>
      </c>
      <c r="V94" s="275">
        <v>157.33733854853978</v>
      </c>
      <c r="W94" s="275">
        <v>12.117153458311497</v>
      </c>
      <c r="X94" s="275">
        <v>0.18993885270167468</v>
      </c>
      <c r="Y94" s="275">
        <v>6.1535461555065858</v>
      </c>
      <c r="Z94" s="275">
        <v>1.6916339203392368</v>
      </c>
      <c r="AA94" s="275">
        <v>1.6916339203392368</v>
      </c>
      <c r="AB94" s="275">
        <v>1.6916339203392368</v>
      </c>
      <c r="AC94" s="275">
        <v>1.6916339203392368</v>
      </c>
      <c r="AD94" s="275">
        <v>1.6916339203392368</v>
      </c>
      <c r="AE94" s="275">
        <v>1.6916339203392368</v>
      </c>
      <c r="AF94" s="275">
        <v>161.85778690104513</v>
      </c>
      <c r="AG94" s="275">
        <v>14.987886126094924</v>
      </c>
      <c r="AH94" s="275">
        <v>14.987886126094924</v>
      </c>
      <c r="AI94" s="275">
        <v>18.619029266280563</v>
      </c>
      <c r="AJ94" s="275">
        <v>18.619029266280563</v>
      </c>
      <c r="AK94" s="275">
        <v>18.619029266280563</v>
      </c>
    </row>
    <row r="95" spans="1:37" ht="15" x14ac:dyDescent="0.25">
      <c r="A95" s="269" t="s">
        <v>1429</v>
      </c>
      <c r="B95" s="269" t="s">
        <v>23</v>
      </c>
      <c r="C95" s="275">
        <v>0</v>
      </c>
      <c r="D95" s="269" t="s">
        <v>802</v>
      </c>
      <c r="E95" s="275">
        <v>0</v>
      </c>
      <c r="F95" s="275">
        <v>0</v>
      </c>
      <c r="G95" s="275">
        <v>0</v>
      </c>
      <c r="H95" s="275">
        <v>0</v>
      </c>
      <c r="I95" s="275">
        <v>0</v>
      </c>
      <c r="J95" s="275">
        <v>0</v>
      </c>
      <c r="K95" s="275">
        <v>0</v>
      </c>
      <c r="L95" s="275">
        <v>0</v>
      </c>
      <c r="M95" s="275">
        <v>0</v>
      </c>
      <c r="N95" s="275">
        <v>0</v>
      </c>
      <c r="O95" s="275">
        <v>0</v>
      </c>
      <c r="P95" s="275">
        <v>0</v>
      </c>
      <c r="Q95" s="275">
        <v>0</v>
      </c>
      <c r="R95" s="275">
        <v>0</v>
      </c>
      <c r="S95" s="275">
        <v>0</v>
      </c>
      <c r="T95" s="275">
        <v>0</v>
      </c>
      <c r="U95" s="275">
        <v>0</v>
      </c>
      <c r="V95" s="275">
        <v>0</v>
      </c>
      <c r="W95" s="275">
        <v>0</v>
      </c>
      <c r="X95" s="275">
        <v>0</v>
      </c>
      <c r="Y95" s="275">
        <v>0</v>
      </c>
      <c r="Z95" s="275">
        <v>0</v>
      </c>
      <c r="AA95" s="275">
        <v>0</v>
      </c>
      <c r="AB95" s="275">
        <v>0</v>
      </c>
      <c r="AC95" s="275">
        <v>0</v>
      </c>
      <c r="AD95" s="275">
        <v>0</v>
      </c>
      <c r="AE95" s="275">
        <v>0</v>
      </c>
      <c r="AF95" s="275">
        <v>0</v>
      </c>
      <c r="AG95" s="275">
        <v>0</v>
      </c>
      <c r="AH95" s="275">
        <v>0</v>
      </c>
      <c r="AI95" s="275">
        <v>0</v>
      </c>
      <c r="AJ95" s="275">
        <v>0</v>
      </c>
      <c r="AK95" s="275">
        <v>0</v>
      </c>
    </row>
    <row r="96" spans="1:37" ht="15" x14ac:dyDescent="0.25">
      <c r="A96" s="269" t="s">
        <v>2723</v>
      </c>
      <c r="B96" s="269" t="s">
        <v>9</v>
      </c>
      <c r="C96" s="275">
        <v>450</v>
      </c>
      <c r="D96" s="269" t="s">
        <v>802</v>
      </c>
      <c r="E96" s="275">
        <v>10487.787756118572</v>
      </c>
      <c r="F96" s="275">
        <v>8032.8998660564957</v>
      </c>
      <c r="G96" s="275">
        <v>8882.812528715087</v>
      </c>
      <c r="H96" s="275">
        <v>8525.2781851843429</v>
      </c>
      <c r="I96" s="275">
        <v>8176.727422846122</v>
      </c>
      <c r="J96" s="275">
        <v>8356.7417410697271</v>
      </c>
      <c r="K96" s="275">
        <v>8289.9019990842025</v>
      </c>
      <c r="L96" s="275">
        <v>7832.6857560177323</v>
      </c>
      <c r="M96" s="275">
        <v>7994.046995394745</v>
      </c>
      <c r="N96" s="275">
        <v>1204.8843658523811</v>
      </c>
      <c r="O96" s="275">
        <v>882.68546405332256</v>
      </c>
      <c r="P96" s="275">
        <v>1029.1511925517384</v>
      </c>
      <c r="Q96" s="275">
        <v>1088.4455466717532</v>
      </c>
      <c r="R96" s="275">
        <v>923.61101459535848</v>
      </c>
      <c r="S96" s="275">
        <v>1005.0660787968843</v>
      </c>
      <c r="T96" s="275">
        <v>956.33602884057075</v>
      </c>
      <c r="U96" s="275">
        <v>877.60118858844305</v>
      </c>
      <c r="V96" s="275">
        <v>924.99188637636132</v>
      </c>
      <c r="W96" s="275">
        <v>40.643102560973588</v>
      </c>
      <c r="X96" s="275">
        <v>0.72759674210754621</v>
      </c>
      <c r="Y96" s="275">
        <v>20.685349651540566</v>
      </c>
      <c r="Z96" s="275">
        <v>4.2340304666469004</v>
      </c>
      <c r="AA96" s="275">
        <v>4.2340304666469004</v>
      </c>
      <c r="AB96" s="275">
        <v>4.2340304666469004</v>
      </c>
      <c r="AC96" s="275">
        <v>4.2340304666469004</v>
      </c>
      <c r="AD96" s="275">
        <v>4.2340304666469004</v>
      </c>
      <c r="AE96" s="275">
        <v>4.2340304666469004</v>
      </c>
      <c r="AF96" s="275">
        <v>1272.1136466802691</v>
      </c>
      <c r="AG96" s="275">
        <v>117.79652234296233</v>
      </c>
      <c r="AH96" s="275">
        <v>117.79652234296233</v>
      </c>
      <c r="AI96" s="275">
        <v>183.76260749304646</v>
      </c>
      <c r="AJ96" s="275">
        <v>183.76260749304646</v>
      </c>
      <c r="AK96" s="275">
        <v>183.76260749304646</v>
      </c>
    </row>
    <row r="97" spans="1:37" ht="15" x14ac:dyDescent="0.25">
      <c r="A97" s="269" t="s">
        <v>3455</v>
      </c>
      <c r="B97" s="269" t="s">
        <v>9</v>
      </c>
      <c r="C97" s="275">
        <v>439</v>
      </c>
      <c r="D97" s="269" t="s">
        <v>802</v>
      </c>
      <c r="E97" s="275">
        <v>10150.875960500229</v>
      </c>
      <c r="F97" s="275">
        <v>7810.3196683274045</v>
      </c>
      <c r="G97" s="275">
        <v>8646.3514329405371</v>
      </c>
      <c r="H97" s="275">
        <v>8306.1845693911055</v>
      </c>
      <c r="I97" s="275">
        <v>7979.5314918606491</v>
      </c>
      <c r="J97" s="275">
        <v>8153.1248814507071</v>
      </c>
      <c r="K97" s="275">
        <v>8098.2270978232073</v>
      </c>
      <c r="L97" s="275">
        <v>7638.92285481205</v>
      </c>
      <c r="M97" s="275">
        <v>7803.5118098089242</v>
      </c>
      <c r="N97" s="275">
        <v>1150.2408193172284</v>
      </c>
      <c r="O97" s="275">
        <v>845.7435112924677</v>
      </c>
      <c r="P97" s="275">
        <v>984.21891429718971</v>
      </c>
      <c r="Q97" s="275">
        <v>1040.8772177663514</v>
      </c>
      <c r="R97" s="275">
        <v>884.32450410633078</v>
      </c>
      <c r="S97" s="275">
        <v>961.70423900826984</v>
      </c>
      <c r="T97" s="275">
        <v>914.37037456143332</v>
      </c>
      <c r="U97" s="275">
        <v>839.66236792483983</v>
      </c>
      <c r="V97" s="275">
        <v>884.6478026474349</v>
      </c>
      <c r="W97" s="275">
        <v>40.643102560973588</v>
      </c>
      <c r="X97" s="275">
        <v>0.72759674210754621</v>
      </c>
      <c r="Y97" s="275">
        <v>20.685349651540566</v>
      </c>
      <c r="Z97" s="275">
        <v>4.2340304666469004</v>
      </c>
      <c r="AA97" s="275">
        <v>4.2340304666469004</v>
      </c>
      <c r="AB97" s="275">
        <v>4.2340304666469004</v>
      </c>
      <c r="AC97" s="275">
        <v>4.2340304666469004</v>
      </c>
      <c r="AD97" s="275">
        <v>4.2340304666469004</v>
      </c>
      <c r="AE97" s="275">
        <v>4.2340304666469004</v>
      </c>
      <c r="AF97" s="275">
        <v>1227.0055827685694</v>
      </c>
      <c r="AG97" s="275">
        <v>113.61955874476233</v>
      </c>
      <c r="AH97" s="275">
        <v>113.61955874476233</v>
      </c>
      <c r="AI97" s="275">
        <v>179.48184409103294</v>
      </c>
      <c r="AJ97" s="275">
        <v>179.48184409103294</v>
      </c>
      <c r="AK97" s="275">
        <v>179.48184409103294</v>
      </c>
    </row>
    <row r="98" spans="1:37" ht="15" x14ac:dyDescent="0.25">
      <c r="A98" s="269" t="s">
        <v>2724</v>
      </c>
      <c r="B98" s="269" t="s">
        <v>2511</v>
      </c>
      <c r="C98" s="275">
        <v>94</v>
      </c>
      <c r="D98" s="269" t="s">
        <v>802</v>
      </c>
      <c r="E98" s="275">
        <v>1071.5093688185821</v>
      </c>
      <c r="F98" s="275">
        <v>489.43778846569114</v>
      </c>
      <c r="G98" s="275">
        <v>708.56107024013966</v>
      </c>
      <c r="H98" s="275">
        <v>698.09819164846613</v>
      </c>
      <c r="I98" s="275">
        <v>560.41908363204061</v>
      </c>
      <c r="J98" s="275">
        <v>618.50385029075096</v>
      </c>
      <c r="K98" s="275">
        <v>533.31314494882156</v>
      </c>
      <c r="L98" s="275">
        <v>488.00732536957224</v>
      </c>
      <c r="M98" s="275">
        <v>508.46965609299195</v>
      </c>
      <c r="N98" s="275">
        <v>319.93411050003255</v>
      </c>
      <c r="O98" s="275">
        <v>228.75332397971542</v>
      </c>
      <c r="P98" s="275">
        <v>271.07362135782705</v>
      </c>
      <c r="Q98" s="275">
        <v>291.62376847038149</v>
      </c>
      <c r="R98" s="275">
        <v>248.70546910008403</v>
      </c>
      <c r="S98" s="275">
        <v>270.52077106521068</v>
      </c>
      <c r="T98" s="275">
        <v>259.71756785729809</v>
      </c>
      <c r="U98" s="275">
        <v>237.86221521375205</v>
      </c>
      <c r="V98" s="275">
        <v>251.08082477262548</v>
      </c>
      <c r="W98" s="275">
        <v>9.7871855253956888</v>
      </c>
      <c r="X98" s="275">
        <v>0.16744845969283961</v>
      </c>
      <c r="Y98" s="275">
        <v>4.9773169925442637</v>
      </c>
      <c r="Z98" s="275">
        <v>1.1041371159281499</v>
      </c>
      <c r="AA98" s="275">
        <v>1.1041371159281499</v>
      </c>
      <c r="AB98" s="275">
        <v>1.1041371159281499</v>
      </c>
      <c r="AC98" s="275">
        <v>1.1041371159281499</v>
      </c>
      <c r="AD98" s="275">
        <v>1.1041371159281499</v>
      </c>
      <c r="AE98" s="275">
        <v>1.1041371159281499</v>
      </c>
      <c r="AF98" s="275">
        <v>317.55557538484015</v>
      </c>
      <c r="AG98" s="275">
        <v>29.405339017887421</v>
      </c>
      <c r="AH98" s="275">
        <v>29.405339017887421</v>
      </c>
      <c r="AI98" s="275">
        <v>30.738468062176715</v>
      </c>
      <c r="AJ98" s="275">
        <v>30.738468062176715</v>
      </c>
      <c r="AK98" s="275">
        <v>30.738468062176715</v>
      </c>
    </row>
    <row r="99" spans="1:37" ht="15" x14ac:dyDescent="0.25">
      <c r="A99" s="269" t="s">
        <v>3456</v>
      </c>
      <c r="B99" s="269" t="s">
        <v>2511</v>
      </c>
      <c r="C99" s="275">
        <v>83</v>
      </c>
      <c r="D99" s="269" t="s">
        <v>802</v>
      </c>
      <c r="E99" s="275">
        <v>734.59757320023971</v>
      </c>
      <c r="F99" s="275">
        <v>289.01386399240255</v>
      </c>
      <c r="G99" s="275">
        <v>472.09997446559163</v>
      </c>
      <c r="H99" s="275">
        <v>479.00457585522827</v>
      </c>
      <c r="I99" s="275">
        <v>363.22315264656731</v>
      </c>
      <c r="J99" s="275">
        <v>414.88699067173053</v>
      </c>
      <c r="K99" s="275">
        <v>339.55024374313933</v>
      </c>
      <c r="L99" s="275">
        <v>300.48372547526674</v>
      </c>
      <c r="M99" s="275">
        <v>317.9344705071702</v>
      </c>
      <c r="N99" s="275">
        <v>265.14462721634561</v>
      </c>
      <c r="O99" s="275">
        <v>191.8113712188607</v>
      </c>
      <c r="P99" s="275">
        <v>226.14134310327839</v>
      </c>
      <c r="Q99" s="275">
        <v>244.05543956497971</v>
      </c>
      <c r="R99" s="275">
        <v>209.68110437652103</v>
      </c>
      <c r="S99" s="275">
        <v>227.15893127659621</v>
      </c>
      <c r="T99" s="275">
        <v>217.75191357816067</v>
      </c>
      <c r="U99" s="275">
        <v>199.92339455014894</v>
      </c>
      <c r="V99" s="275">
        <v>210.736741043699</v>
      </c>
      <c r="W99" s="275">
        <v>9.7871855253956888</v>
      </c>
      <c r="X99" s="275">
        <v>0.16744845969283961</v>
      </c>
      <c r="Y99" s="275">
        <v>4.9773169925442637</v>
      </c>
      <c r="Z99" s="275">
        <v>1.1041371159281499</v>
      </c>
      <c r="AA99" s="275">
        <v>1.1041371159281499</v>
      </c>
      <c r="AB99" s="275">
        <v>1.1041371159281499</v>
      </c>
      <c r="AC99" s="275">
        <v>1.1041371159281499</v>
      </c>
      <c r="AD99" s="275">
        <v>1.1041371159281499</v>
      </c>
      <c r="AE99" s="275">
        <v>1.1041371159281499</v>
      </c>
      <c r="AF99" s="275">
        <v>272.4489576198402</v>
      </c>
      <c r="AG99" s="275">
        <v>25.228509328287423</v>
      </c>
      <c r="AH99" s="275">
        <v>25.228509328287423</v>
      </c>
      <c r="AI99" s="275">
        <v>26.457732632957669</v>
      </c>
      <c r="AJ99" s="275">
        <v>26.457732632957669</v>
      </c>
      <c r="AK99" s="275">
        <v>26.457732632957669</v>
      </c>
    </row>
    <row r="100" spans="1:37" ht="15" x14ac:dyDescent="0.25">
      <c r="A100" s="269" t="s">
        <v>2725</v>
      </c>
      <c r="B100" s="269" t="s">
        <v>2719</v>
      </c>
      <c r="C100" s="275">
        <v>87</v>
      </c>
      <c r="D100" s="269" t="s">
        <v>802</v>
      </c>
      <c r="E100" s="275">
        <v>2429.3953573397521</v>
      </c>
      <c r="F100" s="275">
        <v>1805.2468852748859</v>
      </c>
      <c r="G100" s="275">
        <v>2031.5359765599349</v>
      </c>
      <c r="H100" s="275">
        <v>1953.6327367643867</v>
      </c>
      <c r="I100" s="275">
        <v>1833.9916226338453</v>
      </c>
      <c r="J100" s="275">
        <v>1897.555631891853</v>
      </c>
      <c r="K100" s="275">
        <v>1882.7775127763905</v>
      </c>
      <c r="L100" s="275">
        <v>1749.5878579469943</v>
      </c>
      <c r="M100" s="275">
        <v>1813.3354480661117</v>
      </c>
      <c r="N100" s="275">
        <v>246.74300907970388</v>
      </c>
      <c r="O100" s="275">
        <v>171.39305922264938</v>
      </c>
      <c r="P100" s="275">
        <v>205.10782362860911</v>
      </c>
      <c r="Q100" s="275">
        <v>217.82468552389491</v>
      </c>
      <c r="R100" s="275">
        <v>176.73236044164014</v>
      </c>
      <c r="S100" s="275">
        <v>197.26373580786318</v>
      </c>
      <c r="T100" s="275">
        <v>184.42357978452861</v>
      </c>
      <c r="U100" s="275">
        <v>166.66200365634393</v>
      </c>
      <c r="V100" s="275">
        <v>177.05232043188391</v>
      </c>
      <c r="W100" s="275">
        <v>9.6874206561105893</v>
      </c>
      <c r="X100" s="275">
        <v>0.18022642439039435</v>
      </c>
      <c r="Y100" s="275">
        <v>4.9338235402504917</v>
      </c>
      <c r="Z100" s="275">
        <v>0.91967478676093162</v>
      </c>
      <c r="AA100" s="275">
        <v>0.91967478676093162</v>
      </c>
      <c r="AB100" s="275">
        <v>0.91967478676093162</v>
      </c>
      <c r="AC100" s="275">
        <v>0.91967478676093162</v>
      </c>
      <c r="AD100" s="275">
        <v>0.91967478676093162</v>
      </c>
      <c r="AE100" s="275">
        <v>0.91967478676093162</v>
      </c>
      <c r="AF100" s="275">
        <v>237.79635698833474</v>
      </c>
      <c r="AG100" s="275">
        <v>22.019719928693959</v>
      </c>
      <c r="AH100" s="275">
        <v>22.019719928693959</v>
      </c>
      <c r="AI100" s="275">
        <v>38.017145339686643</v>
      </c>
      <c r="AJ100" s="275">
        <v>38.017145339686643</v>
      </c>
      <c r="AK100" s="275">
        <v>38.017145339686643</v>
      </c>
    </row>
    <row r="101" spans="1:37" ht="15" x14ac:dyDescent="0.25">
      <c r="A101" s="269" t="s">
        <v>3457</v>
      </c>
      <c r="B101" s="269" t="s">
        <v>2719</v>
      </c>
      <c r="C101" s="275">
        <v>87</v>
      </c>
      <c r="D101" s="269" t="s">
        <v>802</v>
      </c>
      <c r="E101" s="275">
        <v>2429.3953573397521</v>
      </c>
      <c r="F101" s="275">
        <v>1805.2468852748859</v>
      </c>
      <c r="G101" s="275">
        <v>2031.5359765599349</v>
      </c>
      <c r="H101" s="275">
        <v>1953.6327367643867</v>
      </c>
      <c r="I101" s="275">
        <v>1833.9916226338453</v>
      </c>
      <c r="J101" s="275">
        <v>1897.555631891853</v>
      </c>
      <c r="K101" s="275">
        <v>1882.7775127763905</v>
      </c>
      <c r="L101" s="275">
        <v>1749.5878579469943</v>
      </c>
      <c r="M101" s="275">
        <v>1813.3354480661117</v>
      </c>
      <c r="N101" s="275">
        <v>246.74300907970388</v>
      </c>
      <c r="O101" s="275">
        <v>171.39305922264938</v>
      </c>
      <c r="P101" s="275">
        <v>205.10782362860905</v>
      </c>
      <c r="Q101" s="275">
        <v>217.82468552389491</v>
      </c>
      <c r="R101" s="275">
        <v>176.73236044164014</v>
      </c>
      <c r="S101" s="275">
        <v>197.26373580786316</v>
      </c>
      <c r="T101" s="275">
        <v>184.42357978452856</v>
      </c>
      <c r="U101" s="275">
        <v>166.66200365634393</v>
      </c>
      <c r="V101" s="275">
        <v>177.05232043188391</v>
      </c>
      <c r="W101" s="275">
        <v>9.6874206561105893</v>
      </c>
      <c r="X101" s="275">
        <v>0.18022642439039435</v>
      </c>
      <c r="Y101" s="275">
        <v>4.9338235402504917</v>
      </c>
      <c r="Z101" s="275">
        <v>0.91967478676093162</v>
      </c>
      <c r="AA101" s="275">
        <v>0.91967478676093162</v>
      </c>
      <c r="AB101" s="275">
        <v>0.91967478676093162</v>
      </c>
      <c r="AC101" s="275">
        <v>0.91967478676093162</v>
      </c>
      <c r="AD101" s="275">
        <v>0.91967478676093162</v>
      </c>
      <c r="AE101" s="275">
        <v>0.91967478676093162</v>
      </c>
      <c r="AF101" s="275">
        <v>237.79635698833474</v>
      </c>
      <c r="AG101" s="275">
        <v>22.019719928693959</v>
      </c>
      <c r="AH101" s="275">
        <v>22.019719928693959</v>
      </c>
      <c r="AI101" s="275">
        <v>38.017145339686643</v>
      </c>
      <c r="AJ101" s="275">
        <v>38.017145339686643</v>
      </c>
      <c r="AK101" s="275">
        <v>38.017145339686643</v>
      </c>
    </row>
    <row r="102" spans="1:37" ht="15" x14ac:dyDescent="0.25">
      <c r="A102" s="269" t="s">
        <v>3458</v>
      </c>
      <c r="B102" s="269" t="s">
        <v>2777</v>
      </c>
      <c r="C102" s="275">
        <v>33</v>
      </c>
      <c r="D102" s="269" t="s">
        <v>802</v>
      </c>
      <c r="E102" s="275">
        <v>0</v>
      </c>
      <c r="F102" s="275">
        <v>0</v>
      </c>
      <c r="G102" s="275">
        <v>0</v>
      </c>
      <c r="H102" s="275">
        <v>0</v>
      </c>
      <c r="I102" s="275">
        <v>0</v>
      </c>
      <c r="J102" s="275">
        <v>0</v>
      </c>
      <c r="K102" s="275">
        <v>0</v>
      </c>
      <c r="L102" s="275">
        <v>0</v>
      </c>
      <c r="M102" s="275">
        <v>0</v>
      </c>
      <c r="N102" s="275">
        <v>1.2510172451366748</v>
      </c>
      <c r="O102" s="275">
        <v>1.249600167882194</v>
      </c>
      <c r="P102" s="275">
        <v>1.2505349578797895</v>
      </c>
      <c r="Q102" s="275">
        <v>1.251145102225881</v>
      </c>
      <c r="R102" s="275">
        <v>1.2508525817007374</v>
      </c>
      <c r="S102" s="275">
        <v>1.2509973887925581</v>
      </c>
      <c r="T102" s="275">
        <v>1.251230340285352</v>
      </c>
      <c r="U102" s="275">
        <v>1.2509746261069394</v>
      </c>
      <c r="V102" s="275">
        <v>1.2510598641664104</v>
      </c>
      <c r="W102" s="275">
        <v>0</v>
      </c>
      <c r="X102" s="275">
        <v>0</v>
      </c>
      <c r="Y102" s="275">
        <v>0</v>
      </c>
      <c r="Z102" s="275">
        <v>0</v>
      </c>
      <c r="AA102" s="275">
        <v>0</v>
      </c>
      <c r="AB102" s="275">
        <v>0</v>
      </c>
      <c r="AC102" s="275">
        <v>0</v>
      </c>
      <c r="AD102" s="275">
        <v>0</v>
      </c>
      <c r="AE102" s="275">
        <v>0</v>
      </c>
      <c r="AF102" s="275">
        <v>0.28414704562419896</v>
      </c>
      <c r="AG102" s="275">
        <v>2.631167581668482E-2</v>
      </c>
      <c r="AH102" s="275">
        <v>2.631167581668482E-2</v>
      </c>
      <c r="AI102" s="275">
        <v>0.32772969442930217</v>
      </c>
      <c r="AJ102" s="275">
        <v>0.32772969442930217</v>
      </c>
      <c r="AK102" s="275">
        <v>0.32772969442930217</v>
      </c>
    </row>
    <row r="103" spans="1:37" ht="15" x14ac:dyDescent="0.25">
      <c r="A103" s="269" t="s">
        <v>2512</v>
      </c>
      <c r="B103" s="269" t="s">
        <v>2513</v>
      </c>
      <c r="C103" s="275">
        <v>376</v>
      </c>
      <c r="D103" s="269" t="s">
        <v>802</v>
      </c>
      <c r="E103" s="275">
        <v>21462.415385930191</v>
      </c>
      <c r="F103" s="275">
        <v>18239.147116181899</v>
      </c>
      <c r="G103" s="275">
        <v>19857.715904531597</v>
      </c>
      <c r="H103" s="275">
        <v>19543.641610580904</v>
      </c>
      <c r="I103" s="275">
        <v>18902.476864384102</v>
      </c>
      <c r="J103" s="275">
        <v>19227.480240697281</v>
      </c>
      <c r="K103" s="275">
        <v>18944.568128488514</v>
      </c>
      <c r="L103" s="275">
        <v>18739.46151711245</v>
      </c>
      <c r="M103" s="275">
        <v>18828.165028053965</v>
      </c>
      <c r="N103" s="275">
        <v>1231.3975294749034</v>
      </c>
      <c r="O103" s="275">
        <v>949.27180078058893</v>
      </c>
      <c r="P103" s="275">
        <v>1072.6834081858738</v>
      </c>
      <c r="Q103" s="275">
        <v>1099.0016025269886</v>
      </c>
      <c r="R103" s="275">
        <v>980.20501798010662</v>
      </c>
      <c r="S103" s="275">
        <v>1046.8002977311378</v>
      </c>
      <c r="T103" s="275">
        <v>1026.5752445085573</v>
      </c>
      <c r="U103" s="275">
        <v>961.04366049894361</v>
      </c>
      <c r="V103" s="275">
        <v>990.20450295243677</v>
      </c>
      <c r="W103" s="275">
        <v>73.451522149905898</v>
      </c>
      <c r="X103" s="275">
        <v>5.3141417247710097</v>
      </c>
      <c r="Y103" s="275">
        <v>39.382831937338452</v>
      </c>
      <c r="Z103" s="275">
        <v>87.595255678436061</v>
      </c>
      <c r="AA103" s="275">
        <v>87.595255678436061</v>
      </c>
      <c r="AB103" s="275">
        <v>87.595255678436061</v>
      </c>
      <c r="AC103" s="275">
        <v>87.595255678436061</v>
      </c>
      <c r="AD103" s="275">
        <v>87.595255678436061</v>
      </c>
      <c r="AE103" s="275">
        <v>87.595255678436061</v>
      </c>
      <c r="AF103" s="275">
        <v>1689.1209528725035</v>
      </c>
      <c r="AG103" s="275">
        <v>156.41099534894406</v>
      </c>
      <c r="AH103" s="275">
        <v>156.41099534894406</v>
      </c>
      <c r="AI103" s="275">
        <v>145.28366508918376</v>
      </c>
      <c r="AJ103" s="275">
        <v>145.28366508918376</v>
      </c>
      <c r="AK103" s="275">
        <v>145.28366508918376</v>
      </c>
    </row>
    <row r="104" spans="1:37" ht="15" x14ac:dyDescent="0.25">
      <c r="A104" s="269" t="s">
        <v>3459</v>
      </c>
      <c r="B104" s="269" t="s">
        <v>2513</v>
      </c>
      <c r="C104" s="275">
        <v>374</v>
      </c>
      <c r="D104" s="269" t="s">
        <v>802</v>
      </c>
      <c r="E104" s="275">
        <v>21438.264345280779</v>
      </c>
      <c r="F104" s="275">
        <v>18224.052715776019</v>
      </c>
      <c r="G104" s="275">
        <v>19839.225264034383</v>
      </c>
      <c r="H104" s="275">
        <v>19527.037770134433</v>
      </c>
      <c r="I104" s="275">
        <v>18885.873023937627</v>
      </c>
      <c r="J104" s="275">
        <v>19211.253760260959</v>
      </c>
      <c r="K104" s="275">
        <v>18927.964288042043</v>
      </c>
      <c r="L104" s="275">
        <v>18722.857676665979</v>
      </c>
      <c r="M104" s="275">
        <v>18811.561187607491</v>
      </c>
      <c r="N104" s="275">
        <v>1226.5971656370198</v>
      </c>
      <c r="O104" s="275">
        <v>944.47143694270505</v>
      </c>
      <c r="P104" s="275">
        <v>1067.8724238398017</v>
      </c>
      <c r="Q104" s="275">
        <v>1094.2437207218579</v>
      </c>
      <c r="R104" s="275">
        <v>975.44713617497598</v>
      </c>
      <c r="S104" s="275">
        <v>1042.0530364341955</v>
      </c>
      <c r="T104" s="275">
        <v>1021.8173627034266</v>
      </c>
      <c r="U104" s="275">
        <v>956.28577869381297</v>
      </c>
      <c r="V104" s="275">
        <v>985.44662114730613</v>
      </c>
      <c r="W104" s="275">
        <v>73.451522149905898</v>
      </c>
      <c r="X104" s="275">
        <v>5.3141417247710097</v>
      </c>
      <c r="Y104" s="275">
        <v>39.382831937338452</v>
      </c>
      <c r="Z104" s="275">
        <v>87.595255678436061</v>
      </c>
      <c r="AA104" s="275">
        <v>87.595255678436061</v>
      </c>
      <c r="AB104" s="275">
        <v>87.595255678436061</v>
      </c>
      <c r="AC104" s="275">
        <v>87.595255678436061</v>
      </c>
      <c r="AD104" s="275">
        <v>87.595255678436061</v>
      </c>
      <c r="AE104" s="275">
        <v>87.595255678436061</v>
      </c>
      <c r="AF104" s="275">
        <v>1688.9554033096879</v>
      </c>
      <c r="AG104" s="275">
        <v>156.39566559964445</v>
      </c>
      <c r="AH104" s="275">
        <v>156.39566559964445</v>
      </c>
      <c r="AI104" s="275">
        <v>145.41917678210604</v>
      </c>
      <c r="AJ104" s="275">
        <v>145.41917678210604</v>
      </c>
      <c r="AK104" s="275">
        <v>145.41917678210604</v>
      </c>
    </row>
    <row r="105" spans="1:37" ht="15" x14ac:dyDescent="0.25">
      <c r="A105" s="269" t="s">
        <v>2514</v>
      </c>
      <c r="B105" s="269" t="s">
        <v>2515</v>
      </c>
      <c r="C105" s="275">
        <v>83</v>
      </c>
      <c r="D105" s="269" t="s">
        <v>802</v>
      </c>
      <c r="E105" s="275">
        <v>1048.4729616445723</v>
      </c>
      <c r="F105" s="275">
        <v>419.78581785707928</v>
      </c>
      <c r="G105" s="275">
        <v>656.84772723388949</v>
      </c>
      <c r="H105" s="275">
        <v>647.57300723625883</v>
      </c>
      <c r="I105" s="275">
        <v>468.91121837733158</v>
      </c>
      <c r="J105" s="275">
        <v>553.83390518988813</v>
      </c>
      <c r="K105" s="275">
        <v>442.90513004494539</v>
      </c>
      <c r="L105" s="275">
        <v>387.05450758713005</v>
      </c>
      <c r="M105" s="275">
        <v>410.24497873552298</v>
      </c>
      <c r="N105" s="275">
        <v>269.13899382401326</v>
      </c>
      <c r="O105" s="275">
        <v>181.79651905323811</v>
      </c>
      <c r="P105" s="275">
        <v>222.76710895013261</v>
      </c>
      <c r="Q105" s="275">
        <v>244.34740692382368</v>
      </c>
      <c r="R105" s="275">
        <v>198.40754023871716</v>
      </c>
      <c r="S105" s="275">
        <v>221.13008206550839</v>
      </c>
      <c r="T105" s="275">
        <v>199.30566110801982</v>
      </c>
      <c r="U105" s="275">
        <v>177.60079178559707</v>
      </c>
      <c r="V105" s="275">
        <v>189.58491884304965</v>
      </c>
      <c r="W105" s="275">
        <v>8.4945022001141819</v>
      </c>
      <c r="X105" s="275">
        <v>0.16543458938559791</v>
      </c>
      <c r="Y105" s="275">
        <v>4.3299683947498897</v>
      </c>
      <c r="Z105" s="275">
        <v>1.0605835841294511</v>
      </c>
      <c r="AA105" s="275">
        <v>1.0605835841294511</v>
      </c>
      <c r="AB105" s="275">
        <v>1.0605835841294511</v>
      </c>
      <c r="AC105" s="275">
        <v>1.0605835841294511</v>
      </c>
      <c r="AD105" s="275">
        <v>1.0605835841294511</v>
      </c>
      <c r="AE105" s="275">
        <v>1.0605835841294511</v>
      </c>
      <c r="AF105" s="275">
        <v>262.04389193166622</v>
      </c>
      <c r="AG105" s="275">
        <v>24.265019835087983</v>
      </c>
      <c r="AH105" s="275">
        <v>24.265019835087983</v>
      </c>
      <c r="AI105" s="275">
        <v>46.242654371139942</v>
      </c>
      <c r="AJ105" s="275">
        <v>46.242654371139942</v>
      </c>
      <c r="AK105" s="275">
        <v>46.242654371139942</v>
      </c>
    </row>
    <row r="106" spans="1:37" ht="15" x14ac:dyDescent="0.25">
      <c r="A106" s="269" t="s">
        <v>3460</v>
      </c>
      <c r="B106" s="269" t="s">
        <v>2515</v>
      </c>
      <c r="C106" s="275">
        <v>83</v>
      </c>
      <c r="D106" s="269" t="s">
        <v>802</v>
      </c>
      <c r="E106" s="275">
        <v>1024.3219209951581</v>
      </c>
      <c r="F106" s="275">
        <v>401.67253737001874</v>
      </c>
      <c r="G106" s="275">
        <v>638.35708673668159</v>
      </c>
      <c r="H106" s="275">
        <v>630.96916678978664</v>
      </c>
      <c r="I106" s="275">
        <v>452.30737793085939</v>
      </c>
      <c r="J106" s="275">
        <v>537.60742475356301</v>
      </c>
      <c r="K106" s="275">
        <v>426.3012895984732</v>
      </c>
      <c r="L106" s="275">
        <v>370.45066714065786</v>
      </c>
      <c r="M106" s="275">
        <v>393.64113828905084</v>
      </c>
      <c r="N106" s="275">
        <v>268.45928129996105</v>
      </c>
      <c r="O106" s="275">
        <v>181.28673466019893</v>
      </c>
      <c r="P106" s="275">
        <v>222.24670404890512</v>
      </c>
      <c r="Q106" s="275">
        <v>243.8801045635378</v>
      </c>
      <c r="R106" s="275">
        <v>197.94023787843125</v>
      </c>
      <c r="S106" s="275">
        <v>220.67340021341082</v>
      </c>
      <c r="T106" s="275">
        <v>198.83835874773393</v>
      </c>
      <c r="U106" s="275">
        <v>177.13348942531115</v>
      </c>
      <c r="V106" s="275">
        <v>189.11761648276376</v>
      </c>
      <c r="W106" s="275">
        <v>8.4945022001141819</v>
      </c>
      <c r="X106" s="275">
        <v>0.16543458938559791</v>
      </c>
      <c r="Y106" s="275">
        <v>4.3299683947498897</v>
      </c>
      <c r="Z106" s="275">
        <v>1.0605835841294511</v>
      </c>
      <c r="AA106" s="275">
        <v>1.0605835841294511</v>
      </c>
      <c r="AB106" s="275">
        <v>1.0605835841294511</v>
      </c>
      <c r="AC106" s="275">
        <v>1.0605835841294511</v>
      </c>
      <c r="AD106" s="275">
        <v>1.0605835841294511</v>
      </c>
      <c r="AE106" s="275">
        <v>1.0605835841294511</v>
      </c>
      <c r="AF106" s="275">
        <v>261.93748800666623</v>
      </c>
      <c r="AG106" s="275">
        <v>24.25516692208798</v>
      </c>
      <c r="AH106" s="275">
        <v>24.25516692208798</v>
      </c>
      <c r="AI106" s="275">
        <v>46.178141290700431</v>
      </c>
      <c r="AJ106" s="275">
        <v>46.178141290700431</v>
      </c>
      <c r="AK106" s="275">
        <v>46.178141290700431</v>
      </c>
    </row>
    <row r="107" spans="1:37" ht="15" x14ac:dyDescent="0.25">
      <c r="A107" s="269" t="s">
        <v>2516</v>
      </c>
      <c r="B107" s="269" t="s">
        <v>2517</v>
      </c>
      <c r="C107" s="275">
        <v>44</v>
      </c>
      <c r="D107" s="269" t="s">
        <v>802</v>
      </c>
      <c r="E107" s="275">
        <v>4143.8152959211038</v>
      </c>
      <c r="F107" s="275">
        <v>4093.9896430510803</v>
      </c>
      <c r="G107" s="275">
        <v>4115.0268844728771</v>
      </c>
      <c r="H107" s="275">
        <v>4116.5788804264066</v>
      </c>
      <c r="I107" s="275">
        <v>4102.9929834890127</v>
      </c>
      <c r="J107" s="275">
        <v>4109.2793900724409</v>
      </c>
      <c r="K107" s="275">
        <v>4099.362083585198</v>
      </c>
      <c r="L107" s="275">
        <v>4093.7823269762548</v>
      </c>
      <c r="M107" s="275">
        <v>4096.0951748879579</v>
      </c>
      <c r="N107" s="275">
        <v>265.08532171006885</v>
      </c>
      <c r="O107" s="275">
        <v>255.4360044685811</v>
      </c>
      <c r="P107" s="275">
        <v>259.86599564926485</v>
      </c>
      <c r="Q107" s="275">
        <v>262.47392631680532</v>
      </c>
      <c r="R107" s="275">
        <v>257.75208475624083</v>
      </c>
      <c r="S107" s="275">
        <v>260.10417443799571</v>
      </c>
      <c r="T107" s="275">
        <v>258.44610917460943</v>
      </c>
      <c r="U107" s="275">
        <v>255.79440140720425</v>
      </c>
      <c r="V107" s="275">
        <v>257.41070084053217</v>
      </c>
      <c r="W107" s="275">
        <v>2.3870564307185296</v>
      </c>
      <c r="X107" s="275">
        <v>3.6324631980411699E-2</v>
      </c>
      <c r="Y107" s="275">
        <v>1.2116905313494706</v>
      </c>
      <c r="Z107" s="275">
        <v>26.31754961764047</v>
      </c>
      <c r="AA107" s="275">
        <v>26.31754961764047</v>
      </c>
      <c r="AB107" s="275">
        <v>26.31754961764047</v>
      </c>
      <c r="AC107" s="275">
        <v>26.31754961764047</v>
      </c>
      <c r="AD107" s="275">
        <v>26.31754961764047</v>
      </c>
      <c r="AE107" s="275">
        <v>26.31754961764047</v>
      </c>
      <c r="AF107" s="275">
        <v>138.82594560788561</v>
      </c>
      <c r="AG107" s="275">
        <v>12.855150110591266</v>
      </c>
      <c r="AH107" s="275">
        <v>12.855150110591266</v>
      </c>
      <c r="AI107" s="275">
        <v>22.126393062943404</v>
      </c>
      <c r="AJ107" s="275">
        <v>22.126393062943404</v>
      </c>
      <c r="AK107" s="275">
        <v>22.126393062943404</v>
      </c>
    </row>
    <row r="108" spans="1:37" ht="15" x14ac:dyDescent="0.25">
      <c r="A108" s="269" t="s">
        <v>3461</v>
      </c>
      <c r="B108" s="269" t="s">
        <v>3462</v>
      </c>
      <c r="C108" s="275">
        <v>43</v>
      </c>
      <c r="D108" s="269" t="s">
        <v>802</v>
      </c>
      <c r="E108" s="275">
        <v>4143.8152959211038</v>
      </c>
      <c r="F108" s="275">
        <v>4093.9896430510803</v>
      </c>
      <c r="G108" s="275">
        <v>4115.0268844728771</v>
      </c>
      <c r="H108" s="275">
        <v>4116.5788804264066</v>
      </c>
      <c r="I108" s="275">
        <v>4102.9929834890127</v>
      </c>
      <c r="J108" s="275">
        <v>4109.2793900724409</v>
      </c>
      <c r="K108" s="275">
        <v>4099.362083585198</v>
      </c>
      <c r="L108" s="275">
        <v>4093.7823269762548</v>
      </c>
      <c r="M108" s="275">
        <v>4096.0951748879579</v>
      </c>
      <c r="N108" s="275">
        <v>265.04369639631375</v>
      </c>
      <c r="O108" s="275">
        <v>255.39437915482597</v>
      </c>
      <c r="P108" s="275">
        <v>259.82437033550974</v>
      </c>
      <c r="Q108" s="275">
        <v>262.43230100305021</v>
      </c>
      <c r="R108" s="275">
        <v>257.71045944248573</v>
      </c>
      <c r="S108" s="275">
        <v>260.0625491242406</v>
      </c>
      <c r="T108" s="275">
        <v>258.40448386085433</v>
      </c>
      <c r="U108" s="275">
        <v>255.75277609344914</v>
      </c>
      <c r="V108" s="275">
        <v>257.36907552677695</v>
      </c>
      <c r="W108" s="275">
        <v>2.3870564307185296</v>
      </c>
      <c r="X108" s="275">
        <v>3.6324631980411699E-2</v>
      </c>
      <c r="Y108" s="275">
        <v>1.2116905313494706</v>
      </c>
      <c r="Z108" s="275">
        <v>26.31754961764047</v>
      </c>
      <c r="AA108" s="275">
        <v>26.31754961764047</v>
      </c>
      <c r="AB108" s="275">
        <v>26.31754961764047</v>
      </c>
      <c r="AC108" s="275">
        <v>26.31754961764047</v>
      </c>
      <c r="AD108" s="275">
        <v>26.31754961764047</v>
      </c>
      <c r="AE108" s="275">
        <v>26.31754961764047</v>
      </c>
      <c r="AF108" s="275">
        <v>138.84947250392781</v>
      </c>
      <c r="AG108" s="275">
        <v>12.857328671791469</v>
      </c>
      <c r="AH108" s="275">
        <v>12.857328671791469</v>
      </c>
      <c r="AI108" s="275">
        <v>22.200141188515605</v>
      </c>
      <c r="AJ108" s="275">
        <v>22.200141188515605</v>
      </c>
      <c r="AK108" s="275">
        <v>22.200141188515605</v>
      </c>
    </row>
    <row r="109" spans="1:37" ht="15" x14ac:dyDescent="0.25">
      <c r="A109" s="269" t="s">
        <v>2518</v>
      </c>
      <c r="B109" s="269" t="s">
        <v>2519</v>
      </c>
      <c r="C109" s="275">
        <v>36</v>
      </c>
      <c r="D109" s="269" t="s">
        <v>802</v>
      </c>
      <c r="E109" s="275">
        <v>8689.4559247759189</v>
      </c>
      <c r="F109" s="275">
        <v>8639.6302719058949</v>
      </c>
      <c r="G109" s="275">
        <v>8660.6675133276931</v>
      </c>
      <c r="H109" s="275">
        <v>8662.2195092812217</v>
      </c>
      <c r="I109" s="275">
        <v>8648.6336123438268</v>
      </c>
      <c r="J109" s="275">
        <v>8654.920018927256</v>
      </c>
      <c r="K109" s="275">
        <v>8645.0027124400131</v>
      </c>
      <c r="L109" s="275">
        <v>8639.422955831069</v>
      </c>
      <c r="M109" s="275">
        <v>8641.735803742773</v>
      </c>
      <c r="N109" s="275">
        <v>113.36978351862021</v>
      </c>
      <c r="O109" s="275">
        <v>103.72046627713245</v>
      </c>
      <c r="P109" s="275">
        <v>108.15045745781622</v>
      </c>
      <c r="Q109" s="275">
        <v>110.75838812535672</v>
      </c>
      <c r="R109" s="275">
        <v>106.0365465647922</v>
      </c>
      <c r="S109" s="275">
        <v>108.38863624654707</v>
      </c>
      <c r="T109" s="275">
        <v>106.73057098316082</v>
      </c>
      <c r="U109" s="275">
        <v>104.0788632157556</v>
      </c>
      <c r="V109" s="275">
        <v>105.69516264908349</v>
      </c>
      <c r="W109" s="275">
        <v>2.1907204077800997</v>
      </c>
      <c r="X109" s="275">
        <v>3.3364369300135699E-2</v>
      </c>
      <c r="Y109" s="275">
        <v>1.1120423885401176</v>
      </c>
      <c r="Z109" s="275">
        <v>40.404210515641452</v>
      </c>
      <c r="AA109" s="275">
        <v>40.404210515641452</v>
      </c>
      <c r="AB109" s="275">
        <v>40.404210515641452</v>
      </c>
      <c r="AC109" s="275">
        <v>40.404210515641452</v>
      </c>
      <c r="AD109" s="275">
        <v>40.404210515641452</v>
      </c>
      <c r="AE109" s="275">
        <v>40.404210515641452</v>
      </c>
      <c r="AF109" s="275">
        <v>765.76943799267497</v>
      </c>
      <c r="AG109" s="275">
        <v>70.909518547274345</v>
      </c>
      <c r="AH109" s="275">
        <v>70.909518547274345</v>
      </c>
      <c r="AI109" s="275">
        <v>21.164481813191621</v>
      </c>
      <c r="AJ109" s="275">
        <v>21.164481813191621</v>
      </c>
      <c r="AK109" s="275">
        <v>21.164481813191621</v>
      </c>
    </row>
    <row r="110" spans="1:37" ht="15" x14ac:dyDescent="0.25">
      <c r="A110" s="269" t="s">
        <v>3463</v>
      </c>
      <c r="B110" s="269" t="s">
        <v>3464</v>
      </c>
      <c r="C110" s="275">
        <v>35</v>
      </c>
      <c r="D110" s="269" t="s">
        <v>802</v>
      </c>
      <c r="E110" s="275">
        <v>8689.4559247759189</v>
      </c>
      <c r="F110" s="275">
        <v>8639.6302719058949</v>
      </c>
      <c r="G110" s="275">
        <v>8660.6675133276931</v>
      </c>
      <c r="H110" s="275">
        <v>8662.2195092812217</v>
      </c>
      <c r="I110" s="275">
        <v>8648.6336123438268</v>
      </c>
      <c r="J110" s="275">
        <v>8654.920018927256</v>
      </c>
      <c r="K110" s="275">
        <v>8645.0027124400131</v>
      </c>
      <c r="L110" s="275">
        <v>8639.422955831069</v>
      </c>
      <c r="M110" s="275">
        <v>8641.735803742773</v>
      </c>
      <c r="N110" s="275">
        <v>113.32815820486508</v>
      </c>
      <c r="O110" s="275">
        <v>103.67884096337731</v>
      </c>
      <c r="P110" s="275">
        <v>108.10883214406111</v>
      </c>
      <c r="Q110" s="275">
        <v>110.71676281160158</v>
      </c>
      <c r="R110" s="275">
        <v>105.9949212510371</v>
      </c>
      <c r="S110" s="275">
        <v>108.34701093279195</v>
      </c>
      <c r="T110" s="275">
        <v>106.68894566940568</v>
      </c>
      <c r="U110" s="275">
        <v>104.03723790200047</v>
      </c>
      <c r="V110" s="275">
        <v>105.65353733532834</v>
      </c>
      <c r="W110" s="275">
        <v>2.1907204077800997</v>
      </c>
      <c r="X110" s="275">
        <v>3.3364369300135699E-2</v>
      </c>
      <c r="Y110" s="275">
        <v>1.1120423885401176</v>
      </c>
      <c r="Z110" s="275">
        <v>40.404210515641452</v>
      </c>
      <c r="AA110" s="275">
        <v>40.404210515641452</v>
      </c>
      <c r="AB110" s="275">
        <v>40.404210515641452</v>
      </c>
      <c r="AC110" s="275">
        <v>40.404210515641452</v>
      </c>
      <c r="AD110" s="275">
        <v>40.404210515641452</v>
      </c>
      <c r="AE110" s="275">
        <v>40.404210515641452</v>
      </c>
      <c r="AF110" s="275">
        <v>765.76250925091711</v>
      </c>
      <c r="AG110" s="275">
        <v>70.908876952674547</v>
      </c>
      <c r="AH110" s="275">
        <v>70.908876952674547</v>
      </c>
      <c r="AI110" s="275">
        <v>21.16085519519692</v>
      </c>
      <c r="AJ110" s="275">
        <v>21.16085519519692</v>
      </c>
      <c r="AK110" s="275">
        <v>21.16085519519692</v>
      </c>
    </row>
    <row r="111" spans="1:37" ht="15" x14ac:dyDescent="0.25">
      <c r="A111" s="269" t="s">
        <v>1430</v>
      </c>
      <c r="B111" s="269" t="s">
        <v>24</v>
      </c>
      <c r="C111" s="275">
        <v>127</v>
      </c>
      <c r="D111" s="269" t="s">
        <v>802</v>
      </c>
      <c r="E111" s="275">
        <v>2475.3178300051845</v>
      </c>
      <c r="F111" s="275">
        <v>1746.4512190164362</v>
      </c>
      <c r="G111" s="275">
        <v>2073.7872509910662</v>
      </c>
      <c r="H111" s="275">
        <v>2139.8864539900333</v>
      </c>
      <c r="I111" s="275">
        <v>1876.9849708290283</v>
      </c>
      <c r="J111" s="275">
        <v>2020.3195037053351</v>
      </c>
      <c r="K111" s="275">
        <v>1906.0325707577815</v>
      </c>
      <c r="L111" s="275">
        <v>1829.4414958481796</v>
      </c>
      <c r="M111" s="275">
        <v>1867.5061961713423</v>
      </c>
      <c r="N111" s="275">
        <v>541.44568444708864</v>
      </c>
      <c r="O111" s="275">
        <v>305.05130865666666</v>
      </c>
      <c r="P111" s="275">
        <v>404.30760824253684</v>
      </c>
      <c r="Q111" s="275">
        <v>425.24376006173304</v>
      </c>
      <c r="R111" s="275">
        <v>319.89261634201858</v>
      </c>
      <c r="S111" s="275">
        <v>375.11874599613145</v>
      </c>
      <c r="T111" s="275">
        <v>355.3484773521426</v>
      </c>
      <c r="U111" s="275">
        <v>316.65144096506987</v>
      </c>
      <c r="V111" s="275">
        <v>336.1605291506732</v>
      </c>
      <c r="W111" s="275">
        <v>500.77441557985418</v>
      </c>
      <c r="X111" s="275">
        <v>394.59544973571815</v>
      </c>
      <c r="Y111" s="275">
        <v>447.68493265778613</v>
      </c>
      <c r="Z111" s="275">
        <v>12.404190023997865</v>
      </c>
      <c r="AA111" s="275">
        <v>12.404190023997865</v>
      </c>
      <c r="AB111" s="275">
        <v>12.404190023997865</v>
      </c>
      <c r="AC111" s="275">
        <v>12.404190023997865</v>
      </c>
      <c r="AD111" s="275">
        <v>12.404190023997865</v>
      </c>
      <c r="AE111" s="275">
        <v>12.404190023997865</v>
      </c>
      <c r="AF111" s="275">
        <v>1673.1772453105734</v>
      </c>
      <c r="AG111" s="275">
        <v>154.93459921045678</v>
      </c>
      <c r="AH111" s="275">
        <v>154.93459921045678</v>
      </c>
      <c r="AI111" s="275">
        <v>74.919459131837186</v>
      </c>
      <c r="AJ111" s="275">
        <v>74.919459131837186</v>
      </c>
      <c r="AK111" s="275">
        <v>74.919459131837186</v>
      </c>
    </row>
    <row r="112" spans="1:37" ht="15" x14ac:dyDescent="0.25">
      <c r="A112" s="269" t="s">
        <v>3465</v>
      </c>
      <c r="B112" s="269" t="s">
        <v>2521</v>
      </c>
      <c r="C112" s="275">
        <v>129</v>
      </c>
      <c r="D112" s="269" t="s">
        <v>802</v>
      </c>
      <c r="E112" s="275">
        <v>1633.0141207066181</v>
      </c>
      <c r="F112" s="275">
        <v>1319.0601975520965</v>
      </c>
      <c r="G112" s="275">
        <v>1423.166425052859</v>
      </c>
      <c r="H112" s="275">
        <v>1468.3343690762069</v>
      </c>
      <c r="I112" s="275">
        <v>1421.679218004688</v>
      </c>
      <c r="J112" s="275">
        <v>1445.3896215121672</v>
      </c>
      <c r="K112" s="275">
        <v>1553.4116840201432</v>
      </c>
      <c r="L112" s="275">
        <v>1203.4479416998759</v>
      </c>
      <c r="M112" s="275">
        <v>1430.806831277258</v>
      </c>
      <c r="N112" s="275">
        <v>409.83688230908621</v>
      </c>
      <c r="O112" s="275">
        <v>298.51583664051816</v>
      </c>
      <c r="P112" s="275">
        <v>328.5540271796736</v>
      </c>
      <c r="Q112" s="275">
        <v>362.64026295448252</v>
      </c>
      <c r="R112" s="275">
        <v>311.15319322540148</v>
      </c>
      <c r="S112" s="275">
        <v>339.2008174915922</v>
      </c>
      <c r="T112" s="275">
        <v>390.39594929237472</v>
      </c>
      <c r="U112" s="275">
        <v>266.62385799464602</v>
      </c>
      <c r="V112" s="275">
        <v>348.56733805037078</v>
      </c>
      <c r="W112" s="275">
        <v>494.56190088548664</v>
      </c>
      <c r="X112" s="275">
        <v>394.4907606233013</v>
      </c>
      <c r="Y112" s="275">
        <v>444.52633075439394</v>
      </c>
      <c r="Z112" s="275">
        <v>12.087830558345221</v>
      </c>
      <c r="AA112" s="275">
        <v>12.087830558345221</v>
      </c>
      <c r="AB112" s="275">
        <v>12.087830558345221</v>
      </c>
      <c r="AC112" s="275">
        <v>12.087830558345221</v>
      </c>
      <c r="AD112" s="275">
        <v>12.087830558345221</v>
      </c>
      <c r="AE112" s="275">
        <v>12.087830558345221</v>
      </c>
      <c r="AF112" s="275">
        <v>1750.3679495221463</v>
      </c>
      <c r="AG112" s="275">
        <v>162.08238295365612</v>
      </c>
      <c r="AH112" s="275">
        <v>162.08238295365612</v>
      </c>
      <c r="AI112" s="275">
        <v>83.86410621100697</v>
      </c>
      <c r="AJ112" s="275">
        <v>83.86410621100697</v>
      </c>
      <c r="AK112" s="275">
        <v>83.86410621100697</v>
      </c>
    </row>
    <row r="113" spans="1:37" ht="15" x14ac:dyDescent="0.25">
      <c r="A113" s="269" t="s">
        <v>2520</v>
      </c>
      <c r="B113" s="269" t="s">
        <v>2521</v>
      </c>
      <c r="C113" s="275">
        <v>129</v>
      </c>
      <c r="D113" s="269" t="s">
        <v>802</v>
      </c>
      <c r="E113" s="275">
        <v>1633.0141207066181</v>
      </c>
      <c r="F113" s="275">
        <v>1319.0601975520965</v>
      </c>
      <c r="G113" s="275">
        <v>1423.166425052859</v>
      </c>
      <c r="H113" s="275">
        <v>1468.3343690762069</v>
      </c>
      <c r="I113" s="275">
        <v>1421.679218004688</v>
      </c>
      <c r="J113" s="275">
        <v>1445.3896215121672</v>
      </c>
      <c r="K113" s="275">
        <v>1553.4116840201432</v>
      </c>
      <c r="L113" s="275">
        <v>1203.4479416998759</v>
      </c>
      <c r="M113" s="275">
        <v>1430.806831277258</v>
      </c>
      <c r="N113" s="275">
        <v>409.70706209638075</v>
      </c>
      <c r="O113" s="275">
        <v>298.38601642781276</v>
      </c>
      <c r="P113" s="275">
        <v>328.42420696696826</v>
      </c>
      <c r="Q113" s="275">
        <v>362.51044274177718</v>
      </c>
      <c r="R113" s="275">
        <v>311.02337301269614</v>
      </c>
      <c r="S113" s="275">
        <v>339.07099727888681</v>
      </c>
      <c r="T113" s="275">
        <v>390.26612907966933</v>
      </c>
      <c r="U113" s="275">
        <v>266.49403778194068</v>
      </c>
      <c r="V113" s="275">
        <v>348.4375178376655</v>
      </c>
      <c r="W113" s="275">
        <v>494.56190088548664</v>
      </c>
      <c r="X113" s="275">
        <v>394.4907606233013</v>
      </c>
      <c r="Y113" s="275">
        <v>444.52633075439394</v>
      </c>
      <c r="Z113" s="275">
        <v>12.087830558345221</v>
      </c>
      <c r="AA113" s="275">
        <v>12.087830558345221</v>
      </c>
      <c r="AB113" s="275">
        <v>12.087830558345221</v>
      </c>
      <c r="AC113" s="275">
        <v>12.087830558345221</v>
      </c>
      <c r="AD113" s="275">
        <v>12.087830558345221</v>
      </c>
      <c r="AE113" s="275">
        <v>12.087830558345221</v>
      </c>
      <c r="AF113" s="275">
        <v>1750.3686692098861</v>
      </c>
      <c r="AG113" s="275">
        <v>162.08244958705794</v>
      </c>
      <c r="AH113" s="275">
        <v>162.08244958705794</v>
      </c>
      <c r="AI113" s="275">
        <v>83.862357514250917</v>
      </c>
      <c r="AJ113" s="275">
        <v>83.862357514250917</v>
      </c>
      <c r="AK113" s="275">
        <v>83.862357514250917</v>
      </c>
    </row>
    <row r="114" spans="1:37" ht="15" x14ac:dyDescent="0.25">
      <c r="A114" s="269" t="s">
        <v>2808</v>
      </c>
      <c r="B114" s="269" t="s">
        <v>2809</v>
      </c>
      <c r="C114" s="275">
        <v>28</v>
      </c>
      <c r="D114" s="269" t="s">
        <v>802</v>
      </c>
      <c r="E114" s="275">
        <v>364.79963105461491</v>
      </c>
      <c r="F114" s="275">
        <v>163.06633085200303</v>
      </c>
      <c r="G114" s="275">
        <v>206.6610254271329</v>
      </c>
      <c r="H114" s="275">
        <v>298.86689967825777</v>
      </c>
      <c r="I114" s="275">
        <v>211.49946230466975</v>
      </c>
      <c r="J114" s="275">
        <v>264.94904909110375</v>
      </c>
      <c r="K114" s="275">
        <v>302.18026688307259</v>
      </c>
      <c r="L114" s="275">
        <v>143.78674245344118</v>
      </c>
      <c r="M114" s="275">
        <v>233.52353788725983</v>
      </c>
      <c r="N114" s="275">
        <v>79.095827300515481</v>
      </c>
      <c r="O114" s="275">
        <v>27.870074871206292</v>
      </c>
      <c r="P114" s="275">
        <v>42.728487020937429</v>
      </c>
      <c r="Q114" s="275">
        <v>96.764941164924181</v>
      </c>
      <c r="R114" s="275">
        <v>36.848051793455788</v>
      </c>
      <c r="S114" s="275">
        <v>72.633965676051588</v>
      </c>
      <c r="T114" s="275">
        <v>96.764941164924181</v>
      </c>
      <c r="U114" s="275">
        <v>22.17991049746956</v>
      </c>
      <c r="V114" s="275">
        <v>62.569150953894429</v>
      </c>
      <c r="W114" s="275">
        <v>0.50037322871977774</v>
      </c>
      <c r="X114" s="275">
        <v>6.9738031077806713E-3</v>
      </c>
      <c r="Y114" s="275">
        <v>0.25367351591377918</v>
      </c>
      <c r="Z114" s="275">
        <v>0.1721424043926188</v>
      </c>
      <c r="AA114" s="275">
        <v>0.1721424043926188</v>
      </c>
      <c r="AB114" s="275">
        <v>0.1721424043926188</v>
      </c>
      <c r="AC114" s="275">
        <v>0.1721424043926188</v>
      </c>
      <c r="AD114" s="275">
        <v>0.1721424043926188</v>
      </c>
      <c r="AE114" s="275">
        <v>0.1721424043926188</v>
      </c>
      <c r="AF114" s="275">
        <v>188.77761927370329</v>
      </c>
      <c r="AG114" s="275">
        <v>17.480617818475324</v>
      </c>
      <c r="AH114" s="275">
        <v>17.480617818475324</v>
      </c>
      <c r="AI114" s="275">
        <v>15.114332898603342</v>
      </c>
      <c r="AJ114" s="275">
        <v>15.114332898603342</v>
      </c>
      <c r="AK114" s="275">
        <v>15.114332898603342</v>
      </c>
    </row>
    <row r="115" spans="1:37" ht="15" x14ac:dyDescent="0.25">
      <c r="A115" s="269" t="s">
        <v>2810</v>
      </c>
      <c r="B115" s="269" t="s">
        <v>2809</v>
      </c>
      <c r="C115" s="275">
        <v>28</v>
      </c>
      <c r="D115" s="269" t="s">
        <v>802</v>
      </c>
      <c r="E115" s="275">
        <v>365.13275577927942</v>
      </c>
      <c r="F115" s="275">
        <v>163.14261534613081</v>
      </c>
      <c r="G115" s="275">
        <v>206.91951621427881</v>
      </c>
      <c r="H115" s="275">
        <v>299.16292389618889</v>
      </c>
      <c r="I115" s="275">
        <v>211.89191535909293</v>
      </c>
      <c r="J115" s="275">
        <v>265.2691805181579</v>
      </c>
      <c r="K115" s="275">
        <v>302.51339160773705</v>
      </c>
      <c r="L115" s="275">
        <v>144.03509111166994</v>
      </c>
      <c r="M115" s="275">
        <v>233.70045162261556</v>
      </c>
      <c r="N115" s="275">
        <v>81.838567225658792</v>
      </c>
      <c r="O115" s="275">
        <v>28.867434843985674</v>
      </c>
      <c r="P115" s="275">
        <v>44.109458465581859</v>
      </c>
      <c r="Q115" s="275">
        <v>97.762301137703531</v>
      </c>
      <c r="R115" s="275">
        <v>38.159316407856195</v>
      </c>
      <c r="S115" s="275">
        <v>73.78827796964147</v>
      </c>
      <c r="T115" s="275">
        <v>97.987615156847625</v>
      </c>
      <c r="U115" s="275">
        <v>23.491175111869968</v>
      </c>
      <c r="V115" s="275">
        <v>64.222143233873993</v>
      </c>
      <c r="W115" s="275">
        <v>0.50037322871977774</v>
      </c>
      <c r="X115" s="275">
        <v>6.9738031077806713E-3</v>
      </c>
      <c r="Y115" s="275">
        <v>0.25367351591377918</v>
      </c>
      <c r="Z115" s="275">
        <v>0.1721424043926188</v>
      </c>
      <c r="AA115" s="275">
        <v>0.1721424043926188</v>
      </c>
      <c r="AB115" s="275">
        <v>0.1721424043926188</v>
      </c>
      <c r="AC115" s="275">
        <v>0.1721424043926188</v>
      </c>
      <c r="AD115" s="275">
        <v>0.1721424043926188</v>
      </c>
      <c r="AE115" s="275">
        <v>0.1721424043926188</v>
      </c>
      <c r="AF115" s="275">
        <v>190.97037368100328</v>
      </c>
      <c r="AG115" s="275">
        <v>17.683665134475323</v>
      </c>
      <c r="AH115" s="275">
        <v>17.683665134475323</v>
      </c>
      <c r="AI115" s="275">
        <v>15.333293428559323</v>
      </c>
      <c r="AJ115" s="275">
        <v>15.333293428559323</v>
      </c>
      <c r="AK115" s="275">
        <v>15.333293428559323</v>
      </c>
    </row>
    <row r="116" spans="1:37" ht="15" x14ac:dyDescent="0.25">
      <c r="A116" s="269" t="s">
        <v>3466</v>
      </c>
      <c r="B116" s="269" t="s">
        <v>2809</v>
      </c>
      <c r="C116" s="275">
        <v>28</v>
      </c>
      <c r="D116" s="269" t="s">
        <v>802</v>
      </c>
      <c r="E116" s="275">
        <v>364.79963105461491</v>
      </c>
      <c r="F116" s="275">
        <v>163.06633085200303</v>
      </c>
      <c r="G116" s="275">
        <v>206.6610254271329</v>
      </c>
      <c r="H116" s="275">
        <v>298.86689967825777</v>
      </c>
      <c r="I116" s="275">
        <v>211.49946230466975</v>
      </c>
      <c r="J116" s="275">
        <v>264.94904909110375</v>
      </c>
      <c r="K116" s="275">
        <v>302.18026688307259</v>
      </c>
      <c r="L116" s="275">
        <v>143.78674245344118</v>
      </c>
      <c r="M116" s="275">
        <v>233.52353788725983</v>
      </c>
      <c r="N116" s="275">
        <v>76.372050640524009</v>
      </c>
      <c r="O116" s="275">
        <v>25.146298211214805</v>
      </c>
      <c r="P116" s="275">
        <v>40.004710360945957</v>
      </c>
      <c r="Q116" s="275">
        <v>94.041164504932681</v>
      </c>
      <c r="R116" s="275">
        <v>34.124275133464302</v>
      </c>
      <c r="S116" s="275">
        <v>69.910189016060102</v>
      </c>
      <c r="T116" s="275">
        <v>94.041164504932681</v>
      </c>
      <c r="U116" s="275">
        <v>19.456133837478074</v>
      </c>
      <c r="V116" s="275">
        <v>59.845374293902928</v>
      </c>
      <c r="W116" s="275">
        <v>0.28263336464661998</v>
      </c>
      <c r="X116" s="275">
        <v>4.4672049411849032E-3</v>
      </c>
      <c r="Y116" s="275">
        <v>0.14355028479390244</v>
      </c>
      <c r="Z116" s="275">
        <v>2.2310064254432577E-2</v>
      </c>
      <c r="AA116" s="275">
        <v>2.2310064254432577E-2</v>
      </c>
      <c r="AB116" s="275">
        <v>2.2310064254432577E-2</v>
      </c>
      <c r="AC116" s="275">
        <v>2.2310064254432577E-2</v>
      </c>
      <c r="AD116" s="275">
        <v>2.2310064254432577E-2</v>
      </c>
      <c r="AE116" s="275">
        <v>2.2310064254432577E-2</v>
      </c>
      <c r="AF116" s="275">
        <v>188.73869439050327</v>
      </c>
      <c r="AG116" s="275">
        <v>17.477013425675324</v>
      </c>
      <c r="AH116" s="275">
        <v>17.477013425675324</v>
      </c>
      <c r="AI116" s="275">
        <v>15.069759253635006</v>
      </c>
      <c r="AJ116" s="275">
        <v>15.069759253635006</v>
      </c>
      <c r="AK116" s="275">
        <v>15.069759253635006</v>
      </c>
    </row>
    <row r="117" spans="1:37" ht="15" x14ac:dyDescent="0.25">
      <c r="A117" s="269" t="s">
        <v>2811</v>
      </c>
      <c r="B117" s="269" t="s">
        <v>1432</v>
      </c>
      <c r="C117" s="275">
        <v>28</v>
      </c>
      <c r="D117" s="269" t="s">
        <v>802</v>
      </c>
      <c r="E117" s="275">
        <v>364.79963105461491</v>
      </c>
      <c r="F117" s="275">
        <v>163.06633085200303</v>
      </c>
      <c r="G117" s="275">
        <v>206.6610254271329</v>
      </c>
      <c r="H117" s="275">
        <v>298.86689967825777</v>
      </c>
      <c r="I117" s="275">
        <v>211.49946230466975</v>
      </c>
      <c r="J117" s="275">
        <v>264.94904909110375</v>
      </c>
      <c r="K117" s="275">
        <v>302.18026688307259</v>
      </c>
      <c r="L117" s="275">
        <v>143.78674245344118</v>
      </c>
      <c r="M117" s="275">
        <v>233.52353788725983</v>
      </c>
      <c r="N117" s="275">
        <v>76.372050640524023</v>
      </c>
      <c r="O117" s="275">
        <v>25.146298211214805</v>
      </c>
      <c r="P117" s="275">
        <v>40.004710360945957</v>
      </c>
      <c r="Q117" s="275">
        <v>94.041164504932681</v>
      </c>
      <c r="R117" s="275">
        <v>34.124275133464302</v>
      </c>
      <c r="S117" s="275">
        <v>69.910189016060102</v>
      </c>
      <c r="T117" s="275">
        <v>94.041164504932681</v>
      </c>
      <c r="U117" s="275">
        <v>19.456133837478074</v>
      </c>
      <c r="V117" s="275">
        <v>59.845374293902935</v>
      </c>
      <c r="W117" s="275">
        <v>0.50764681703407621</v>
      </c>
      <c r="X117" s="275">
        <v>6.3352672675297175E-3</v>
      </c>
      <c r="Y117" s="275">
        <v>0.25699104215080298</v>
      </c>
      <c r="Z117" s="275">
        <v>0.16586689612490471</v>
      </c>
      <c r="AA117" s="275">
        <v>0.16586689612490471</v>
      </c>
      <c r="AB117" s="275">
        <v>0.16586689612490471</v>
      </c>
      <c r="AC117" s="275">
        <v>0.16586689612490471</v>
      </c>
      <c r="AD117" s="275">
        <v>0.16586689612490471</v>
      </c>
      <c r="AE117" s="275">
        <v>0.16586689612490471</v>
      </c>
      <c r="AF117" s="275">
        <v>188.58376522174208</v>
      </c>
      <c r="AG117" s="275">
        <v>17.462667165657066</v>
      </c>
      <c r="AH117" s="275">
        <v>17.462667165657066</v>
      </c>
      <c r="AI117" s="275">
        <v>14.971307533190553</v>
      </c>
      <c r="AJ117" s="275">
        <v>14.971307533190553</v>
      </c>
      <c r="AK117" s="275">
        <v>14.971307533190553</v>
      </c>
    </row>
    <row r="118" spans="1:37" ht="15" x14ac:dyDescent="0.25">
      <c r="A118" s="269" t="s">
        <v>2812</v>
      </c>
      <c r="B118" s="269" t="s">
        <v>1433</v>
      </c>
      <c r="C118" s="275">
        <v>28</v>
      </c>
      <c r="D118" s="269" t="s">
        <v>802</v>
      </c>
      <c r="E118" s="275">
        <v>364.79963105461491</v>
      </c>
      <c r="F118" s="275">
        <v>163.06633085200303</v>
      </c>
      <c r="G118" s="275">
        <v>206.6610254271329</v>
      </c>
      <c r="H118" s="275">
        <v>298.86689967825777</v>
      </c>
      <c r="I118" s="275">
        <v>211.49946230466975</v>
      </c>
      <c r="J118" s="275">
        <v>264.94904909110375</v>
      </c>
      <c r="K118" s="275">
        <v>302.18026688307259</v>
      </c>
      <c r="L118" s="275">
        <v>143.78674245344118</v>
      </c>
      <c r="M118" s="275">
        <v>233.52353788725983</v>
      </c>
      <c r="N118" s="275">
        <v>79.095827300515481</v>
      </c>
      <c r="O118" s="275">
        <v>27.870074871206295</v>
      </c>
      <c r="P118" s="275">
        <v>42.728487020937443</v>
      </c>
      <c r="Q118" s="275">
        <v>96.764941164924181</v>
      </c>
      <c r="R118" s="275">
        <v>36.848051793455795</v>
      </c>
      <c r="S118" s="275">
        <v>72.633965676051602</v>
      </c>
      <c r="T118" s="275">
        <v>96.764941164924181</v>
      </c>
      <c r="U118" s="275">
        <v>22.179910497469564</v>
      </c>
      <c r="V118" s="275">
        <v>62.569150953894429</v>
      </c>
      <c r="W118" s="275">
        <v>0.50764681703407621</v>
      </c>
      <c r="X118" s="275">
        <v>6.3352672675297175E-3</v>
      </c>
      <c r="Y118" s="275">
        <v>0.25699104215080298</v>
      </c>
      <c r="Z118" s="275">
        <v>0.16586689612490471</v>
      </c>
      <c r="AA118" s="275">
        <v>0.16586689612490471</v>
      </c>
      <c r="AB118" s="275">
        <v>0.16586689612490471</v>
      </c>
      <c r="AC118" s="275">
        <v>0.16586689612490471</v>
      </c>
      <c r="AD118" s="275">
        <v>0.16586689612490471</v>
      </c>
      <c r="AE118" s="275">
        <v>0.16586689612490471</v>
      </c>
      <c r="AF118" s="275">
        <v>188.77761927370329</v>
      </c>
      <c r="AG118" s="275">
        <v>17.480617818475324</v>
      </c>
      <c r="AH118" s="275">
        <v>17.480617818475324</v>
      </c>
      <c r="AI118" s="275">
        <v>15.114332898603342</v>
      </c>
      <c r="AJ118" s="275">
        <v>15.114332898603342</v>
      </c>
      <c r="AK118" s="275">
        <v>15.114332898603342</v>
      </c>
    </row>
    <row r="119" spans="1:37" ht="15" x14ac:dyDescent="0.25">
      <c r="A119" s="269" t="s">
        <v>1434</v>
      </c>
      <c r="B119" s="269" t="s">
        <v>1431</v>
      </c>
      <c r="C119" s="275">
        <v>27</v>
      </c>
      <c r="D119" s="269" t="s">
        <v>802</v>
      </c>
      <c r="E119" s="275">
        <v>364.79963105461491</v>
      </c>
      <c r="F119" s="275">
        <v>163.06633085200303</v>
      </c>
      <c r="G119" s="275">
        <v>206.6610254271329</v>
      </c>
      <c r="H119" s="275">
        <v>298.86689967825777</v>
      </c>
      <c r="I119" s="275">
        <v>211.49946230466975</v>
      </c>
      <c r="J119" s="275">
        <v>264.94904909110375</v>
      </c>
      <c r="K119" s="275">
        <v>302.18026688307259</v>
      </c>
      <c r="L119" s="275">
        <v>143.78674245344118</v>
      </c>
      <c r="M119" s="275">
        <v>233.52353788725983</v>
      </c>
      <c r="N119" s="275">
        <v>79.514758271593578</v>
      </c>
      <c r="O119" s="275">
        <v>28.289005842284375</v>
      </c>
      <c r="P119" s="275">
        <v>43.147417992015512</v>
      </c>
      <c r="Q119" s="275">
        <v>97.18387213600225</v>
      </c>
      <c r="R119" s="275">
        <v>37.266982764533864</v>
      </c>
      <c r="S119" s="275">
        <v>73.052896647129657</v>
      </c>
      <c r="T119" s="275">
        <v>97.18387213600225</v>
      </c>
      <c r="U119" s="275">
        <v>22.598841468547644</v>
      </c>
      <c r="V119" s="275">
        <v>62.988081924972512</v>
      </c>
      <c r="W119" s="275">
        <v>0.50037322871977774</v>
      </c>
      <c r="X119" s="275">
        <v>6.9738031077806713E-3</v>
      </c>
      <c r="Y119" s="275">
        <v>0.25367351591377918</v>
      </c>
      <c r="Z119" s="275">
        <v>0.1721424043926188</v>
      </c>
      <c r="AA119" s="275">
        <v>0.1721424043926188</v>
      </c>
      <c r="AB119" s="275">
        <v>0.1721424043926188</v>
      </c>
      <c r="AC119" s="275">
        <v>0.1721424043926188</v>
      </c>
      <c r="AD119" s="275">
        <v>0.1721424043926188</v>
      </c>
      <c r="AE119" s="275">
        <v>0.1721424043926188</v>
      </c>
      <c r="AF119" s="275">
        <v>188.67922201760328</v>
      </c>
      <c r="AG119" s="275">
        <v>17.471506345375325</v>
      </c>
      <c r="AH119" s="275">
        <v>17.471506345375325</v>
      </c>
      <c r="AI119" s="275">
        <v>14.931472866474326</v>
      </c>
      <c r="AJ119" s="275">
        <v>14.931472866474326</v>
      </c>
      <c r="AK119" s="275">
        <v>14.931472866474326</v>
      </c>
    </row>
    <row r="120" spans="1:37" ht="15" x14ac:dyDescent="0.25">
      <c r="A120" s="269" t="s">
        <v>1435</v>
      </c>
      <c r="B120" s="269" t="s">
        <v>1431</v>
      </c>
      <c r="C120" s="275">
        <v>27</v>
      </c>
      <c r="D120" s="269" t="s">
        <v>802</v>
      </c>
      <c r="E120" s="275">
        <v>365.13275577927942</v>
      </c>
      <c r="F120" s="275">
        <v>163.14261534613081</v>
      </c>
      <c r="G120" s="275">
        <v>206.91951621427881</v>
      </c>
      <c r="H120" s="275">
        <v>299.16292389618889</v>
      </c>
      <c r="I120" s="275">
        <v>211.89191535909293</v>
      </c>
      <c r="J120" s="275">
        <v>265.2691805181579</v>
      </c>
      <c r="K120" s="275">
        <v>302.51339160773705</v>
      </c>
      <c r="L120" s="275">
        <v>144.03509111166994</v>
      </c>
      <c r="M120" s="275">
        <v>233.70045162261556</v>
      </c>
      <c r="N120" s="275">
        <v>82.257498196736876</v>
      </c>
      <c r="O120" s="275">
        <v>29.286365815063757</v>
      </c>
      <c r="P120" s="275">
        <v>44.528389436659928</v>
      </c>
      <c r="Q120" s="275">
        <v>98.181232108781614</v>
      </c>
      <c r="R120" s="275">
        <v>38.578247378934279</v>
      </c>
      <c r="S120" s="275">
        <v>74.207208940719553</v>
      </c>
      <c r="T120" s="275">
        <v>98.406546127925708</v>
      </c>
      <c r="U120" s="275">
        <v>23.910106082948051</v>
      </c>
      <c r="V120" s="275">
        <v>64.641074204952076</v>
      </c>
      <c r="W120" s="275">
        <v>0.50037322871977774</v>
      </c>
      <c r="X120" s="275">
        <v>6.9738031077806713E-3</v>
      </c>
      <c r="Y120" s="275">
        <v>0.25367351591377918</v>
      </c>
      <c r="Z120" s="275">
        <v>0.1721424043926188</v>
      </c>
      <c r="AA120" s="275">
        <v>0.1721424043926188</v>
      </c>
      <c r="AB120" s="275">
        <v>0.1721424043926188</v>
      </c>
      <c r="AC120" s="275">
        <v>0.1721424043926188</v>
      </c>
      <c r="AD120" s="275">
        <v>0.1721424043926188</v>
      </c>
      <c r="AE120" s="275">
        <v>0.1721424043926188</v>
      </c>
      <c r="AF120" s="275">
        <v>190.88577869590327</v>
      </c>
      <c r="AG120" s="275">
        <v>17.675831735375322</v>
      </c>
      <c r="AH120" s="275">
        <v>17.675831735375322</v>
      </c>
      <c r="AI120" s="275">
        <v>15.151943866666088</v>
      </c>
      <c r="AJ120" s="275">
        <v>15.151943866666088</v>
      </c>
      <c r="AK120" s="275">
        <v>15.151943866666088</v>
      </c>
    </row>
    <row r="121" spans="1:37" ht="15" x14ac:dyDescent="0.25">
      <c r="A121" s="269" t="s">
        <v>1436</v>
      </c>
      <c r="B121" s="269" t="s">
        <v>1431</v>
      </c>
      <c r="C121" s="275">
        <v>28</v>
      </c>
      <c r="D121" s="269" t="s">
        <v>802</v>
      </c>
      <c r="E121" s="275">
        <v>364.79963105461491</v>
      </c>
      <c r="F121" s="275">
        <v>163.06633085200303</v>
      </c>
      <c r="G121" s="275">
        <v>206.6610254271329</v>
      </c>
      <c r="H121" s="275">
        <v>298.86689967825777</v>
      </c>
      <c r="I121" s="275">
        <v>211.49946230466975</v>
      </c>
      <c r="J121" s="275">
        <v>264.94904909110375</v>
      </c>
      <c r="K121" s="275">
        <v>302.18026688307259</v>
      </c>
      <c r="L121" s="275">
        <v>143.78674245344118</v>
      </c>
      <c r="M121" s="275">
        <v>233.52353788725983</v>
      </c>
      <c r="N121" s="275">
        <v>76.992604094823236</v>
      </c>
      <c r="O121" s="275">
        <v>25.766851665514039</v>
      </c>
      <c r="P121" s="275">
        <v>40.625263815245184</v>
      </c>
      <c r="Q121" s="275">
        <v>94.661717959231922</v>
      </c>
      <c r="R121" s="275">
        <v>34.744828587763536</v>
      </c>
      <c r="S121" s="275">
        <v>70.530742470359343</v>
      </c>
      <c r="T121" s="275">
        <v>94.661717959231922</v>
      </c>
      <c r="U121" s="275">
        <v>20.076687291777311</v>
      </c>
      <c r="V121" s="275">
        <v>60.465927748202176</v>
      </c>
      <c r="W121" s="275">
        <v>0.34821084336200708</v>
      </c>
      <c r="X121" s="275">
        <v>5.1711571108204145E-3</v>
      </c>
      <c r="Y121" s="275">
        <v>0.17669100023641374</v>
      </c>
      <c r="Z121" s="275">
        <v>2.4528029689488019E-2</v>
      </c>
      <c r="AA121" s="275">
        <v>2.4528029689488019E-2</v>
      </c>
      <c r="AB121" s="275">
        <v>2.4528029689488019E-2</v>
      </c>
      <c r="AC121" s="275">
        <v>2.4528029689488019E-2</v>
      </c>
      <c r="AD121" s="275">
        <v>2.4528029689488019E-2</v>
      </c>
      <c r="AE121" s="275">
        <v>2.4528029689488019E-2</v>
      </c>
      <c r="AF121" s="275">
        <v>188.81596585790328</v>
      </c>
      <c r="AG121" s="275">
        <v>17.484168664375325</v>
      </c>
      <c r="AH121" s="275">
        <v>17.484168664375325</v>
      </c>
      <c r="AI121" s="275">
        <v>15.190137647277181</v>
      </c>
      <c r="AJ121" s="275">
        <v>15.190137647277181</v>
      </c>
      <c r="AK121" s="275">
        <v>15.190137647277181</v>
      </c>
    </row>
    <row r="122" spans="1:37" ht="15" x14ac:dyDescent="0.25">
      <c r="A122" s="269" t="s">
        <v>1437</v>
      </c>
      <c r="B122" s="269" t="s">
        <v>1432</v>
      </c>
      <c r="C122" s="275">
        <v>28</v>
      </c>
      <c r="D122" s="269" t="s">
        <v>802</v>
      </c>
      <c r="E122" s="275">
        <v>364.79963105461491</v>
      </c>
      <c r="F122" s="275">
        <v>163.06633085200303</v>
      </c>
      <c r="G122" s="275">
        <v>206.6610254271329</v>
      </c>
      <c r="H122" s="275">
        <v>298.86689967825777</v>
      </c>
      <c r="I122" s="275">
        <v>211.49946230466975</v>
      </c>
      <c r="J122" s="275">
        <v>264.94904909110375</v>
      </c>
      <c r="K122" s="275">
        <v>302.18026688307259</v>
      </c>
      <c r="L122" s="275">
        <v>143.78674245344118</v>
      </c>
      <c r="M122" s="275">
        <v>233.52353788725983</v>
      </c>
      <c r="N122" s="275">
        <v>77.134626661249143</v>
      </c>
      <c r="O122" s="275">
        <v>25.908874231939954</v>
      </c>
      <c r="P122" s="275">
        <v>40.767286381671092</v>
      </c>
      <c r="Q122" s="275">
        <v>94.803740525657815</v>
      </c>
      <c r="R122" s="275">
        <v>34.886851154189451</v>
      </c>
      <c r="S122" s="275">
        <v>70.672765036785236</v>
      </c>
      <c r="T122" s="275">
        <v>94.803740525657815</v>
      </c>
      <c r="U122" s="275">
        <v>20.218709858203226</v>
      </c>
      <c r="V122" s="275">
        <v>60.607950314628084</v>
      </c>
      <c r="W122" s="275">
        <v>0.50764681703407621</v>
      </c>
      <c r="X122" s="275">
        <v>6.3352672675297175E-3</v>
      </c>
      <c r="Y122" s="275">
        <v>0.25699104215080298</v>
      </c>
      <c r="Z122" s="275">
        <v>0.16586689612490471</v>
      </c>
      <c r="AA122" s="275">
        <v>0.16586689612490471</v>
      </c>
      <c r="AB122" s="275">
        <v>0.16586689612490471</v>
      </c>
      <c r="AC122" s="275">
        <v>0.16586689612490471</v>
      </c>
      <c r="AD122" s="275">
        <v>0.16586689612490471</v>
      </c>
      <c r="AE122" s="275">
        <v>0.16586689612490471</v>
      </c>
      <c r="AF122" s="275">
        <v>188.56595163314208</v>
      </c>
      <c r="AG122" s="275">
        <v>17.461017641157067</v>
      </c>
      <c r="AH122" s="275">
        <v>17.461017641157067</v>
      </c>
      <c r="AI122" s="275">
        <v>15.117888070635708</v>
      </c>
      <c r="AJ122" s="275">
        <v>15.117888070635708</v>
      </c>
      <c r="AK122" s="275">
        <v>15.117888070635708</v>
      </c>
    </row>
    <row r="123" spans="1:37" ht="15" x14ac:dyDescent="0.25">
      <c r="A123" s="269" t="s">
        <v>1438</v>
      </c>
      <c r="B123" s="269" t="s">
        <v>1433</v>
      </c>
      <c r="C123" s="275">
        <v>27</v>
      </c>
      <c r="D123" s="269" t="s">
        <v>802</v>
      </c>
      <c r="E123" s="275">
        <v>364.79963105461491</v>
      </c>
      <c r="F123" s="275">
        <v>163.06633085200303</v>
      </c>
      <c r="G123" s="275">
        <v>206.6610254271329</v>
      </c>
      <c r="H123" s="275">
        <v>298.86689967825777</v>
      </c>
      <c r="I123" s="275">
        <v>211.49946230466975</v>
      </c>
      <c r="J123" s="275">
        <v>264.94904909110375</v>
      </c>
      <c r="K123" s="275">
        <v>302.18026688307259</v>
      </c>
      <c r="L123" s="275">
        <v>143.78674245344118</v>
      </c>
      <c r="M123" s="275">
        <v>233.52353788725983</v>
      </c>
      <c r="N123" s="275">
        <v>79.332241052725095</v>
      </c>
      <c r="O123" s="275">
        <v>28.106488623415878</v>
      </c>
      <c r="P123" s="275">
        <v>42.964900773147015</v>
      </c>
      <c r="Q123" s="275">
        <v>97.001354917133739</v>
      </c>
      <c r="R123" s="275">
        <v>37.084465545665367</v>
      </c>
      <c r="S123" s="275">
        <v>72.87037942826116</v>
      </c>
      <c r="T123" s="275">
        <v>97.001354917133739</v>
      </c>
      <c r="U123" s="275">
        <v>22.416324249679143</v>
      </c>
      <c r="V123" s="275">
        <v>62.805564706104008</v>
      </c>
      <c r="W123" s="275">
        <v>0.50764681703407621</v>
      </c>
      <c r="X123" s="275">
        <v>6.3352672675297175E-3</v>
      </c>
      <c r="Y123" s="275">
        <v>0.25699104215080298</v>
      </c>
      <c r="Z123" s="275">
        <v>0.16586689612490471</v>
      </c>
      <c r="AA123" s="275">
        <v>0.16586689612490471</v>
      </c>
      <c r="AB123" s="275">
        <v>0.16586689612490471</v>
      </c>
      <c r="AC123" s="275">
        <v>0.16586689612490471</v>
      </c>
      <c r="AD123" s="275">
        <v>0.16586689612490471</v>
      </c>
      <c r="AE123" s="275">
        <v>0.16586689612490471</v>
      </c>
      <c r="AF123" s="275">
        <v>188.67964412200328</v>
      </c>
      <c r="AG123" s="275">
        <v>17.471545430775326</v>
      </c>
      <c r="AH123" s="275">
        <v>17.471545430775326</v>
      </c>
      <c r="AI123" s="275">
        <v>14.921345584462689</v>
      </c>
      <c r="AJ123" s="275">
        <v>14.921345584462689</v>
      </c>
      <c r="AK123" s="275">
        <v>14.921345584462689</v>
      </c>
    </row>
    <row r="124" spans="1:37" ht="15" x14ac:dyDescent="0.25">
      <c r="A124" s="269" t="s">
        <v>2813</v>
      </c>
      <c r="B124" s="269" t="s">
        <v>2522</v>
      </c>
      <c r="C124" s="275">
        <v>186</v>
      </c>
      <c r="D124" s="269" t="s">
        <v>802</v>
      </c>
      <c r="E124" s="275">
        <v>1745.7923969385588</v>
      </c>
      <c r="F124" s="275">
        <v>1418.6808042038442</v>
      </c>
      <c r="G124" s="275">
        <v>1552.012403611533</v>
      </c>
      <c r="H124" s="275">
        <v>1590.3532946644527</v>
      </c>
      <c r="I124" s="275">
        <v>1514.2869523327806</v>
      </c>
      <c r="J124" s="275">
        <v>1550.571506797113</v>
      </c>
      <c r="K124" s="275">
        <v>1692.6108609057176</v>
      </c>
      <c r="L124" s="275">
        <v>1279.9257014220877</v>
      </c>
      <c r="M124" s="275">
        <v>1522.4545733058458</v>
      </c>
      <c r="N124" s="275">
        <v>425.91948664887923</v>
      </c>
      <c r="O124" s="275">
        <v>330.32533250536665</v>
      </c>
      <c r="P124" s="275">
        <v>359.81791198495506</v>
      </c>
      <c r="Q124" s="275">
        <v>374.15158637880472</v>
      </c>
      <c r="R124" s="275">
        <v>345.01049709414332</v>
      </c>
      <c r="S124" s="275">
        <v>361.03011011932932</v>
      </c>
      <c r="T124" s="275">
        <v>419.12691857803088</v>
      </c>
      <c r="U124" s="275">
        <v>296.8466764737085</v>
      </c>
      <c r="V124" s="275">
        <v>369.10447051601307</v>
      </c>
      <c r="W124" s="275">
        <v>488.79034902754927</v>
      </c>
      <c r="X124" s="275">
        <v>394.39892404397881</v>
      </c>
      <c r="Y124" s="275">
        <v>441.59463653576404</v>
      </c>
      <c r="Z124" s="275">
        <v>11.495564175703915</v>
      </c>
      <c r="AA124" s="275">
        <v>11.495564175703915</v>
      </c>
      <c r="AB124" s="275">
        <v>11.495564175703915</v>
      </c>
      <c r="AC124" s="275">
        <v>11.495564175703915</v>
      </c>
      <c r="AD124" s="275">
        <v>11.495564175703915</v>
      </c>
      <c r="AE124" s="275">
        <v>11.495564175703915</v>
      </c>
      <c r="AF124" s="275">
        <v>1759.111961470767</v>
      </c>
      <c r="AG124" s="275">
        <v>162.8920691044562</v>
      </c>
      <c r="AH124" s="275">
        <v>162.8920691044562</v>
      </c>
      <c r="AI124" s="275">
        <v>81.110460112208159</v>
      </c>
      <c r="AJ124" s="275">
        <v>81.110460112208159</v>
      </c>
      <c r="AK124" s="275">
        <v>81.110460112208159</v>
      </c>
    </row>
    <row r="125" spans="1:37" ht="15" x14ac:dyDescent="0.25">
      <c r="A125" s="269" t="s">
        <v>25</v>
      </c>
      <c r="B125" s="269" t="s">
        <v>26</v>
      </c>
      <c r="C125" s="275">
        <v>3274</v>
      </c>
      <c r="D125" s="269" t="s">
        <v>802</v>
      </c>
      <c r="E125" s="275">
        <v>28778.728171742747</v>
      </c>
      <c r="F125" s="275">
        <v>16931.476334297648</v>
      </c>
      <c r="G125" s="275">
        <v>20629.817084299466</v>
      </c>
      <c r="H125" s="275">
        <v>19546.512266673388</v>
      </c>
      <c r="I125" s="275">
        <v>17333.653519124484</v>
      </c>
      <c r="J125" s="275">
        <v>18343.469899028649</v>
      </c>
      <c r="K125" s="275">
        <v>16800.917117982553</v>
      </c>
      <c r="L125" s="275">
        <v>16548.078562178554</v>
      </c>
      <c r="M125" s="275">
        <v>16672.071713047459</v>
      </c>
      <c r="N125" s="275">
        <v>3724.2811838575799</v>
      </c>
      <c r="O125" s="275">
        <v>2435.104968074716</v>
      </c>
      <c r="P125" s="275">
        <v>3008.8534855113235</v>
      </c>
      <c r="Q125" s="275">
        <v>3197.3432335400644</v>
      </c>
      <c r="R125" s="275">
        <v>2715.456600709138</v>
      </c>
      <c r="S125" s="275">
        <v>2965.0218308635949</v>
      </c>
      <c r="T125" s="275">
        <v>2783.9483219639014</v>
      </c>
      <c r="U125" s="275">
        <v>2570.4996414291063</v>
      </c>
      <c r="V125" s="275">
        <v>2666.97739624317</v>
      </c>
      <c r="W125" s="275">
        <v>25662.882185046856</v>
      </c>
      <c r="X125" s="275">
        <v>19996.970047258779</v>
      </c>
      <c r="Y125" s="275">
        <v>22829.926116152819</v>
      </c>
      <c r="Z125" s="275">
        <v>3248.5130863691802</v>
      </c>
      <c r="AA125" s="275">
        <v>3248.5130863691802</v>
      </c>
      <c r="AB125" s="275">
        <v>3248.5130863691802</v>
      </c>
      <c r="AC125" s="275">
        <v>3248.5130863691802</v>
      </c>
      <c r="AD125" s="275">
        <v>3248.5130863691802</v>
      </c>
      <c r="AE125" s="275">
        <v>3248.5130863691802</v>
      </c>
      <c r="AF125" s="275">
        <v>8627.7970944698027</v>
      </c>
      <c r="AG125" s="275">
        <v>798.92571476680428</v>
      </c>
      <c r="AH125" s="275">
        <v>798.92571476680428</v>
      </c>
      <c r="AI125" s="275">
        <v>587.31922114241092</v>
      </c>
      <c r="AJ125" s="275">
        <v>587.31922114241092</v>
      </c>
      <c r="AK125" s="275">
        <v>587.31922114241092</v>
      </c>
    </row>
    <row r="126" spans="1:37" ht="15" x14ac:dyDescent="0.25">
      <c r="A126" s="269" t="s">
        <v>27</v>
      </c>
      <c r="B126" s="269" t="s">
        <v>28</v>
      </c>
      <c r="C126" s="275">
        <v>241</v>
      </c>
      <c r="D126" s="269" t="s">
        <v>802</v>
      </c>
      <c r="E126" s="275">
        <v>651.32200019757602</v>
      </c>
      <c r="F126" s="275">
        <v>279.74548100042563</v>
      </c>
      <c r="G126" s="275">
        <v>434.45475395194717</v>
      </c>
      <c r="H126" s="275">
        <v>426.34657004357678</v>
      </c>
      <c r="I126" s="275">
        <v>345.16090761813865</v>
      </c>
      <c r="J126" s="275">
        <v>388.06063081653195</v>
      </c>
      <c r="K126" s="275">
        <v>333.90488531028416</v>
      </c>
      <c r="L126" s="275">
        <v>294.77928781127662</v>
      </c>
      <c r="M126" s="275">
        <v>308.85679841024677</v>
      </c>
      <c r="N126" s="275">
        <v>157.74383748517619</v>
      </c>
      <c r="O126" s="275">
        <v>98.152970333518354</v>
      </c>
      <c r="P126" s="275">
        <v>125.24403160638553</v>
      </c>
      <c r="Q126" s="275">
        <v>137.06036846181723</v>
      </c>
      <c r="R126" s="275">
        <v>114.34110815768706</v>
      </c>
      <c r="S126" s="275">
        <v>125.70160020938555</v>
      </c>
      <c r="T126" s="275">
        <v>119.31276650203888</v>
      </c>
      <c r="U126" s="275">
        <v>105.73463244167472</v>
      </c>
      <c r="V126" s="275">
        <v>113.21852613958565</v>
      </c>
      <c r="W126" s="275">
        <v>4.2649924477803474</v>
      </c>
      <c r="X126" s="275">
        <v>5.406580080990344E-2</v>
      </c>
      <c r="Y126" s="275">
        <v>2.1595291242951253</v>
      </c>
      <c r="Z126" s="275">
        <v>0.81939732842551138</v>
      </c>
      <c r="AA126" s="275">
        <v>0.81939732842551138</v>
      </c>
      <c r="AB126" s="275">
        <v>0.81939732842551138</v>
      </c>
      <c r="AC126" s="275">
        <v>0.81939732842551138</v>
      </c>
      <c r="AD126" s="275">
        <v>0.81939732842551138</v>
      </c>
      <c r="AE126" s="275">
        <v>0.81939732842551138</v>
      </c>
      <c r="AF126" s="275">
        <v>175.43410420309493</v>
      </c>
      <c r="AG126" s="275">
        <v>16.245022752543417</v>
      </c>
      <c r="AH126" s="275">
        <v>16.245022752543417</v>
      </c>
      <c r="AI126" s="275">
        <v>21.865693286044127</v>
      </c>
      <c r="AJ126" s="275">
        <v>21.865693286044127</v>
      </c>
      <c r="AK126" s="275">
        <v>21.865693286044127</v>
      </c>
    </row>
    <row r="127" spans="1:37" ht="15" x14ac:dyDescent="0.25">
      <c r="A127" s="269" t="s">
        <v>1439</v>
      </c>
      <c r="B127" s="269" t="s">
        <v>24</v>
      </c>
      <c r="C127" s="275">
        <v>185</v>
      </c>
      <c r="D127" s="269" t="s">
        <v>802</v>
      </c>
      <c r="E127" s="275">
        <v>1750.0967549705972</v>
      </c>
      <c r="F127" s="275">
        <v>1403.7603931238232</v>
      </c>
      <c r="G127" s="275">
        <v>1551.720963050255</v>
      </c>
      <c r="H127" s="275">
        <v>1638.3011194914845</v>
      </c>
      <c r="I127" s="275">
        <v>1540.3924064244438</v>
      </c>
      <c r="J127" s="275">
        <v>1577.8993059601301</v>
      </c>
      <c r="K127" s="275">
        <v>1658.7801159254304</v>
      </c>
      <c r="L127" s="275">
        <v>1270.6084258684998</v>
      </c>
      <c r="M127" s="275">
        <v>1534.5825331833469</v>
      </c>
      <c r="N127" s="275">
        <v>435.12306602389458</v>
      </c>
      <c r="O127" s="275">
        <v>312.49390918685793</v>
      </c>
      <c r="P127" s="275">
        <v>350.71597050376772</v>
      </c>
      <c r="Q127" s="275">
        <v>399.23005503262175</v>
      </c>
      <c r="R127" s="275">
        <v>332.73222998879356</v>
      </c>
      <c r="S127" s="275">
        <v>371.15002102779857</v>
      </c>
      <c r="T127" s="275">
        <v>408.62165717114834</v>
      </c>
      <c r="U127" s="275">
        <v>280.6764570302833</v>
      </c>
      <c r="V127" s="275">
        <v>372.09216375366111</v>
      </c>
      <c r="W127" s="275">
        <v>492.08837379226031</v>
      </c>
      <c r="X127" s="275">
        <v>394.44529145421967</v>
      </c>
      <c r="Y127" s="275">
        <v>443.26683262324002</v>
      </c>
      <c r="Z127" s="275">
        <v>11.775546891845382</v>
      </c>
      <c r="AA127" s="275">
        <v>11.775546891845382</v>
      </c>
      <c r="AB127" s="275">
        <v>11.775546891845382</v>
      </c>
      <c r="AC127" s="275">
        <v>11.775546891845382</v>
      </c>
      <c r="AD127" s="275">
        <v>11.775546891845382</v>
      </c>
      <c r="AE127" s="275">
        <v>11.775546891845382</v>
      </c>
      <c r="AF127" s="275">
        <v>1853.6432717472826</v>
      </c>
      <c r="AG127" s="275">
        <v>171.6455741109576</v>
      </c>
      <c r="AH127" s="275">
        <v>171.6455741109576</v>
      </c>
      <c r="AI127" s="275">
        <v>77.997225370593853</v>
      </c>
      <c r="AJ127" s="275">
        <v>77.997225370593853</v>
      </c>
      <c r="AK127" s="275">
        <v>77.997225370593853</v>
      </c>
    </row>
    <row r="128" spans="1:37" ht="15" x14ac:dyDescent="0.25">
      <c r="A128" s="269" t="s">
        <v>29</v>
      </c>
      <c r="B128" s="269" t="s">
        <v>30</v>
      </c>
      <c r="C128" s="275">
        <v>793</v>
      </c>
      <c r="D128" s="269" t="s">
        <v>802</v>
      </c>
      <c r="E128" s="275">
        <v>6713.216339490953</v>
      </c>
      <c r="F128" s="275">
        <v>3619.9080289827175</v>
      </c>
      <c r="G128" s="275">
        <v>4654.1957462983137</v>
      </c>
      <c r="H128" s="275">
        <v>4340.8298849872499</v>
      </c>
      <c r="I128" s="275">
        <v>3595.4437959815032</v>
      </c>
      <c r="J128" s="275">
        <v>3941.4231028369009</v>
      </c>
      <c r="K128" s="275">
        <v>3445.5082764963136</v>
      </c>
      <c r="L128" s="275">
        <v>3376.0206087601655</v>
      </c>
      <c r="M128" s="275">
        <v>3401.2151550109593</v>
      </c>
      <c r="N128" s="275">
        <v>840.3323531190365</v>
      </c>
      <c r="O128" s="275">
        <v>535.93518026359652</v>
      </c>
      <c r="P128" s="275">
        <v>667.80173954870907</v>
      </c>
      <c r="Q128" s="275">
        <v>722.90404889797662</v>
      </c>
      <c r="R128" s="275">
        <v>569.79318673033754</v>
      </c>
      <c r="S128" s="275">
        <v>648.50173433393093</v>
      </c>
      <c r="T128" s="275">
        <v>577.54223305081098</v>
      </c>
      <c r="U128" s="275">
        <v>523.31219493257311</v>
      </c>
      <c r="V128" s="275">
        <v>554.41059125505933</v>
      </c>
      <c r="W128" s="275">
        <v>16755.122187785524</v>
      </c>
      <c r="X128" s="275">
        <v>13532.608856337734</v>
      </c>
      <c r="Y128" s="275">
        <v>15143.865522061629</v>
      </c>
      <c r="Z128" s="275">
        <v>1821.6541350529849</v>
      </c>
      <c r="AA128" s="275">
        <v>1821.6541350529849</v>
      </c>
      <c r="AB128" s="275">
        <v>1821.6541350529849</v>
      </c>
      <c r="AC128" s="275">
        <v>1821.6541350529849</v>
      </c>
      <c r="AD128" s="275">
        <v>1821.6541350529849</v>
      </c>
      <c r="AE128" s="275">
        <v>1821.6541350529849</v>
      </c>
      <c r="AF128" s="275">
        <v>1245.4007799233559</v>
      </c>
      <c r="AG128" s="275">
        <v>115.32291523358205</v>
      </c>
      <c r="AH128" s="275">
        <v>115.32291523358205</v>
      </c>
      <c r="AI128" s="275">
        <v>144.26807690784833</v>
      </c>
      <c r="AJ128" s="275">
        <v>144.26807690784833</v>
      </c>
      <c r="AK128" s="275">
        <v>144.26807690784833</v>
      </c>
    </row>
    <row r="129" spans="1:37" ht="15" x14ac:dyDescent="0.25">
      <c r="A129" s="269" t="s">
        <v>31</v>
      </c>
      <c r="B129" s="269" t="s">
        <v>32</v>
      </c>
      <c r="C129" s="275">
        <v>178</v>
      </c>
      <c r="D129" s="269" t="s">
        <v>802</v>
      </c>
      <c r="E129" s="275">
        <v>2447.7705088654161</v>
      </c>
      <c r="F129" s="275">
        <v>1112.620797612039</v>
      </c>
      <c r="G129" s="275">
        <v>1578.2568018931854</v>
      </c>
      <c r="H129" s="275">
        <v>1495.266393864481</v>
      </c>
      <c r="I129" s="275">
        <v>1124.9902914122645</v>
      </c>
      <c r="J129" s="275">
        <v>1325.7161081259078</v>
      </c>
      <c r="K129" s="275">
        <v>1015.8246001615822</v>
      </c>
      <c r="L129" s="275">
        <v>977.83572480687008</v>
      </c>
      <c r="M129" s="275">
        <v>999.18075551348238</v>
      </c>
      <c r="N129" s="275">
        <v>469.41862382239395</v>
      </c>
      <c r="O129" s="275">
        <v>272.88328465021664</v>
      </c>
      <c r="P129" s="275">
        <v>353.90111018877502</v>
      </c>
      <c r="Q129" s="275">
        <v>381.53938060716064</v>
      </c>
      <c r="R129" s="275">
        <v>269.06583714003233</v>
      </c>
      <c r="S129" s="275">
        <v>327.91818996097641</v>
      </c>
      <c r="T129" s="275">
        <v>270.81880613152526</v>
      </c>
      <c r="U129" s="275">
        <v>238.21818400012765</v>
      </c>
      <c r="V129" s="275">
        <v>256.2480249227653</v>
      </c>
      <c r="W129" s="275">
        <v>5.5587564800896878</v>
      </c>
      <c r="X129" s="275">
        <v>9.1649094343377188E-2</v>
      </c>
      <c r="Y129" s="275">
        <v>2.8252027872165324</v>
      </c>
      <c r="Z129" s="275">
        <v>1.5231341290117455</v>
      </c>
      <c r="AA129" s="275">
        <v>1.5231341290117455</v>
      </c>
      <c r="AB129" s="275">
        <v>1.5231341290117455</v>
      </c>
      <c r="AC129" s="275">
        <v>1.5231341290117455</v>
      </c>
      <c r="AD129" s="275">
        <v>1.5231341290117455</v>
      </c>
      <c r="AE129" s="275">
        <v>1.5231341290117455</v>
      </c>
      <c r="AF129" s="275">
        <v>386.70914345509158</v>
      </c>
      <c r="AG129" s="275">
        <v>35.808900464144585</v>
      </c>
      <c r="AH129" s="275">
        <v>35.808900464144585</v>
      </c>
      <c r="AI129" s="275">
        <v>97.074839661429706</v>
      </c>
      <c r="AJ129" s="275">
        <v>97.074839661429706</v>
      </c>
      <c r="AK129" s="275">
        <v>97.074839661429706</v>
      </c>
    </row>
    <row r="130" spans="1:37" ht="15" x14ac:dyDescent="0.25">
      <c r="A130" s="269" t="s">
        <v>33</v>
      </c>
      <c r="B130" s="269" t="s">
        <v>2523</v>
      </c>
      <c r="C130" s="275">
        <v>54</v>
      </c>
      <c r="D130" s="269" t="s">
        <v>802</v>
      </c>
      <c r="E130" s="275">
        <v>437.50092578663055</v>
      </c>
      <c r="F130" s="275">
        <v>178.84714791660696</v>
      </c>
      <c r="G130" s="275">
        <v>299.12860789684942</v>
      </c>
      <c r="H130" s="275">
        <v>251.66763529193295</v>
      </c>
      <c r="I130" s="275">
        <v>156.1311110558859</v>
      </c>
      <c r="J130" s="275">
        <v>190.05876880473463</v>
      </c>
      <c r="K130" s="275">
        <v>149.39521121644489</v>
      </c>
      <c r="L130" s="275">
        <v>143.81545460750121</v>
      </c>
      <c r="M130" s="275">
        <v>146.12830251920462</v>
      </c>
      <c r="N130" s="275">
        <v>25.923962150086734</v>
      </c>
      <c r="O130" s="275">
        <v>18.746053006751833</v>
      </c>
      <c r="P130" s="275">
        <v>22.513449882477477</v>
      </c>
      <c r="Q130" s="275">
        <v>24.879673138174176</v>
      </c>
      <c r="R130" s="275">
        <v>21.799140642802911</v>
      </c>
      <c r="S130" s="275">
        <v>23.345247603763447</v>
      </c>
      <c r="T130" s="275">
        <v>21.809257512081054</v>
      </c>
      <c r="U130" s="275">
        <v>19.807670008706431</v>
      </c>
      <c r="V130" s="275">
        <v>21.055356002535675</v>
      </c>
      <c r="W130" s="275">
        <v>4191.5099249481627</v>
      </c>
      <c r="X130" s="275">
        <v>3731.6525302820551</v>
      </c>
      <c r="Y130" s="275">
        <v>3961.5812276151091</v>
      </c>
      <c r="Z130" s="275">
        <v>340.33801260992249</v>
      </c>
      <c r="AA130" s="275">
        <v>340.33801260992249</v>
      </c>
      <c r="AB130" s="275">
        <v>340.33801260992249</v>
      </c>
      <c r="AC130" s="275">
        <v>340.33801260992249</v>
      </c>
      <c r="AD130" s="275">
        <v>340.33801260992249</v>
      </c>
      <c r="AE130" s="275">
        <v>340.33801260992249</v>
      </c>
      <c r="AF130" s="275">
        <v>71.474008548835855</v>
      </c>
      <c r="AG130" s="275">
        <v>6.6184238531903574</v>
      </c>
      <c r="AH130" s="275">
        <v>6.6184238531903574</v>
      </c>
      <c r="AI130" s="275">
        <v>3.437563822076088</v>
      </c>
      <c r="AJ130" s="275">
        <v>3.437563822076088</v>
      </c>
      <c r="AK130" s="275">
        <v>3.437563822076088</v>
      </c>
    </row>
    <row r="131" spans="1:37" ht="15" x14ac:dyDescent="0.25">
      <c r="A131" s="269" t="s">
        <v>34</v>
      </c>
      <c r="B131" s="269" t="s">
        <v>2524</v>
      </c>
      <c r="C131" s="275">
        <v>74</v>
      </c>
      <c r="D131" s="269" t="s">
        <v>802</v>
      </c>
      <c r="E131" s="275">
        <v>511.47182652977352</v>
      </c>
      <c r="F131" s="275">
        <v>206.75439582596599</v>
      </c>
      <c r="G131" s="275">
        <v>345.6591472047516</v>
      </c>
      <c r="H131" s="275">
        <v>298.40212054037835</v>
      </c>
      <c r="I131" s="275">
        <v>189.27969936693736</v>
      </c>
      <c r="J131" s="275">
        <v>229.681863701027</v>
      </c>
      <c r="K131" s="275">
        <v>178.91289962368236</v>
      </c>
      <c r="L131" s="275">
        <v>167.753386405795</v>
      </c>
      <c r="M131" s="275">
        <v>172.37908222920186</v>
      </c>
      <c r="N131" s="275">
        <v>58.702090059706826</v>
      </c>
      <c r="O131" s="275">
        <v>41.766678630570262</v>
      </c>
      <c r="P131" s="275">
        <v>50.105330236489003</v>
      </c>
      <c r="Q131" s="275">
        <v>54.947517322268737</v>
      </c>
      <c r="R131" s="275">
        <v>47.208690334049464</v>
      </c>
      <c r="S131" s="275">
        <v>51.089612305628116</v>
      </c>
      <c r="T131" s="275">
        <v>47.902505617808998</v>
      </c>
      <c r="U131" s="275">
        <v>43.162394262313107</v>
      </c>
      <c r="V131" s="275">
        <v>46.095832557243071</v>
      </c>
      <c r="W131" s="275">
        <v>4191.8542618621377</v>
      </c>
      <c r="X131" s="275">
        <v>3731.6576792244318</v>
      </c>
      <c r="Y131" s="275">
        <v>3961.755970543285</v>
      </c>
      <c r="Z131" s="275">
        <v>340.35103646745358</v>
      </c>
      <c r="AA131" s="275">
        <v>340.35103646745358</v>
      </c>
      <c r="AB131" s="275">
        <v>340.35103646745358</v>
      </c>
      <c r="AC131" s="275">
        <v>340.35103646745358</v>
      </c>
      <c r="AD131" s="275">
        <v>340.35103646745358</v>
      </c>
      <c r="AE131" s="275">
        <v>340.35103646745358</v>
      </c>
      <c r="AF131" s="275">
        <v>109.51032939223586</v>
      </c>
      <c r="AG131" s="275">
        <v>10.140549136190355</v>
      </c>
      <c r="AH131" s="275">
        <v>10.140549136190355</v>
      </c>
      <c r="AI131" s="275">
        <v>8.8350654002884497</v>
      </c>
      <c r="AJ131" s="275">
        <v>8.8350654002884497</v>
      </c>
      <c r="AK131" s="275">
        <v>8.8350654002884497</v>
      </c>
    </row>
    <row r="132" spans="1:37" ht="15" x14ac:dyDescent="0.25">
      <c r="A132" s="269" t="s">
        <v>35</v>
      </c>
      <c r="B132" s="269" t="s">
        <v>2525</v>
      </c>
      <c r="C132" s="275">
        <v>75</v>
      </c>
      <c r="D132" s="269" t="s">
        <v>802</v>
      </c>
      <c r="E132" s="275">
        <v>259.38226890264116</v>
      </c>
      <c r="F132" s="275">
        <v>129.18522127831949</v>
      </c>
      <c r="G132" s="275">
        <v>181.45707000177424</v>
      </c>
      <c r="H132" s="275">
        <v>181.4763779029617</v>
      </c>
      <c r="I132" s="275">
        <v>149.15251856403236</v>
      </c>
      <c r="J132" s="275">
        <v>165.96709407358128</v>
      </c>
      <c r="K132" s="275">
        <v>144.31131869228037</v>
      </c>
      <c r="L132" s="275">
        <v>136.8716432136888</v>
      </c>
      <c r="M132" s="275">
        <v>139.95544042929336</v>
      </c>
      <c r="N132" s="275">
        <v>52.8740180979214</v>
      </c>
      <c r="O132" s="275">
        <v>43.267339929511792</v>
      </c>
      <c r="P132" s="275">
        <v>48.33645674443909</v>
      </c>
      <c r="Q132" s="275">
        <v>51.449654242332805</v>
      </c>
      <c r="R132" s="275">
        <v>47.362660231080127</v>
      </c>
      <c r="S132" s="275">
        <v>49.41766571417547</v>
      </c>
      <c r="T132" s="275">
        <v>47.37000556339131</v>
      </c>
      <c r="U132" s="275">
        <v>44.676032162473547</v>
      </c>
      <c r="V132" s="275">
        <v>46.359765538047149</v>
      </c>
      <c r="W132" s="275">
        <v>2787.0429547410627</v>
      </c>
      <c r="X132" s="275">
        <v>2023.0429541599469</v>
      </c>
      <c r="Y132" s="275">
        <v>2405.042954450505</v>
      </c>
      <c r="Z132" s="275">
        <v>379.38275732889434</v>
      </c>
      <c r="AA132" s="275">
        <v>379.38275732889434</v>
      </c>
      <c r="AB132" s="275">
        <v>379.38275732889434</v>
      </c>
      <c r="AC132" s="275">
        <v>379.38275732889434</v>
      </c>
      <c r="AD132" s="275">
        <v>379.38275732889434</v>
      </c>
      <c r="AE132" s="275">
        <v>379.38275732889434</v>
      </c>
      <c r="AF132" s="275">
        <v>178.6340593870874</v>
      </c>
      <c r="AG132" s="275">
        <v>16.541342263587715</v>
      </c>
      <c r="AH132" s="275">
        <v>16.541342263587715</v>
      </c>
      <c r="AI132" s="275">
        <v>5.6897205458764395</v>
      </c>
      <c r="AJ132" s="275">
        <v>5.6897205458764395</v>
      </c>
      <c r="AK132" s="275">
        <v>5.6897205458764395</v>
      </c>
    </row>
    <row r="133" spans="1:37" ht="15" x14ac:dyDescent="0.25">
      <c r="A133" s="269" t="s">
        <v>36</v>
      </c>
      <c r="B133" s="269" t="s">
        <v>2526</v>
      </c>
      <c r="C133" s="275">
        <v>91</v>
      </c>
      <c r="D133" s="269" t="s">
        <v>802</v>
      </c>
      <c r="E133" s="275">
        <v>259.38226890264116</v>
      </c>
      <c r="F133" s="275">
        <v>129.18522127831949</v>
      </c>
      <c r="G133" s="275">
        <v>181.45707000177424</v>
      </c>
      <c r="H133" s="275">
        <v>181.4763779029617</v>
      </c>
      <c r="I133" s="275">
        <v>149.15251856403236</v>
      </c>
      <c r="J133" s="275">
        <v>165.96709407358128</v>
      </c>
      <c r="K133" s="275">
        <v>144.31131869228037</v>
      </c>
      <c r="L133" s="275">
        <v>136.8716432136888</v>
      </c>
      <c r="M133" s="275">
        <v>139.95544042929336</v>
      </c>
      <c r="N133" s="275">
        <v>42.376485433908215</v>
      </c>
      <c r="O133" s="275">
        <v>31.005935031314038</v>
      </c>
      <c r="P133" s="275">
        <v>36.579156276966479</v>
      </c>
      <c r="Q133" s="275">
        <v>39.842802807381695</v>
      </c>
      <c r="R133" s="275">
        <v>34.665406296513119</v>
      </c>
      <c r="S133" s="275">
        <v>37.261362206270839</v>
      </c>
      <c r="T133" s="275">
        <v>35.113807977708994</v>
      </c>
      <c r="U133" s="275">
        <v>31.967903151196992</v>
      </c>
      <c r="V133" s="275">
        <v>33.912193152762093</v>
      </c>
      <c r="W133" s="275">
        <v>2787.3184242722436</v>
      </c>
      <c r="X133" s="275">
        <v>2023.0470733138002</v>
      </c>
      <c r="Y133" s="275">
        <v>2405.1827487930218</v>
      </c>
      <c r="Z133" s="275">
        <v>379.39317641488077</v>
      </c>
      <c r="AA133" s="275">
        <v>379.39317641488077</v>
      </c>
      <c r="AB133" s="275">
        <v>379.39317641488077</v>
      </c>
      <c r="AC133" s="275">
        <v>379.39317641488077</v>
      </c>
      <c r="AD133" s="275">
        <v>379.39317641488077</v>
      </c>
      <c r="AE133" s="275">
        <v>379.39317641488077</v>
      </c>
      <c r="AF133" s="275">
        <v>179.78197422698742</v>
      </c>
      <c r="AG133" s="275">
        <v>16.647638173087714</v>
      </c>
      <c r="AH133" s="275">
        <v>16.647638173087714</v>
      </c>
      <c r="AI133" s="275">
        <v>6.7201344937896259</v>
      </c>
      <c r="AJ133" s="275">
        <v>6.7201344937896259</v>
      </c>
      <c r="AK133" s="275">
        <v>6.7201344937896259</v>
      </c>
    </row>
    <row r="134" spans="1:37" ht="15" x14ac:dyDescent="0.25">
      <c r="A134" s="269" t="s">
        <v>37</v>
      </c>
      <c r="B134" s="269" t="s">
        <v>2527</v>
      </c>
      <c r="C134" s="275">
        <v>246</v>
      </c>
      <c r="D134" s="269" t="s">
        <v>802</v>
      </c>
      <c r="E134" s="275">
        <v>2538.3262716012082</v>
      </c>
      <c r="F134" s="275">
        <v>1474.7965528651987</v>
      </c>
      <c r="G134" s="275">
        <v>1886.7799792982034</v>
      </c>
      <c r="H134" s="275">
        <v>1760.2125915912918</v>
      </c>
      <c r="I134" s="275">
        <v>1657.4271047202358</v>
      </c>
      <c r="J134" s="275">
        <v>1698.0650799844873</v>
      </c>
      <c r="K134" s="275">
        <v>1668.4416094177614</v>
      </c>
      <c r="L134" s="275">
        <v>1659.8235373652399</v>
      </c>
      <c r="M134" s="275">
        <v>1663.6606934611893</v>
      </c>
      <c r="N134" s="275">
        <v>138.36510303158187</v>
      </c>
      <c r="O134" s="275">
        <v>79.572151094007722</v>
      </c>
      <c r="P134" s="275">
        <v>108.02977947512289</v>
      </c>
      <c r="Q134" s="275">
        <v>118.79536653832575</v>
      </c>
      <c r="R134" s="275">
        <v>102.11184708851877</v>
      </c>
      <c r="S134" s="275">
        <v>110.0519908289412</v>
      </c>
      <c r="T134" s="275">
        <v>107.6902184955878</v>
      </c>
      <c r="U134" s="275">
        <v>100.80397918528188</v>
      </c>
      <c r="V134" s="275">
        <v>104.37965354365897</v>
      </c>
      <c r="W134" s="275">
        <v>4.7949107407641653</v>
      </c>
      <c r="X134" s="275">
        <v>7.4016103209912101E-2</v>
      </c>
      <c r="Y134" s="275">
        <v>2.4344634219870387</v>
      </c>
      <c r="Z134" s="275">
        <v>1.2832607739274269</v>
      </c>
      <c r="AA134" s="275">
        <v>1.2832607739274269</v>
      </c>
      <c r="AB134" s="275">
        <v>1.2832607739274269</v>
      </c>
      <c r="AC134" s="275">
        <v>1.2832607739274269</v>
      </c>
      <c r="AD134" s="275">
        <v>1.2832607739274269</v>
      </c>
      <c r="AE134" s="275">
        <v>1.2832607739274269</v>
      </c>
      <c r="AF134" s="275">
        <v>140.65720552603065</v>
      </c>
      <c r="AG134" s="275">
        <v>13.024719079793579</v>
      </c>
      <c r="AH134" s="275">
        <v>13.024719079793579</v>
      </c>
      <c r="AI134" s="275">
        <v>16.821032438511583</v>
      </c>
      <c r="AJ134" s="275">
        <v>16.821032438511583</v>
      </c>
      <c r="AK134" s="275">
        <v>16.821032438511583</v>
      </c>
    </row>
    <row r="135" spans="1:37" ht="15" x14ac:dyDescent="0.25">
      <c r="A135" s="269" t="s">
        <v>38</v>
      </c>
      <c r="B135" s="269" t="s">
        <v>39</v>
      </c>
      <c r="C135" s="275">
        <v>685</v>
      </c>
      <c r="D135" s="269" t="s">
        <v>802</v>
      </c>
      <c r="E135" s="275">
        <v>6554.6976923612074</v>
      </c>
      <c r="F135" s="275">
        <v>3814.2723927309162</v>
      </c>
      <c r="G135" s="275">
        <v>4663.1485403329852</v>
      </c>
      <c r="H135" s="275">
        <v>4410.2333749591535</v>
      </c>
      <c r="I135" s="275">
        <v>3936.2602681217804</v>
      </c>
      <c r="J135" s="275">
        <v>4145.3622864716945</v>
      </c>
      <c r="K135" s="275">
        <v>3864.4883714284433</v>
      </c>
      <c r="L135" s="275">
        <v>3770.1412784168938</v>
      </c>
      <c r="M135" s="275">
        <v>3809.1390754809681</v>
      </c>
      <c r="N135" s="275">
        <v>776.6156816257851</v>
      </c>
      <c r="O135" s="275">
        <v>496.1743027635809</v>
      </c>
      <c r="P135" s="275">
        <v>621.6972479508205</v>
      </c>
      <c r="Q135" s="275">
        <v>668.215528730492</v>
      </c>
      <c r="R135" s="275">
        <v>544.03075026283057</v>
      </c>
      <c r="S135" s="275">
        <v>606.55615843082649</v>
      </c>
      <c r="T135" s="275">
        <v>564.02183440021531</v>
      </c>
      <c r="U135" s="275">
        <v>513.81713127338298</v>
      </c>
      <c r="V135" s="275">
        <v>542.41870503162136</v>
      </c>
      <c r="W135" s="275">
        <v>2803.802210340431</v>
      </c>
      <c r="X135" s="275">
        <v>2023.287277888672</v>
      </c>
      <c r="Y135" s="275">
        <v>2413.5447441145516</v>
      </c>
      <c r="Z135" s="275">
        <v>471.42133569864171</v>
      </c>
      <c r="AA135" s="275">
        <v>471.42133569864171</v>
      </c>
      <c r="AB135" s="275">
        <v>471.42133569864171</v>
      </c>
      <c r="AC135" s="275">
        <v>471.42133569864171</v>
      </c>
      <c r="AD135" s="275">
        <v>471.42133569864171</v>
      </c>
      <c r="AE135" s="275">
        <v>471.42133569864171</v>
      </c>
      <c r="AF135" s="275">
        <v>1784.4396461986896</v>
      </c>
      <c r="AG135" s="275">
        <v>165.23740088990701</v>
      </c>
      <c r="AH135" s="275">
        <v>165.23740088990701</v>
      </c>
      <c r="AI135" s="275">
        <v>114.39607519264158</v>
      </c>
      <c r="AJ135" s="275">
        <v>114.39607519264158</v>
      </c>
      <c r="AK135" s="275">
        <v>114.39607519264158</v>
      </c>
    </row>
    <row r="136" spans="1:37" ht="15" x14ac:dyDescent="0.25">
      <c r="A136" s="269" t="s">
        <v>40</v>
      </c>
      <c r="B136" s="269" t="s">
        <v>41</v>
      </c>
      <c r="C136" s="275">
        <v>149</v>
      </c>
      <c r="D136" s="269" t="s">
        <v>802</v>
      </c>
      <c r="E136" s="275">
        <v>1581.7669403294517</v>
      </c>
      <c r="F136" s="275">
        <v>701.71463978999236</v>
      </c>
      <c r="G136" s="275">
        <v>1027.9894476157954</v>
      </c>
      <c r="H136" s="275">
        <v>1001.4935737517488</v>
      </c>
      <c r="I136" s="275">
        <v>770.84185834576476</v>
      </c>
      <c r="J136" s="275">
        <v>890.20121435761359</v>
      </c>
      <c r="K136" s="275">
        <v>728.68484928264115</v>
      </c>
      <c r="L136" s="275">
        <v>672.48320287706849</v>
      </c>
      <c r="M136" s="275">
        <v>693.80761821412023</v>
      </c>
      <c r="N136" s="275">
        <v>330.26830229295439</v>
      </c>
      <c r="O136" s="275">
        <v>197.26818169511611</v>
      </c>
      <c r="P136" s="275">
        <v>256.81958267985556</v>
      </c>
      <c r="Q136" s="275">
        <v>281.03302607180069</v>
      </c>
      <c r="R136" s="275">
        <v>215.75208089723898</v>
      </c>
      <c r="S136" s="275">
        <v>248.72042213159784</v>
      </c>
      <c r="T136" s="275">
        <v>218.72437462846855</v>
      </c>
      <c r="U136" s="275">
        <v>193.04709255036357</v>
      </c>
      <c r="V136" s="275">
        <v>206.80537293812637</v>
      </c>
      <c r="W136" s="275">
        <v>3.3374821759215938</v>
      </c>
      <c r="X136" s="275">
        <v>6.5834347787608813E-2</v>
      </c>
      <c r="Y136" s="275">
        <v>1.7016582618546012</v>
      </c>
      <c r="Z136" s="275">
        <v>0.89444082436382244</v>
      </c>
      <c r="AA136" s="275">
        <v>0.89444082436382244</v>
      </c>
      <c r="AB136" s="275">
        <v>0.89444082436382244</v>
      </c>
      <c r="AC136" s="275">
        <v>0.89444082436382244</v>
      </c>
      <c r="AD136" s="275">
        <v>0.89444082436382244</v>
      </c>
      <c r="AE136" s="275">
        <v>0.89444082436382244</v>
      </c>
      <c r="AF136" s="275">
        <v>255.79321765055479</v>
      </c>
      <c r="AG136" s="275">
        <v>23.686205397094888</v>
      </c>
      <c r="AH136" s="275">
        <v>23.686205397094888</v>
      </c>
      <c r="AI136" s="275">
        <v>74.359939798540879</v>
      </c>
      <c r="AJ136" s="275">
        <v>74.359939798540879</v>
      </c>
      <c r="AK136" s="275">
        <v>74.359939798540879</v>
      </c>
    </row>
    <row r="137" spans="1:37" ht="15" x14ac:dyDescent="0.25">
      <c r="A137" s="269" t="s">
        <v>42</v>
      </c>
      <c r="B137" s="269" t="s">
        <v>2528</v>
      </c>
      <c r="C137" s="275">
        <v>139</v>
      </c>
      <c r="D137" s="269" t="s">
        <v>802</v>
      </c>
      <c r="E137" s="275">
        <v>951.58051828809153</v>
      </c>
      <c r="F137" s="275">
        <v>549.83131869614408</v>
      </c>
      <c r="G137" s="275">
        <v>701.90573119865064</v>
      </c>
      <c r="H137" s="275">
        <v>652.43745486950718</v>
      </c>
      <c r="I137" s="275">
        <v>608.9645510450822</v>
      </c>
      <c r="J137" s="275">
        <v>625.02472445825549</v>
      </c>
      <c r="K137" s="275">
        <v>604.38174121409008</v>
      </c>
      <c r="L137" s="275">
        <v>596.17202780068089</v>
      </c>
      <c r="M137" s="275">
        <v>600.01901718165595</v>
      </c>
      <c r="N137" s="275">
        <v>85.469913847969707</v>
      </c>
      <c r="O137" s="275">
        <v>63.7576869750052</v>
      </c>
      <c r="P137" s="275">
        <v>73.627155016915182</v>
      </c>
      <c r="Q137" s="275">
        <v>77.390114683006232</v>
      </c>
      <c r="R137" s="275">
        <v>67.648341930710473</v>
      </c>
      <c r="S137" s="275">
        <v>72.519211157212965</v>
      </c>
      <c r="T137" s="275">
        <v>70.491704213088155</v>
      </c>
      <c r="U137" s="275">
        <v>65.707834635984071</v>
      </c>
      <c r="V137" s="275">
        <v>68.582381038329061</v>
      </c>
      <c r="W137" s="275">
        <v>4.6923622189682073</v>
      </c>
      <c r="X137" s="275">
        <v>4.8484041561128295E-2</v>
      </c>
      <c r="Y137" s="275">
        <v>2.3704231302646677</v>
      </c>
      <c r="Z137" s="275">
        <v>45.24625881731945</v>
      </c>
      <c r="AA137" s="275">
        <v>45.24625881731945</v>
      </c>
      <c r="AB137" s="275">
        <v>45.24625881731945</v>
      </c>
      <c r="AC137" s="275">
        <v>45.24625881731945</v>
      </c>
      <c r="AD137" s="275">
        <v>45.24625881731945</v>
      </c>
      <c r="AE137" s="275">
        <v>45.24625881731945</v>
      </c>
      <c r="AF137" s="275">
        <v>565.61132104441083</v>
      </c>
      <c r="AG137" s="275">
        <v>52.375066880164709</v>
      </c>
      <c r="AH137" s="275">
        <v>52.375066880164709</v>
      </c>
      <c r="AI137" s="275">
        <v>6.7782575942206895</v>
      </c>
      <c r="AJ137" s="275">
        <v>6.7782575942206895</v>
      </c>
      <c r="AK137" s="275">
        <v>6.7782575942206895</v>
      </c>
    </row>
    <row r="138" spans="1:37" ht="15" x14ac:dyDescent="0.25">
      <c r="A138" s="269" t="s">
        <v>43</v>
      </c>
      <c r="B138" s="269" t="s">
        <v>2529</v>
      </c>
      <c r="C138" s="275">
        <v>108</v>
      </c>
      <c r="D138" s="269" t="s">
        <v>802</v>
      </c>
      <c r="E138" s="275">
        <v>942.46051828809141</v>
      </c>
      <c r="F138" s="275">
        <v>540.71131869614408</v>
      </c>
      <c r="G138" s="275">
        <v>692.78573119865075</v>
      </c>
      <c r="H138" s="275">
        <v>643.31745486950729</v>
      </c>
      <c r="I138" s="275">
        <v>599.84455104508231</v>
      </c>
      <c r="J138" s="275">
        <v>615.9047244582556</v>
      </c>
      <c r="K138" s="275">
        <v>595.26174121409019</v>
      </c>
      <c r="L138" s="275">
        <v>587.052027800681</v>
      </c>
      <c r="M138" s="275">
        <v>590.89901718165606</v>
      </c>
      <c r="N138" s="275">
        <v>72.462430003810766</v>
      </c>
      <c r="O138" s="275">
        <v>50.766315304035153</v>
      </c>
      <c r="P138" s="275">
        <v>60.631129599989826</v>
      </c>
      <c r="Q138" s="275">
        <v>64.39433113845439</v>
      </c>
      <c r="R138" s="275">
        <v>54.652643624218086</v>
      </c>
      <c r="S138" s="275">
        <v>59.523598088780062</v>
      </c>
      <c r="T138" s="275">
        <v>57.501660757856982</v>
      </c>
      <c r="U138" s="275">
        <v>52.717364990455543</v>
      </c>
      <c r="V138" s="275">
        <v>55.592252345038432</v>
      </c>
      <c r="W138" s="275">
        <v>2787.4854718539004</v>
      </c>
      <c r="X138" s="275">
        <v>2023.0480675827093</v>
      </c>
      <c r="Y138" s="275">
        <v>2405.2667697183051</v>
      </c>
      <c r="Z138" s="275">
        <v>379.39645525036553</v>
      </c>
      <c r="AA138" s="275">
        <v>379.39645525036553</v>
      </c>
      <c r="AB138" s="275">
        <v>379.39645525036553</v>
      </c>
      <c r="AC138" s="275">
        <v>379.39645525036553</v>
      </c>
      <c r="AD138" s="275">
        <v>379.39645525036553</v>
      </c>
      <c r="AE138" s="275">
        <v>379.39645525036553</v>
      </c>
      <c r="AF138" s="275">
        <v>193.42325421294979</v>
      </c>
      <c r="AG138" s="275">
        <v>17.910808572786081</v>
      </c>
      <c r="AH138" s="275">
        <v>17.910808572786081</v>
      </c>
      <c r="AI138" s="275">
        <v>6.3877277730495239</v>
      </c>
      <c r="AJ138" s="275">
        <v>6.3877277730495239</v>
      </c>
      <c r="AK138" s="275">
        <v>6.3877277730495239</v>
      </c>
    </row>
    <row r="139" spans="1:37" ht="15" x14ac:dyDescent="0.25">
      <c r="A139" s="269" t="s">
        <v>44</v>
      </c>
      <c r="B139" s="269" t="s">
        <v>2530</v>
      </c>
      <c r="C139" s="275">
        <v>150</v>
      </c>
      <c r="D139" s="269" t="s">
        <v>802</v>
      </c>
      <c r="E139" s="275">
        <v>2127.3091971674803</v>
      </c>
      <c r="F139" s="275">
        <v>1260.2089860363976</v>
      </c>
      <c r="G139" s="275">
        <v>1538.5618991212366</v>
      </c>
      <c r="H139" s="275">
        <v>1460.5474365988828</v>
      </c>
      <c r="I139" s="275">
        <v>1347.6447566407687</v>
      </c>
      <c r="J139" s="275">
        <v>1389.206898739315</v>
      </c>
      <c r="K139" s="275">
        <v>1331.7782985035301</v>
      </c>
      <c r="L139" s="275">
        <v>1318.261992137782</v>
      </c>
      <c r="M139" s="275">
        <v>1324.3944057218789</v>
      </c>
      <c r="N139" s="275">
        <v>203.09176759651893</v>
      </c>
      <c r="O139" s="275">
        <v>119.87669604636532</v>
      </c>
      <c r="P139" s="275">
        <v>156.99222563714488</v>
      </c>
      <c r="Q139" s="275">
        <v>168.00794215422462</v>
      </c>
      <c r="R139" s="275">
        <v>137.93796815214512</v>
      </c>
      <c r="S139" s="275">
        <v>153.27371589602279</v>
      </c>
      <c r="T139" s="275">
        <v>148.89958075934479</v>
      </c>
      <c r="U139" s="275">
        <v>136.63700446059576</v>
      </c>
      <c r="V139" s="275">
        <v>142.85631767179851</v>
      </c>
      <c r="W139" s="275">
        <v>3.5945318726728335</v>
      </c>
      <c r="X139" s="275">
        <v>7.640787505286678E-2</v>
      </c>
      <c r="Y139" s="275">
        <v>1.8354698738628501</v>
      </c>
      <c r="Z139" s="275">
        <v>0.63792198927351396</v>
      </c>
      <c r="AA139" s="275">
        <v>0.63792198927351396</v>
      </c>
      <c r="AB139" s="275">
        <v>0.63792198927351396</v>
      </c>
      <c r="AC139" s="275">
        <v>0.63792198927351396</v>
      </c>
      <c r="AD139" s="275">
        <v>0.63792198927351396</v>
      </c>
      <c r="AE139" s="275">
        <v>0.63792198927351396</v>
      </c>
      <c r="AF139" s="275">
        <v>204.00053224636358</v>
      </c>
      <c r="AG139" s="275">
        <v>18.890253159696627</v>
      </c>
      <c r="AH139" s="275">
        <v>18.890253159696627</v>
      </c>
      <c r="AI139" s="275">
        <v>20.091892432609761</v>
      </c>
      <c r="AJ139" s="275">
        <v>20.091892432609761</v>
      </c>
      <c r="AK139" s="275">
        <v>20.091892432609761</v>
      </c>
    </row>
    <row r="140" spans="1:37" ht="15" x14ac:dyDescent="0.25">
      <c r="A140" s="269" t="s">
        <v>1619</v>
      </c>
      <c r="B140" s="269" t="s">
        <v>1440</v>
      </c>
      <c r="C140" s="275">
        <v>248</v>
      </c>
      <c r="D140" s="269" t="s">
        <v>802</v>
      </c>
      <c r="E140" s="275">
        <v>3042.7393931202992</v>
      </c>
      <c r="F140" s="275">
        <v>1684.6559914811876</v>
      </c>
      <c r="G140" s="275">
        <v>2155.1486878004553</v>
      </c>
      <c r="H140" s="275">
        <v>2079.5894482973094</v>
      </c>
      <c r="I140" s="275">
        <v>1844.0716422783719</v>
      </c>
      <c r="J140" s="275">
        <v>1953.3689249257354</v>
      </c>
      <c r="K140" s="275">
        <v>1798.7711820510785</v>
      </c>
      <c r="L140" s="275">
        <v>1777.7775469149005</v>
      </c>
      <c r="M140" s="275">
        <v>1787.4838529466424</v>
      </c>
      <c r="N140" s="275">
        <v>526.51199963978672</v>
      </c>
      <c r="O140" s="275">
        <v>285.03299152969942</v>
      </c>
      <c r="P140" s="275">
        <v>388.23266359536797</v>
      </c>
      <c r="Q140" s="275">
        <v>404.00383645032116</v>
      </c>
      <c r="R140" s="275">
        <v>306.95066104112527</v>
      </c>
      <c r="S140" s="275">
        <v>359.95217639731584</v>
      </c>
      <c r="T140" s="275">
        <v>340.11361534999673</v>
      </c>
      <c r="U140" s="275">
        <v>306.51476031793914</v>
      </c>
      <c r="V140" s="275">
        <v>321.65583670188835</v>
      </c>
      <c r="W140" s="275">
        <v>13.527445929641331</v>
      </c>
      <c r="X140" s="275">
        <v>0.22442761432217756</v>
      </c>
      <c r="Y140" s="275">
        <v>6.8759367719817543</v>
      </c>
      <c r="Z140" s="275">
        <v>1.9620899470836883</v>
      </c>
      <c r="AA140" s="275">
        <v>1.9620899470836883</v>
      </c>
      <c r="AB140" s="275">
        <v>1.9620899470836883</v>
      </c>
      <c r="AC140" s="275">
        <v>1.9620899470836883</v>
      </c>
      <c r="AD140" s="275">
        <v>1.9620899470836883</v>
      </c>
      <c r="AE140" s="275">
        <v>1.9620899470836883</v>
      </c>
      <c r="AF140" s="275">
        <v>395.11244716454883</v>
      </c>
      <c r="AG140" s="275">
        <v>36.587035510391935</v>
      </c>
      <c r="AH140" s="275">
        <v>36.587035510391935</v>
      </c>
      <c r="AI140" s="275">
        <v>65.369209005097261</v>
      </c>
      <c r="AJ140" s="275">
        <v>65.369209005097261</v>
      </c>
      <c r="AK140" s="275">
        <v>65.369209005097261</v>
      </c>
    </row>
    <row r="141" spans="1:37" ht="15" x14ac:dyDescent="0.25">
      <c r="A141" s="269" t="s">
        <v>2814</v>
      </c>
      <c r="B141" s="269" t="s">
        <v>2574</v>
      </c>
      <c r="C141" s="275">
        <v>354</v>
      </c>
      <c r="D141" s="269" t="s">
        <v>802</v>
      </c>
      <c r="E141" s="275">
        <v>2847.1629377554741</v>
      </c>
      <c r="F141" s="275">
        <v>1602.9285515408119</v>
      </c>
      <c r="G141" s="275">
        <v>2016.5489002283884</v>
      </c>
      <c r="H141" s="275">
        <v>1934.2665069203056</v>
      </c>
      <c r="I141" s="275">
        <v>1714.9404867045723</v>
      </c>
      <c r="J141" s="275">
        <v>1815.2333382385716</v>
      </c>
      <c r="K141" s="275">
        <v>1677.4848647521203</v>
      </c>
      <c r="L141" s="275">
        <v>1656.0107099141055</v>
      </c>
      <c r="M141" s="275">
        <v>1662.2237662866048</v>
      </c>
      <c r="N141" s="275">
        <v>508.1385604742556</v>
      </c>
      <c r="O141" s="275">
        <v>306.12863970767467</v>
      </c>
      <c r="P141" s="275">
        <v>392.54378677974734</v>
      </c>
      <c r="Q141" s="275">
        <v>409.91427890916907</v>
      </c>
      <c r="R141" s="275">
        <v>325.52477966727611</v>
      </c>
      <c r="S141" s="275">
        <v>370.75178613985923</v>
      </c>
      <c r="T141" s="275">
        <v>351.27155881017325</v>
      </c>
      <c r="U141" s="275">
        <v>323.38646771000458</v>
      </c>
      <c r="V141" s="275">
        <v>336.13365052169985</v>
      </c>
      <c r="W141" s="275">
        <v>17.46417772487332</v>
      </c>
      <c r="X141" s="275">
        <v>0.31195245934678995</v>
      </c>
      <c r="Y141" s="275">
        <v>8.8880650921100557</v>
      </c>
      <c r="Z141" s="275">
        <v>2.8441342091205204</v>
      </c>
      <c r="AA141" s="275">
        <v>2.8441342091205204</v>
      </c>
      <c r="AB141" s="275">
        <v>2.8441342091205204</v>
      </c>
      <c r="AC141" s="275">
        <v>2.8441342091205204</v>
      </c>
      <c r="AD141" s="275">
        <v>2.8441342091205204</v>
      </c>
      <c r="AE141" s="275">
        <v>2.8441342091205204</v>
      </c>
      <c r="AF141" s="275">
        <v>349.37831524017957</v>
      </c>
      <c r="AG141" s="275">
        <v>32.352097911308853</v>
      </c>
      <c r="AH141" s="275">
        <v>32.352097911308853</v>
      </c>
      <c r="AI141" s="275">
        <v>58.186486047785337</v>
      </c>
      <c r="AJ141" s="275">
        <v>58.186486047785337</v>
      </c>
      <c r="AK141" s="275">
        <v>58.186486047785337</v>
      </c>
    </row>
    <row r="142" spans="1:37" ht="15" x14ac:dyDescent="0.25">
      <c r="A142" s="269" t="s">
        <v>2815</v>
      </c>
      <c r="B142" s="269" t="s">
        <v>2574</v>
      </c>
      <c r="C142" s="275">
        <v>295</v>
      </c>
      <c r="D142" s="269" t="s">
        <v>802</v>
      </c>
      <c r="E142" s="275">
        <v>2847.1629377554741</v>
      </c>
      <c r="F142" s="275">
        <v>1602.9285515408119</v>
      </c>
      <c r="G142" s="275">
        <v>2016.5489002283884</v>
      </c>
      <c r="H142" s="275">
        <v>1934.2665069203056</v>
      </c>
      <c r="I142" s="275">
        <v>1714.9404867045723</v>
      </c>
      <c r="J142" s="275">
        <v>1815.2333382385716</v>
      </c>
      <c r="K142" s="275">
        <v>1677.4848647521203</v>
      </c>
      <c r="L142" s="275">
        <v>1656.0107099141055</v>
      </c>
      <c r="M142" s="275">
        <v>1662.2237662866048</v>
      </c>
      <c r="N142" s="275">
        <v>499.33620382957486</v>
      </c>
      <c r="O142" s="275">
        <v>297.32628306299398</v>
      </c>
      <c r="P142" s="275">
        <v>383.66607202273832</v>
      </c>
      <c r="Q142" s="275">
        <v>400.85355159364849</v>
      </c>
      <c r="R142" s="275">
        <v>316.6578303548855</v>
      </c>
      <c r="S142" s="275">
        <v>361.8202441597586</v>
      </c>
      <c r="T142" s="275">
        <v>342.4692021654925</v>
      </c>
      <c r="U142" s="275">
        <v>314.29417325218549</v>
      </c>
      <c r="V142" s="275">
        <v>327.20210854159922</v>
      </c>
      <c r="W142" s="275">
        <v>17.532091345897904</v>
      </c>
      <c r="X142" s="275">
        <v>0.31255075509528613</v>
      </c>
      <c r="Y142" s="275">
        <v>8.9223210504965955</v>
      </c>
      <c r="Z142" s="275">
        <v>2.8455907761959498</v>
      </c>
      <c r="AA142" s="275">
        <v>2.8455907761959498</v>
      </c>
      <c r="AB142" s="275">
        <v>2.8455907761959498</v>
      </c>
      <c r="AC142" s="275">
        <v>2.8455907761959498</v>
      </c>
      <c r="AD142" s="275">
        <v>2.8455907761959498</v>
      </c>
      <c r="AE142" s="275">
        <v>2.8455907761959498</v>
      </c>
      <c r="AF142" s="275">
        <v>349.16950532917031</v>
      </c>
      <c r="AG142" s="275">
        <v>32.332762349711693</v>
      </c>
      <c r="AH142" s="275">
        <v>32.332762349711693</v>
      </c>
      <c r="AI142" s="275">
        <v>57.059442745920158</v>
      </c>
      <c r="AJ142" s="275">
        <v>57.059442745920158</v>
      </c>
      <c r="AK142" s="275">
        <v>57.059442745920158</v>
      </c>
    </row>
    <row r="143" spans="1:37" ht="15" x14ac:dyDescent="0.25">
      <c r="A143" s="269" t="s">
        <v>3467</v>
      </c>
      <c r="B143" s="269" t="s">
        <v>2574</v>
      </c>
      <c r="C143" s="275">
        <v>316</v>
      </c>
      <c r="D143" s="269" t="s">
        <v>802</v>
      </c>
      <c r="E143" s="275">
        <v>2847.1629377554741</v>
      </c>
      <c r="F143" s="275">
        <v>1602.9285515408119</v>
      </c>
      <c r="G143" s="275">
        <v>2016.5489002283884</v>
      </c>
      <c r="H143" s="275">
        <v>1934.2665069203056</v>
      </c>
      <c r="I143" s="275">
        <v>1714.9404867045723</v>
      </c>
      <c r="J143" s="275">
        <v>1815.2333382385716</v>
      </c>
      <c r="K143" s="275">
        <v>1677.4848647521203</v>
      </c>
      <c r="L143" s="275">
        <v>1656.0107099141055</v>
      </c>
      <c r="M143" s="275">
        <v>1662.2237662866048</v>
      </c>
      <c r="N143" s="275">
        <v>502.44675137939475</v>
      </c>
      <c r="O143" s="275">
        <v>300.43683061281382</v>
      </c>
      <c r="P143" s="275">
        <v>386.80566848325549</v>
      </c>
      <c r="Q143" s="275">
        <v>404.06369540871611</v>
      </c>
      <c r="R143" s="275">
        <v>319.79327697101735</v>
      </c>
      <c r="S143" s="275">
        <v>364.98058984220239</v>
      </c>
      <c r="T143" s="275">
        <v>345.5797497153124</v>
      </c>
      <c r="U143" s="275">
        <v>317.55411519987712</v>
      </c>
      <c r="V143" s="275">
        <v>330.36245422404295</v>
      </c>
      <c r="W143" s="275">
        <v>17.532091345897904</v>
      </c>
      <c r="X143" s="275">
        <v>0.31255075509528613</v>
      </c>
      <c r="Y143" s="275">
        <v>8.9223210504965955</v>
      </c>
      <c r="Z143" s="275">
        <v>2.8455907761959498</v>
      </c>
      <c r="AA143" s="275">
        <v>2.8455907761959498</v>
      </c>
      <c r="AB143" s="275">
        <v>2.8455907761959498</v>
      </c>
      <c r="AC143" s="275">
        <v>2.8455907761959498</v>
      </c>
      <c r="AD143" s="275">
        <v>2.8455907761959498</v>
      </c>
      <c r="AE143" s="275">
        <v>2.8455907761959498</v>
      </c>
      <c r="AF143" s="275">
        <v>349.23964488233275</v>
      </c>
      <c r="AG143" s="275">
        <v>32.339257191110072</v>
      </c>
      <c r="AH143" s="275">
        <v>32.339257191110072</v>
      </c>
      <c r="AI143" s="275">
        <v>57.526384981346531</v>
      </c>
      <c r="AJ143" s="275">
        <v>57.526384981346531</v>
      </c>
      <c r="AK143" s="275">
        <v>57.526384981346531</v>
      </c>
    </row>
    <row r="144" spans="1:37" ht="15" x14ac:dyDescent="0.25">
      <c r="A144" s="269" t="s">
        <v>4403</v>
      </c>
      <c r="B144" s="269" t="s">
        <v>2574</v>
      </c>
      <c r="C144" s="275">
        <v>332</v>
      </c>
      <c r="D144" s="269" t="s">
        <v>802</v>
      </c>
      <c r="E144" s="275">
        <v>2847.1629377554741</v>
      </c>
      <c r="F144" s="275">
        <v>1602.9285515408119</v>
      </c>
      <c r="G144" s="275">
        <v>2016.5489002283884</v>
      </c>
      <c r="H144" s="275">
        <v>1934.2665069203056</v>
      </c>
      <c r="I144" s="275">
        <v>1714.9404867045723</v>
      </c>
      <c r="J144" s="275">
        <v>1815.2333382385716</v>
      </c>
      <c r="K144" s="275">
        <v>1677.4848647521203</v>
      </c>
      <c r="L144" s="275">
        <v>1656.0107099141055</v>
      </c>
      <c r="M144" s="275">
        <v>1662.2237662866048</v>
      </c>
      <c r="N144" s="275">
        <v>506.48805137827941</v>
      </c>
      <c r="O144" s="275">
        <v>304.47813061169848</v>
      </c>
      <c r="P144" s="275">
        <v>390.93247438158716</v>
      </c>
      <c r="Q144" s="275">
        <v>408.39815849141911</v>
      </c>
      <c r="R144" s="275">
        <v>323.90786774085643</v>
      </c>
      <c r="S144" s="275">
        <v>369.16847138299613</v>
      </c>
      <c r="T144" s="275">
        <v>349.62104971419706</v>
      </c>
      <c r="U144" s="275">
        <v>321.76955578358491</v>
      </c>
      <c r="V144" s="275">
        <v>334.55033576483675</v>
      </c>
      <c r="W144" s="275">
        <v>17.532091345897904</v>
      </c>
      <c r="X144" s="275">
        <v>0.31255075509528613</v>
      </c>
      <c r="Y144" s="275">
        <v>8.9223210504965955</v>
      </c>
      <c r="Z144" s="275">
        <v>2.8455907761959498</v>
      </c>
      <c r="AA144" s="275">
        <v>2.8455907761959498</v>
      </c>
      <c r="AB144" s="275">
        <v>2.8455907761959498</v>
      </c>
      <c r="AC144" s="275">
        <v>2.8455907761959498</v>
      </c>
      <c r="AD144" s="275">
        <v>2.8455907761959498</v>
      </c>
      <c r="AE144" s="275">
        <v>2.8455907761959498</v>
      </c>
      <c r="AF144" s="275">
        <v>349.40272796320153</v>
      </c>
      <c r="AG144" s="275">
        <v>32.35435850111088</v>
      </c>
      <c r="AH144" s="275">
        <v>32.35435850111088</v>
      </c>
      <c r="AI144" s="275">
        <v>57.445965556991929</v>
      </c>
      <c r="AJ144" s="275">
        <v>57.445965556991929</v>
      </c>
      <c r="AK144" s="275">
        <v>57.445965556991929</v>
      </c>
    </row>
    <row r="145" spans="1:37" ht="15" x14ac:dyDescent="0.25">
      <c r="A145" s="269" t="s">
        <v>2531</v>
      </c>
      <c r="B145" s="269" t="s">
        <v>45</v>
      </c>
      <c r="C145" s="275">
        <v>355</v>
      </c>
      <c r="D145" s="269" t="s">
        <v>802</v>
      </c>
      <c r="E145" s="275">
        <v>2888.7429381560173</v>
      </c>
      <c r="F145" s="275">
        <v>1609.8585516075691</v>
      </c>
      <c r="G145" s="275">
        <v>2045.7126505093249</v>
      </c>
      <c r="H145" s="275">
        <v>1975.8465073208488</v>
      </c>
      <c r="I145" s="275">
        <v>1756.5204871051155</v>
      </c>
      <c r="J145" s="275">
        <v>1855.0808386224255</v>
      </c>
      <c r="K145" s="275">
        <v>1719.0648651526635</v>
      </c>
      <c r="L145" s="275">
        <v>1697.5907103146487</v>
      </c>
      <c r="M145" s="275">
        <v>1703.803766687148</v>
      </c>
      <c r="N145" s="275">
        <v>512.65720922759374</v>
      </c>
      <c r="O145" s="275">
        <v>306.74819885853231</v>
      </c>
      <c r="P145" s="275">
        <v>395.64803069229225</v>
      </c>
      <c r="Q145" s="275">
        <v>414.3740904744007</v>
      </c>
      <c r="R145" s="275">
        <v>330.02871912358751</v>
      </c>
      <c r="S145" s="275">
        <v>375.04617672453992</v>
      </c>
      <c r="T145" s="275">
        <v>355.79020756351127</v>
      </c>
      <c r="U145" s="275">
        <v>327.89040716631598</v>
      </c>
      <c r="V145" s="275">
        <v>340.62288068098468</v>
      </c>
      <c r="W145" s="275">
        <v>17.46417772487332</v>
      </c>
      <c r="X145" s="275">
        <v>0.31195245934678995</v>
      </c>
      <c r="Y145" s="275">
        <v>8.8880650921100557</v>
      </c>
      <c r="Z145" s="275">
        <v>2.8441342091205204</v>
      </c>
      <c r="AA145" s="275">
        <v>2.8441342091205204</v>
      </c>
      <c r="AB145" s="275">
        <v>2.8441342091205204</v>
      </c>
      <c r="AC145" s="275">
        <v>2.8441342091205204</v>
      </c>
      <c r="AD145" s="275">
        <v>2.8441342091205204</v>
      </c>
      <c r="AE145" s="275">
        <v>2.8441342091205204</v>
      </c>
      <c r="AF145" s="275">
        <v>359.84460450427957</v>
      </c>
      <c r="AG145" s="275">
        <v>33.321265316308853</v>
      </c>
      <c r="AH145" s="275">
        <v>33.321265316308853</v>
      </c>
      <c r="AI145" s="275">
        <v>59.693026032068502</v>
      </c>
      <c r="AJ145" s="275">
        <v>59.693026032068502</v>
      </c>
      <c r="AK145" s="275">
        <v>59.693026032068502</v>
      </c>
    </row>
    <row r="146" spans="1:37" ht="15" x14ac:dyDescent="0.25">
      <c r="A146" s="269" t="s">
        <v>1442</v>
      </c>
      <c r="B146" s="269" t="s">
        <v>1441</v>
      </c>
      <c r="C146" s="275">
        <v>321</v>
      </c>
      <c r="D146" s="269" t="s">
        <v>802</v>
      </c>
      <c r="E146" s="275">
        <v>3220.5440091306705</v>
      </c>
      <c r="F146" s="275">
        <v>1778.1744683802413</v>
      </c>
      <c r="G146" s="275">
        <v>2280.1476780759299</v>
      </c>
      <c r="H146" s="275">
        <v>2192.8417439204254</v>
      </c>
      <c r="I146" s="275">
        <v>1931.8323127561434</v>
      </c>
      <c r="J146" s="275">
        <v>2055.5755495670219</v>
      </c>
      <c r="K146" s="275">
        <v>1880.7956534490413</v>
      </c>
      <c r="L146" s="275">
        <v>1858.6536037570384</v>
      </c>
      <c r="M146" s="275">
        <v>1869.6509767774876</v>
      </c>
      <c r="N146" s="275">
        <v>584.95633821569152</v>
      </c>
      <c r="O146" s="275">
        <v>324.3472469556898</v>
      </c>
      <c r="P146" s="275">
        <v>435.01985443530589</v>
      </c>
      <c r="Q146" s="275">
        <v>451.2443229188267</v>
      </c>
      <c r="R146" s="275">
        <v>344.63131112388845</v>
      </c>
      <c r="S146" s="275">
        <v>402.89749835076543</v>
      </c>
      <c r="T146" s="275">
        <v>381.62498389217603</v>
      </c>
      <c r="U146" s="275">
        <v>344.95186541173246</v>
      </c>
      <c r="V146" s="275">
        <v>361.56698601633582</v>
      </c>
      <c r="W146" s="275">
        <v>14.754860425018217</v>
      </c>
      <c r="X146" s="275">
        <v>0.24304078273290203</v>
      </c>
      <c r="Y146" s="275">
        <v>7.4989506038755591</v>
      </c>
      <c r="Z146" s="275">
        <v>2.4204920149065874</v>
      </c>
      <c r="AA146" s="275">
        <v>2.4204920149065874</v>
      </c>
      <c r="AB146" s="275">
        <v>2.4204920149065874</v>
      </c>
      <c r="AC146" s="275">
        <v>2.4204920149065874</v>
      </c>
      <c r="AD146" s="275">
        <v>2.4204920149065874</v>
      </c>
      <c r="AE146" s="275">
        <v>2.4204920149065874</v>
      </c>
      <c r="AF146" s="275">
        <v>429.92721944592688</v>
      </c>
      <c r="AG146" s="275">
        <v>39.810848426189906</v>
      </c>
      <c r="AH146" s="275">
        <v>39.810848426189906</v>
      </c>
      <c r="AI146" s="275">
        <v>74.130548074679751</v>
      </c>
      <c r="AJ146" s="275">
        <v>74.130548074679751</v>
      </c>
      <c r="AK146" s="275">
        <v>74.130548074679751</v>
      </c>
    </row>
    <row r="147" spans="1:37" ht="15" x14ac:dyDescent="0.25">
      <c r="A147" s="269" t="s">
        <v>3468</v>
      </c>
      <c r="B147" s="269" t="s">
        <v>3469</v>
      </c>
      <c r="C147" s="275">
        <v>224</v>
      </c>
      <c r="D147" s="269" t="s">
        <v>802</v>
      </c>
      <c r="E147" s="275">
        <v>2503.8139420607122</v>
      </c>
      <c r="F147" s="275">
        <v>1485.7264176892309</v>
      </c>
      <c r="G147" s="275">
        <v>1802.8992942319192</v>
      </c>
      <c r="H147" s="275">
        <v>1714.1212366232248</v>
      </c>
      <c r="I147" s="275">
        <v>1559.4872853419417</v>
      </c>
      <c r="J147" s="275">
        <v>1626.7180325354761</v>
      </c>
      <c r="K147" s="275">
        <v>1539.0629524863057</v>
      </c>
      <c r="L147" s="275">
        <v>1519.7519466405704</v>
      </c>
      <c r="M147" s="275">
        <v>1525.6620036159584</v>
      </c>
      <c r="N147" s="275">
        <v>386.16805545123981</v>
      </c>
      <c r="O147" s="275">
        <v>236.5252421242418</v>
      </c>
      <c r="P147" s="275">
        <v>300.76705785170532</v>
      </c>
      <c r="Q147" s="275">
        <v>311.50803552052116</v>
      </c>
      <c r="R147" s="275">
        <v>252.81390774173343</v>
      </c>
      <c r="S147" s="275">
        <v>284.46457398551945</v>
      </c>
      <c r="T147" s="275">
        <v>275.19880432218179</v>
      </c>
      <c r="U147" s="275">
        <v>253.86986844320506</v>
      </c>
      <c r="V147" s="275">
        <v>263.70026957821131</v>
      </c>
      <c r="W147" s="275">
        <v>1.44362616E-2</v>
      </c>
      <c r="X147" s="275">
        <v>1.18762221E-3</v>
      </c>
      <c r="Y147" s="275">
        <v>7.8119419049999996E-3</v>
      </c>
      <c r="Z147" s="275">
        <v>1.178710041</v>
      </c>
      <c r="AA147" s="275">
        <v>1.178710041</v>
      </c>
      <c r="AB147" s="275">
        <v>1.178710041</v>
      </c>
      <c r="AC147" s="275">
        <v>1.178710041</v>
      </c>
      <c r="AD147" s="275">
        <v>1.178710041</v>
      </c>
      <c r="AE147" s="275">
        <v>1.178710041</v>
      </c>
      <c r="AF147" s="275">
        <v>273.99607673863966</v>
      </c>
      <c r="AG147" s="275">
        <v>25.371772373751831</v>
      </c>
      <c r="AH147" s="275">
        <v>25.371772373751831</v>
      </c>
      <c r="AI147" s="275">
        <v>39.167704508468603</v>
      </c>
      <c r="AJ147" s="275">
        <v>39.167704508468603</v>
      </c>
      <c r="AK147" s="275">
        <v>39.167704508468603</v>
      </c>
    </row>
    <row r="148" spans="1:37" ht="15" x14ac:dyDescent="0.25">
      <c r="A148" s="269" t="s">
        <v>2816</v>
      </c>
      <c r="B148" s="269" t="s">
        <v>45</v>
      </c>
      <c r="C148" s="275">
        <v>144</v>
      </c>
      <c r="D148" s="269" t="s">
        <v>802</v>
      </c>
      <c r="E148" s="275">
        <v>0</v>
      </c>
      <c r="F148" s="275">
        <v>0</v>
      </c>
      <c r="G148" s="275">
        <v>0</v>
      </c>
      <c r="H148" s="275">
        <v>0</v>
      </c>
      <c r="I148" s="275">
        <v>0</v>
      </c>
      <c r="J148" s="275">
        <v>0</v>
      </c>
      <c r="K148" s="275">
        <v>0</v>
      </c>
      <c r="L148" s="275">
        <v>0</v>
      </c>
      <c r="M148" s="275">
        <v>0</v>
      </c>
      <c r="N148" s="275">
        <v>22.423233098946636</v>
      </c>
      <c r="O148" s="275">
        <v>21.436135204653333</v>
      </c>
      <c r="P148" s="275">
        <v>21.826861454477765</v>
      </c>
      <c r="Q148" s="275">
        <v>22.176458625373311</v>
      </c>
      <c r="R148" s="275">
        <v>21.682909678226661</v>
      </c>
      <c r="S148" s="275">
        <v>21.929684151799986</v>
      </c>
      <c r="T148" s="275">
        <v>22.423233098946636</v>
      </c>
      <c r="U148" s="275">
        <v>21.682909678226661</v>
      </c>
      <c r="V148" s="275">
        <v>21.929684151799986</v>
      </c>
      <c r="W148" s="275">
        <v>1.6739782458043666</v>
      </c>
      <c r="X148" s="275">
        <v>2.2483547362529846E-2</v>
      </c>
      <c r="Y148" s="275">
        <v>0.84823089658344819</v>
      </c>
      <c r="Z148" s="275">
        <v>0.56311287423193457</v>
      </c>
      <c r="AA148" s="275">
        <v>0.56311287423193457</v>
      </c>
      <c r="AB148" s="275">
        <v>0.56311287423193457</v>
      </c>
      <c r="AC148" s="275">
        <v>0.56311287423193457</v>
      </c>
      <c r="AD148" s="275">
        <v>0.56311287423193457</v>
      </c>
      <c r="AE148" s="275">
        <v>0.56311287423193457</v>
      </c>
      <c r="AF148" s="275">
        <v>0.4757145534670954</v>
      </c>
      <c r="AG148" s="275">
        <v>4.4050635996953004E-2</v>
      </c>
      <c r="AH148" s="275">
        <v>4.4050635996953004E-2</v>
      </c>
      <c r="AI148" s="275">
        <v>1.7133586866823232</v>
      </c>
      <c r="AJ148" s="275">
        <v>1.7133586866823232</v>
      </c>
      <c r="AK148" s="275">
        <v>1.7133586866823232</v>
      </c>
    </row>
    <row r="149" spans="1:37" ht="15" x14ac:dyDescent="0.25">
      <c r="A149" s="269" t="s">
        <v>3470</v>
      </c>
      <c r="B149" s="269" t="s">
        <v>45</v>
      </c>
      <c r="C149" s="275">
        <v>98</v>
      </c>
      <c r="D149" s="269" t="s">
        <v>802</v>
      </c>
      <c r="E149" s="275">
        <v>0</v>
      </c>
      <c r="F149" s="275">
        <v>0</v>
      </c>
      <c r="G149" s="275">
        <v>0</v>
      </c>
      <c r="H149" s="275">
        <v>0</v>
      </c>
      <c r="I149" s="275">
        <v>0</v>
      </c>
      <c r="J149" s="275">
        <v>0</v>
      </c>
      <c r="K149" s="275">
        <v>0</v>
      </c>
      <c r="L149" s="275">
        <v>0</v>
      </c>
      <c r="M149" s="275">
        <v>0</v>
      </c>
      <c r="N149" s="275">
        <v>14.82952536537192</v>
      </c>
      <c r="O149" s="275">
        <v>14.200905835523219</v>
      </c>
      <c r="P149" s="275">
        <v>14.44973439942166</v>
      </c>
      <c r="Q149" s="275">
        <v>14.672370482909743</v>
      </c>
      <c r="R149" s="275">
        <v>14.358060717985394</v>
      </c>
      <c r="S149" s="275">
        <v>14.515215600447569</v>
      </c>
      <c r="T149" s="275">
        <v>14.82952536537192</v>
      </c>
      <c r="U149" s="275">
        <v>14.358060717985394</v>
      </c>
      <c r="V149" s="275">
        <v>14.515215600447569</v>
      </c>
      <c r="W149" s="275">
        <v>2.2252010595858018</v>
      </c>
      <c r="X149" s="275">
        <v>2.8654871908103459E-2</v>
      </c>
      <c r="Y149" s="275">
        <v>1.1269279657469526</v>
      </c>
      <c r="Z149" s="275">
        <v>0.72421148245364964</v>
      </c>
      <c r="AA149" s="275">
        <v>0.72421148245364964</v>
      </c>
      <c r="AB149" s="275">
        <v>0.72421148245364964</v>
      </c>
      <c r="AC149" s="275">
        <v>0.72421148245364964</v>
      </c>
      <c r="AD149" s="275">
        <v>0.72421148245364964</v>
      </c>
      <c r="AE149" s="275">
        <v>0.72421148245364964</v>
      </c>
      <c r="AF149" s="275">
        <v>0.30207194660928888</v>
      </c>
      <c r="AG149" s="275">
        <v>2.7971525597156145E-2</v>
      </c>
      <c r="AH149" s="275">
        <v>2.7971525597156145E-2</v>
      </c>
      <c r="AI149" s="275">
        <v>0.75973127615350955</v>
      </c>
      <c r="AJ149" s="275">
        <v>0.75973127615350955</v>
      </c>
      <c r="AK149" s="275">
        <v>0.75973127615350955</v>
      </c>
    </row>
    <row r="150" spans="1:37" ht="15" x14ac:dyDescent="0.25">
      <c r="A150" s="269" t="s">
        <v>2817</v>
      </c>
      <c r="B150" s="269" t="s">
        <v>2573</v>
      </c>
      <c r="C150" s="275">
        <v>196</v>
      </c>
      <c r="D150" s="269" t="s">
        <v>802</v>
      </c>
      <c r="E150" s="275">
        <v>2667.5036211652769</v>
      </c>
      <c r="F150" s="275">
        <v>1535.6171881227394</v>
      </c>
      <c r="G150" s="275">
        <v>1907.5231566776276</v>
      </c>
      <c r="H150" s="275">
        <v>1833.4978839472947</v>
      </c>
      <c r="I150" s="275">
        <v>1647.998806142537</v>
      </c>
      <c r="J150" s="275">
        <v>1730.8563124497032</v>
      </c>
      <c r="K150" s="275">
        <v>1617.9399383783777</v>
      </c>
      <c r="L150" s="275">
        <v>1600.4441199188007</v>
      </c>
      <c r="M150" s="275">
        <v>1605.8689174829178</v>
      </c>
      <c r="N150" s="275">
        <v>399.04075590626951</v>
      </c>
      <c r="O150" s="275">
        <v>232.67000020859905</v>
      </c>
      <c r="P150" s="275">
        <v>304.46934055030044</v>
      </c>
      <c r="Q150" s="275">
        <v>318.0507874418509</v>
      </c>
      <c r="R150" s="275">
        <v>250.49852265233818</v>
      </c>
      <c r="S150" s="275">
        <v>286.97018235323492</v>
      </c>
      <c r="T150" s="275">
        <v>270.15799639336058</v>
      </c>
      <c r="U150" s="275">
        <v>247.53653665732662</v>
      </c>
      <c r="V150" s="275">
        <v>258.06375426569116</v>
      </c>
      <c r="W150" s="275">
        <v>14.260521082802322</v>
      </c>
      <c r="X150" s="275">
        <v>0.25975365205962025</v>
      </c>
      <c r="Y150" s="275">
        <v>7.2601373674309713</v>
      </c>
      <c r="Z150" s="275">
        <v>1.8854389895964507</v>
      </c>
      <c r="AA150" s="275">
        <v>1.8854389895964507</v>
      </c>
      <c r="AB150" s="275">
        <v>1.8854389895964507</v>
      </c>
      <c r="AC150" s="275">
        <v>1.8854389895964507</v>
      </c>
      <c r="AD150" s="275">
        <v>1.8854389895964507</v>
      </c>
      <c r="AE150" s="275">
        <v>1.8854389895964507</v>
      </c>
      <c r="AF150" s="275">
        <v>278.02004220715395</v>
      </c>
      <c r="AG150" s="275">
        <v>25.744391440672779</v>
      </c>
      <c r="AH150" s="275">
        <v>25.744391440672779</v>
      </c>
      <c r="AI150" s="275">
        <v>47.387432399531619</v>
      </c>
      <c r="AJ150" s="275">
        <v>47.387432399531619</v>
      </c>
      <c r="AK150" s="275">
        <v>47.387432399531619</v>
      </c>
    </row>
    <row r="151" spans="1:37" ht="15" x14ac:dyDescent="0.25">
      <c r="A151" s="269" t="s">
        <v>2818</v>
      </c>
      <c r="B151" s="269" t="s">
        <v>2535</v>
      </c>
      <c r="C151" s="275">
        <v>268</v>
      </c>
      <c r="D151" s="269" t="s">
        <v>802</v>
      </c>
      <c r="E151" s="275">
        <v>2667.5036211652769</v>
      </c>
      <c r="F151" s="275">
        <v>1535.6171881227394</v>
      </c>
      <c r="G151" s="275">
        <v>1907.5231566776276</v>
      </c>
      <c r="H151" s="275">
        <v>1833.4978839472947</v>
      </c>
      <c r="I151" s="275">
        <v>1647.998806142537</v>
      </c>
      <c r="J151" s="275">
        <v>1730.8563124497032</v>
      </c>
      <c r="K151" s="275">
        <v>1617.9399383783777</v>
      </c>
      <c r="L151" s="275">
        <v>1600.4441199188007</v>
      </c>
      <c r="M151" s="275">
        <v>1605.8689174829178</v>
      </c>
      <c r="N151" s="275">
        <v>411.57666363647365</v>
      </c>
      <c r="O151" s="275">
        <v>244.2698290446819</v>
      </c>
      <c r="P151" s="275">
        <v>316.48126082663191</v>
      </c>
      <c r="Q151" s="275">
        <v>330.24057471560252</v>
      </c>
      <c r="R151" s="275">
        <v>262.06582592589183</v>
      </c>
      <c r="S151" s="275">
        <v>298.82898737376286</v>
      </c>
      <c r="T151" s="275">
        <v>281.90183736700055</v>
      </c>
      <c r="U151" s="275">
        <v>259.17584599965886</v>
      </c>
      <c r="V151" s="275">
        <v>269.79654866585662</v>
      </c>
      <c r="W151" s="275">
        <v>15.536196554023654</v>
      </c>
      <c r="X151" s="275">
        <v>0.27739955339887662</v>
      </c>
      <c r="Y151" s="275">
        <v>7.906798053711265</v>
      </c>
      <c r="Z151" s="275">
        <v>2.2912142164857854</v>
      </c>
      <c r="AA151" s="275">
        <v>2.2912142164857854</v>
      </c>
      <c r="AB151" s="275">
        <v>2.2912142164857854</v>
      </c>
      <c r="AC151" s="275">
        <v>2.2912142164857854</v>
      </c>
      <c r="AD151" s="275">
        <v>2.2912142164857854</v>
      </c>
      <c r="AE151" s="275">
        <v>2.2912142164857854</v>
      </c>
      <c r="AF151" s="275">
        <v>278.94274833350079</v>
      </c>
      <c r="AG151" s="275">
        <v>25.829833208671563</v>
      </c>
      <c r="AH151" s="275">
        <v>25.829833208671563</v>
      </c>
      <c r="AI151" s="275">
        <v>48.104650915263832</v>
      </c>
      <c r="AJ151" s="275">
        <v>48.104650915263832</v>
      </c>
      <c r="AK151" s="275">
        <v>48.104650915263832</v>
      </c>
    </row>
    <row r="152" spans="1:37" ht="15" x14ac:dyDescent="0.25">
      <c r="A152" s="269" t="s">
        <v>2819</v>
      </c>
      <c r="B152" s="269" t="s">
        <v>2573</v>
      </c>
      <c r="C152" s="275">
        <v>279</v>
      </c>
      <c r="D152" s="269" t="s">
        <v>802</v>
      </c>
      <c r="E152" s="275">
        <v>2667.5036211652769</v>
      </c>
      <c r="F152" s="275">
        <v>1535.6171881227394</v>
      </c>
      <c r="G152" s="275">
        <v>1907.5231566776276</v>
      </c>
      <c r="H152" s="275">
        <v>1833.4978839472947</v>
      </c>
      <c r="I152" s="275">
        <v>1647.998806142537</v>
      </c>
      <c r="J152" s="275">
        <v>1730.8563124497032</v>
      </c>
      <c r="K152" s="275">
        <v>1617.9399383783777</v>
      </c>
      <c r="L152" s="275">
        <v>1600.4441199188007</v>
      </c>
      <c r="M152" s="275">
        <v>1605.8689174829178</v>
      </c>
      <c r="N152" s="275">
        <v>413.37180234022986</v>
      </c>
      <c r="O152" s="275">
        <v>246.06496774843811</v>
      </c>
      <c r="P152" s="275">
        <v>318.31082066785285</v>
      </c>
      <c r="Q152" s="275">
        <v>332.15372874780945</v>
      </c>
      <c r="R152" s="275">
        <v>263.89046846176069</v>
      </c>
      <c r="S152" s="275">
        <v>300.68313374174443</v>
      </c>
      <c r="T152" s="275">
        <v>283.6969760707567</v>
      </c>
      <c r="U152" s="275">
        <v>261.00048853552772</v>
      </c>
      <c r="V152" s="275">
        <v>271.65069503383813</v>
      </c>
      <c r="W152" s="275">
        <v>15.616313623201863</v>
      </c>
      <c r="X152" s="275">
        <v>0.27883843437691552</v>
      </c>
      <c r="Y152" s="275">
        <v>7.9475760287893893</v>
      </c>
      <c r="Z152" s="275">
        <v>2.3462789170458045</v>
      </c>
      <c r="AA152" s="275">
        <v>2.3462789170458045</v>
      </c>
      <c r="AB152" s="275">
        <v>2.3462789170458045</v>
      </c>
      <c r="AC152" s="275">
        <v>2.3462789170458045</v>
      </c>
      <c r="AD152" s="275">
        <v>2.3462789170458045</v>
      </c>
      <c r="AE152" s="275">
        <v>2.3462789170458045</v>
      </c>
      <c r="AF152" s="275">
        <v>278.94355118640078</v>
      </c>
      <c r="AG152" s="275">
        <v>25.829907554671564</v>
      </c>
      <c r="AH152" s="275">
        <v>25.829907554671564</v>
      </c>
      <c r="AI152" s="275">
        <v>48.255679502234614</v>
      </c>
      <c r="AJ152" s="275">
        <v>48.255679502234614</v>
      </c>
      <c r="AK152" s="275">
        <v>48.255679502234614</v>
      </c>
    </row>
    <row r="153" spans="1:37" ht="15" x14ac:dyDescent="0.25">
      <c r="A153" s="269" t="s">
        <v>2820</v>
      </c>
      <c r="B153" s="269" t="s">
        <v>2535</v>
      </c>
      <c r="C153" s="275">
        <v>387</v>
      </c>
      <c r="D153" s="269" t="s">
        <v>802</v>
      </c>
      <c r="E153" s="275">
        <v>2667.5036211652769</v>
      </c>
      <c r="F153" s="275">
        <v>1535.6171881227394</v>
      </c>
      <c r="G153" s="275">
        <v>1907.5231566776276</v>
      </c>
      <c r="H153" s="275">
        <v>1833.4978839472947</v>
      </c>
      <c r="I153" s="275">
        <v>1647.998806142537</v>
      </c>
      <c r="J153" s="275">
        <v>1730.8563124497032</v>
      </c>
      <c r="K153" s="275">
        <v>1617.9399383783777</v>
      </c>
      <c r="L153" s="275">
        <v>1600.4441199188007</v>
      </c>
      <c r="M153" s="275">
        <v>1605.8689174829178</v>
      </c>
      <c r="N153" s="275">
        <v>429.40955696733306</v>
      </c>
      <c r="O153" s="275">
        <v>262.10272237554136</v>
      </c>
      <c r="P153" s="275">
        <v>334.45248509596826</v>
      </c>
      <c r="Q153" s="275">
        <v>348.54774554981105</v>
      </c>
      <c r="R153" s="275">
        <v>280.01728863258847</v>
      </c>
      <c r="S153" s="275">
        <v>316.89901945629686</v>
      </c>
      <c r="T153" s="275">
        <v>299.73473069785996</v>
      </c>
      <c r="U153" s="275">
        <v>277.12730870635551</v>
      </c>
      <c r="V153" s="275">
        <v>287.86658074839056</v>
      </c>
      <c r="W153" s="275">
        <v>17.285973304238755</v>
      </c>
      <c r="X153" s="275">
        <v>0.30110667132615776</v>
      </c>
      <c r="Y153" s="275">
        <v>8.7935399877824558</v>
      </c>
      <c r="Z153" s="275">
        <v>2.8623851360150789</v>
      </c>
      <c r="AA153" s="275">
        <v>2.8623851360150789</v>
      </c>
      <c r="AB153" s="275">
        <v>2.8623851360150789</v>
      </c>
      <c r="AC153" s="275">
        <v>2.8623851360150789</v>
      </c>
      <c r="AD153" s="275">
        <v>2.8623851360150789</v>
      </c>
      <c r="AE153" s="275">
        <v>2.8623851360150789</v>
      </c>
      <c r="AF153" s="275">
        <v>279.5434583398054</v>
      </c>
      <c r="AG153" s="275">
        <v>25.885458277270139</v>
      </c>
      <c r="AH153" s="275">
        <v>25.885458277270139</v>
      </c>
      <c r="AI153" s="275">
        <v>49.623357803557127</v>
      </c>
      <c r="AJ153" s="275">
        <v>49.623357803557127</v>
      </c>
      <c r="AK153" s="275">
        <v>49.623357803557127</v>
      </c>
    </row>
    <row r="154" spans="1:37" ht="15" x14ac:dyDescent="0.25">
      <c r="A154" s="269" t="s">
        <v>4404</v>
      </c>
      <c r="B154" s="269" t="s">
        <v>2535</v>
      </c>
      <c r="C154" s="275">
        <v>387</v>
      </c>
      <c r="D154" s="269" t="s">
        <v>802</v>
      </c>
      <c r="E154" s="275">
        <v>2667.5036211652769</v>
      </c>
      <c r="F154" s="275">
        <v>1535.6171881227394</v>
      </c>
      <c r="G154" s="275">
        <v>1907.5231566776276</v>
      </c>
      <c r="H154" s="275">
        <v>1833.4978839472947</v>
      </c>
      <c r="I154" s="275">
        <v>1647.998806142537</v>
      </c>
      <c r="J154" s="275">
        <v>1730.8563124497032</v>
      </c>
      <c r="K154" s="275">
        <v>1617.9399383783777</v>
      </c>
      <c r="L154" s="275">
        <v>1600.4441199188007</v>
      </c>
      <c r="M154" s="275">
        <v>1605.8689174829178</v>
      </c>
      <c r="N154" s="275">
        <v>429.40955696733312</v>
      </c>
      <c r="O154" s="275">
        <v>262.10272237554136</v>
      </c>
      <c r="P154" s="275">
        <v>334.45248509596826</v>
      </c>
      <c r="Q154" s="275">
        <v>348.54774554981105</v>
      </c>
      <c r="R154" s="275">
        <v>280.01728863258847</v>
      </c>
      <c r="S154" s="275">
        <v>316.89901945629686</v>
      </c>
      <c r="T154" s="275">
        <v>299.73473069785996</v>
      </c>
      <c r="U154" s="275">
        <v>277.12730870635551</v>
      </c>
      <c r="V154" s="275">
        <v>287.86658074839056</v>
      </c>
      <c r="W154" s="275">
        <v>17.285973304238755</v>
      </c>
      <c r="X154" s="275">
        <v>0.30110667132615776</v>
      </c>
      <c r="Y154" s="275">
        <v>8.7935399877824558</v>
      </c>
      <c r="Z154" s="275">
        <v>2.8623851360150789</v>
      </c>
      <c r="AA154" s="275">
        <v>2.8623851360150789</v>
      </c>
      <c r="AB154" s="275">
        <v>2.8623851360150789</v>
      </c>
      <c r="AC154" s="275">
        <v>2.8623851360150789</v>
      </c>
      <c r="AD154" s="275">
        <v>2.8623851360150789</v>
      </c>
      <c r="AE154" s="275">
        <v>2.8623851360150789</v>
      </c>
      <c r="AF154" s="275">
        <v>279.5434583398054</v>
      </c>
      <c r="AG154" s="275">
        <v>25.885458277270139</v>
      </c>
      <c r="AH154" s="275">
        <v>25.885458277270139</v>
      </c>
      <c r="AI154" s="275">
        <v>49.623357803557127</v>
      </c>
      <c r="AJ154" s="275">
        <v>49.623357803557127</v>
      </c>
      <c r="AK154" s="275">
        <v>49.623357803557127</v>
      </c>
    </row>
    <row r="155" spans="1:37" ht="15" x14ac:dyDescent="0.25">
      <c r="A155" s="269" t="s">
        <v>2532</v>
      </c>
      <c r="B155" s="269" t="s">
        <v>2533</v>
      </c>
      <c r="C155" s="275">
        <v>197</v>
      </c>
      <c r="D155" s="269" t="s">
        <v>802</v>
      </c>
      <c r="E155" s="275">
        <v>2709.0836215658201</v>
      </c>
      <c r="F155" s="275">
        <v>1542.5471881894966</v>
      </c>
      <c r="G155" s="275">
        <v>1936.6869069585644</v>
      </c>
      <c r="H155" s="275">
        <v>1875.0778843478379</v>
      </c>
      <c r="I155" s="275">
        <v>1689.5788065430802</v>
      </c>
      <c r="J155" s="275">
        <v>1770.7038128335571</v>
      </c>
      <c r="K155" s="275">
        <v>1659.519938778921</v>
      </c>
      <c r="L155" s="275">
        <v>1642.0241203193439</v>
      </c>
      <c r="M155" s="275">
        <v>1647.448917883461</v>
      </c>
      <c r="N155" s="275">
        <v>403.84774729187291</v>
      </c>
      <c r="O155" s="275">
        <v>233.5794340653207</v>
      </c>
      <c r="P155" s="275">
        <v>307.87968374804126</v>
      </c>
      <c r="Q155" s="275">
        <v>322.85777882745424</v>
      </c>
      <c r="R155" s="275">
        <v>255.30551403794149</v>
      </c>
      <c r="S155" s="275">
        <v>291.58233416423411</v>
      </c>
      <c r="T155" s="275">
        <v>274.96498777896392</v>
      </c>
      <c r="U155" s="275">
        <v>252.34352804292996</v>
      </c>
      <c r="V155" s="275">
        <v>262.87074565129444</v>
      </c>
      <c r="W155" s="275">
        <v>14.260521082802322</v>
      </c>
      <c r="X155" s="275">
        <v>0.25975365205962025</v>
      </c>
      <c r="Y155" s="275">
        <v>7.2601373674309713</v>
      </c>
      <c r="Z155" s="275">
        <v>1.8854389895964507</v>
      </c>
      <c r="AA155" s="275">
        <v>1.8854389895964507</v>
      </c>
      <c r="AB155" s="275">
        <v>1.8854389895964507</v>
      </c>
      <c r="AC155" s="275">
        <v>1.8854389895964507</v>
      </c>
      <c r="AD155" s="275">
        <v>1.8854389895964507</v>
      </c>
      <c r="AE155" s="275">
        <v>1.8854389895964507</v>
      </c>
      <c r="AF155" s="275">
        <v>284.54647068635393</v>
      </c>
      <c r="AG155" s="275">
        <v>26.34873196587278</v>
      </c>
      <c r="AH155" s="275">
        <v>26.34873196587278</v>
      </c>
      <c r="AI155" s="275">
        <v>48.748198797197531</v>
      </c>
      <c r="AJ155" s="275">
        <v>48.748198797197531</v>
      </c>
      <c r="AK155" s="275">
        <v>48.748198797197531</v>
      </c>
    </row>
    <row r="156" spans="1:37" ht="15" x14ac:dyDescent="0.25">
      <c r="A156" s="269" t="s">
        <v>2534</v>
      </c>
      <c r="B156" s="269" t="s">
        <v>2535</v>
      </c>
      <c r="C156" s="275">
        <v>269</v>
      </c>
      <c r="D156" s="269" t="s">
        <v>802</v>
      </c>
      <c r="E156" s="275">
        <v>2709.0836215658201</v>
      </c>
      <c r="F156" s="275">
        <v>1542.5471881894966</v>
      </c>
      <c r="G156" s="275">
        <v>1936.6869069585644</v>
      </c>
      <c r="H156" s="275">
        <v>1875.0778843478379</v>
      </c>
      <c r="I156" s="275">
        <v>1689.5788065430802</v>
      </c>
      <c r="J156" s="275">
        <v>1770.7038128335571</v>
      </c>
      <c r="K156" s="275">
        <v>1659.519938778921</v>
      </c>
      <c r="L156" s="275">
        <v>1642.0241203193439</v>
      </c>
      <c r="M156" s="275">
        <v>1647.448917883461</v>
      </c>
      <c r="N156" s="275">
        <v>416.37833589839386</v>
      </c>
      <c r="O156" s="275">
        <v>245.17419367921576</v>
      </c>
      <c r="P156" s="275">
        <v>319.88638277877527</v>
      </c>
      <c r="Q156" s="275">
        <v>335.04224697752272</v>
      </c>
      <c r="R156" s="275">
        <v>266.86749818781203</v>
      </c>
      <c r="S156" s="275">
        <v>303.43583255615374</v>
      </c>
      <c r="T156" s="275">
        <v>286.70350962892076</v>
      </c>
      <c r="U156" s="275">
        <v>263.97751826157906</v>
      </c>
      <c r="V156" s="275">
        <v>274.59822092777682</v>
      </c>
      <c r="W156" s="275">
        <v>15.536196554023654</v>
      </c>
      <c r="X156" s="275">
        <v>0.27739955339887662</v>
      </c>
      <c r="Y156" s="275">
        <v>7.906798053711265</v>
      </c>
      <c r="Z156" s="275">
        <v>2.2912142164857854</v>
      </c>
      <c r="AA156" s="275">
        <v>2.2912142164857854</v>
      </c>
      <c r="AB156" s="275">
        <v>2.2912142164857854</v>
      </c>
      <c r="AC156" s="275">
        <v>2.2912142164857854</v>
      </c>
      <c r="AD156" s="275">
        <v>2.2912142164857854</v>
      </c>
      <c r="AE156" s="275">
        <v>2.2912142164857854</v>
      </c>
      <c r="AF156" s="275">
        <v>285.32859037124297</v>
      </c>
      <c r="AG156" s="275">
        <v>26.421155592071763</v>
      </c>
      <c r="AH156" s="275">
        <v>26.421155592071763</v>
      </c>
      <c r="AI156" s="275">
        <v>49.463025643586775</v>
      </c>
      <c r="AJ156" s="275">
        <v>49.463025643586775</v>
      </c>
      <c r="AK156" s="275">
        <v>49.463025643586775</v>
      </c>
    </row>
    <row r="157" spans="1:37" ht="15" x14ac:dyDescent="0.25">
      <c r="A157" s="269" t="s">
        <v>2536</v>
      </c>
      <c r="B157" s="269" t="s">
        <v>2537</v>
      </c>
      <c r="C157" s="275">
        <v>129</v>
      </c>
      <c r="D157" s="269" t="s">
        <v>802</v>
      </c>
      <c r="E157" s="275">
        <v>2427.1679357307403</v>
      </c>
      <c r="F157" s="275">
        <v>1366.0645841699636</v>
      </c>
      <c r="G157" s="275">
        <v>1724.524993382782</v>
      </c>
      <c r="H157" s="275">
        <v>1663.8084430205113</v>
      </c>
      <c r="I157" s="275">
        <v>1511.3094570643896</v>
      </c>
      <c r="J157" s="275">
        <v>1569.5614915716587</v>
      </c>
      <c r="K157" s="275">
        <v>1480.4818871302032</v>
      </c>
      <c r="L157" s="275">
        <v>1473.5777079668944</v>
      </c>
      <c r="M157" s="275">
        <v>1477.8193724784246</v>
      </c>
      <c r="N157" s="275">
        <v>381.25787960027162</v>
      </c>
      <c r="O157" s="275">
        <v>219.16920455393938</v>
      </c>
      <c r="P157" s="275">
        <v>289.31289366998965</v>
      </c>
      <c r="Q157" s="275">
        <v>299.66752243747368</v>
      </c>
      <c r="R157" s="275">
        <v>237.69776985077311</v>
      </c>
      <c r="S157" s="275">
        <v>271.1456755132898</v>
      </c>
      <c r="T157" s="275">
        <v>264.7852513835694</v>
      </c>
      <c r="U157" s="275">
        <v>243.08155361561091</v>
      </c>
      <c r="V157" s="275">
        <v>252.37802684347298</v>
      </c>
      <c r="W157" s="275">
        <v>15.784365785040313</v>
      </c>
      <c r="X157" s="275">
        <v>0.3169376215863382</v>
      </c>
      <c r="Y157" s="275">
        <v>8.050651703313326</v>
      </c>
      <c r="Z157" s="275">
        <v>1.6895019266719151</v>
      </c>
      <c r="AA157" s="275">
        <v>1.6895019266719151</v>
      </c>
      <c r="AB157" s="275">
        <v>1.6895019266719151</v>
      </c>
      <c r="AC157" s="275">
        <v>1.6895019266719151</v>
      </c>
      <c r="AD157" s="275">
        <v>1.6895019266719151</v>
      </c>
      <c r="AE157" s="275">
        <v>1.6895019266719151</v>
      </c>
      <c r="AF157" s="275">
        <v>286.58674120539831</v>
      </c>
      <c r="AG157" s="275">
        <v>26.537662258696141</v>
      </c>
      <c r="AH157" s="275">
        <v>26.537662258696141</v>
      </c>
      <c r="AI157" s="275">
        <v>36.84458935851022</v>
      </c>
      <c r="AJ157" s="275">
        <v>36.84458935851022</v>
      </c>
      <c r="AK157" s="275">
        <v>36.84458935851022</v>
      </c>
    </row>
    <row r="158" spans="1:37" ht="15" x14ac:dyDescent="0.25">
      <c r="A158" s="269" t="s">
        <v>3471</v>
      </c>
      <c r="B158" s="269" t="s">
        <v>2537</v>
      </c>
      <c r="C158" s="275">
        <v>129</v>
      </c>
      <c r="D158" s="269" t="s">
        <v>802</v>
      </c>
      <c r="E158" s="275">
        <v>2427.1679357307403</v>
      </c>
      <c r="F158" s="275">
        <v>1366.0645841699636</v>
      </c>
      <c r="G158" s="275">
        <v>1724.524993382782</v>
      </c>
      <c r="H158" s="275">
        <v>1663.8084430205113</v>
      </c>
      <c r="I158" s="275">
        <v>1511.3094570643896</v>
      </c>
      <c r="J158" s="275">
        <v>1569.5614915716587</v>
      </c>
      <c r="K158" s="275">
        <v>1480.4818871302032</v>
      </c>
      <c r="L158" s="275">
        <v>1473.5777079668944</v>
      </c>
      <c r="M158" s="275">
        <v>1477.8193724784246</v>
      </c>
      <c r="N158" s="275">
        <v>377.05055078293719</v>
      </c>
      <c r="O158" s="275">
        <v>214.96187573660495</v>
      </c>
      <c r="P158" s="275">
        <v>285.10556485265522</v>
      </c>
      <c r="Q158" s="275">
        <v>295.46019362013931</v>
      </c>
      <c r="R158" s="275">
        <v>233.49044103343874</v>
      </c>
      <c r="S158" s="275">
        <v>266.93834669595537</v>
      </c>
      <c r="T158" s="275">
        <v>260.57792256623503</v>
      </c>
      <c r="U158" s="275">
        <v>238.87422479827654</v>
      </c>
      <c r="V158" s="275">
        <v>248.17069802613861</v>
      </c>
      <c r="W158" s="275">
        <v>15.784365785040313</v>
      </c>
      <c r="X158" s="275">
        <v>0.3169376215863382</v>
      </c>
      <c r="Y158" s="275">
        <v>8.050651703313326</v>
      </c>
      <c r="Z158" s="275">
        <v>1.6895019266719151</v>
      </c>
      <c r="AA158" s="275">
        <v>1.6895019266719151</v>
      </c>
      <c r="AB158" s="275">
        <v>1.6895019266719151</v>
      </c>
      <c r="AC158" s="275">
        <v>1.6895019266719151</v>
      </c>
      <c r="AD158" s="275">
        <v>1.6895019266719151</v>
      </c>
      <c r="AE158" s="275">
        <v>1.6895019266719151</v>
      </c>
      <c r="AF158" s="275">
        <v>286.58117924289832</v>
      </c>
      <c r="AG158" s="275">
        <v>26.53714722819614</v>
      </c>
      <c r="AH158" s="275">
        <v>26.53714722819614</v>
      </c>
      <c r="AI158" s="275">
        <v>36.896124188312889</v>
      </c>
      <c r="AJ158" s="275">
        <v>36.896124188312889</v>
      </c>
      <c r="AK158" s="275">
        <v>36.896124188312889</v>
      </c>
    </row>
    <row r="159" spans="1:37" ht="15" x14ac:dyDescent="0.25">
      <c r="A159" s="269" t="s">
        <v>1443</v>
      </c>
      <c r="B159" s="269" t="s">
        <v>46</v>
      </c>
      <c r="C159" s="275">
        <v>450</v>
      </c>
      <c r="D159" s="269" t="s">
        <v>802</v>
      </c>
      <c r="E159" s="275">
        <v>3883.180870884727</v>
      </c>
      <c r="F159" s="275">
        <v>2383.2400192704308</v>
      </c>
      <c r="G159" s="275">
        <v>2926.5940718489333</v>
      </c>
      <c r="H159" s="275">
        <v>2907.1466304182932</v>
      </c>
      <c r="I159" s="275">
        <v>2690.3391671586924</v>
      </c>
      <c r="J159" s="275">
        <v>2791.6260727255121</v>
      </c>
      <c r="K159" s="275">
        <v>2729.6761405327456</v>
      </c>
      <c r="L159" s="275">
        <v>2643.2255155047942</v>
      </c>
      <c r="M159" s="275">
        <v>2684.1807535433836</v>
      </c>
      <c r="N159" s="275">
        <v>513.39954865320078</v>
      </c>
      <c r="O159" s="275">
        <v>326.30322933059227</v>
      </c>
      <c r="P159" s="275">
        <v>406.96068418970941</v>
      </c>
      <c r="Q159" s="275">
        <v>425.85414528684964</v>
      </c>
      <c r="R159" s="275">
        <v>361.75032778840819</v>
      </c>
      <c r="S159" s="275">
        <v>396.06500896345159</v>
      </c>
      <c r="T159" s="275">
        <v>399.9114542938363</v>
      </c>
      <c r="U159" s="275">
        <v>362.85203338598046</v>
      </c>
      <c r="V159" s="275">
        <v>378.58309851273197</v>
      </c>
      <c r="W159" s="275">
        <v>17.944334262972898</v>
      </c>
      <c r="X159" s="275">
        <v>0.34405889593486427</v>
      </c>
      <c r="Y159" s="275">
        <v>9.1441965794538813</v>
      </c>
      <c r="Z159" s="275">
        <v>3.9294712354295442</v>
      </c>
      <c r="AA159" s="275">
        <v>3.9294712354295442</v>
      </c>
      <c r="AB159" s="275">
        <v>3.9294712354295442</v>
      </c>
      <c r="AC159" s="275">
        <v>3.9294712354295442</v>
      </c>
      <c r="AD159" s="275">
        <v>3.9294712354295442</v>
      </c>
      <c r="AE159" s="275">
        <v>3.9294712354295442</v>
      </c>
      <c r="AF159" s="275">
        <v>573.97179389059545</v>
      </c>
      <c r="AG159" s="275">
        <v>53.149237167321267</v>
      </c>
      <c r="AH159" s="275">
        <v>53.149237167321267</v>
      </c>
      <c r="AI159" s="275">
        <v>83.339939028185597</v>
      </c>
      <c r="AJ159" s="275">
        <v>83.339939028185597</v>
      </c>
      <c r="AK159" s="275">
        <v>83.339939028185597</v>
      </c>
    </row>
    <row r="160" spans="1:37" ht="15" x14ac:dyDescent="0.25">
      <c r="A160" s="269" t="s">
        <v>1444</v>
      </c>
      <c r="B160" s="269" t="s">
        <v>47</v>
      </c>
      <c r="C160" s="275">
        <v>105</v>
      </c>
      <c r="D160" s="269" t="s">
        <v>802</v>
      </c>
      <c r="E160" s="275">
        <v>966.8833993769947</v>
      </c>
      <c r="F160" s="275">
        <v>519.26137351016882</v>
      </c>
      <c r="G160" s="275">
        <v>714.51928295940741</v>
      </c>
      <c r="H160" s="275">
        <v>725.12013814234888</v>
      </c>
      <c r="I160" s="275">
        <v>614.44390946729573</v>
      </c>
      <c r="J160" s="275">
        <v>667.38830635404156</v>
      </c>
      <c r="K160" s="275">
        <v>600.20217950186884</v>
      </c>
      <c r="L160" s="275">
        <v>592.08729045743928</v>
      </c>
      <c r="M160" s="275">
        <v>597.42071392027788</v>
      </c>
      <c r="N160" s="275">
        <v>165.75230417932875</v>
      </c>
      <c r="O160" s="275">
        <v>100.38098461610409</v>
      </c>
      <c r="P160" s="275">
        <v>127.61222467404518</v>
      </c>
      <c r="Q160" s="275">
        <v>129.23071997527475</v>
      </c>
      <c r="R160" s="275">
        <v>106.06266724172787</v>
      </c>
      <c r="S160" s="275">
        <v>119.75914444787344</v>
      </c>
      <c r="T160" s="275">
        <v>115.24677140247704</v>
      </c>
      <c r="U160" s="275">
        <v>106.53149160010042</v>
      </c>
      <c r="V160" s="275">
        <v>110.36486991000555</v>
      </c>
      <c r="W160" s="275">
        <v>3.5100253515427813</v>
      </c>
      <c r="X160" s="275">
        <v>4.1119219370932311E-2</v>
      </c>
      <c r="Y160" s="275">
        <v>1.7755722854568567</v>
      </c>
      <c r="Z160" s="275">
        <v>0.5830880767934763</v>
      </c>
      <c r="AA160" s="275">
        <v>0.5830880767934763</v>
      </c>
      <c r="AB160" s="275">
        <v>0.5830880767934763</v>
      </c>
      <c r="AC160" s="275">
        <v>0.5830880767934763</v>
      </c>
      <c r="AD160" s="275">
        <v>0.5830880767934763</v>
      </c>
      <c r="AE160" s="275">
        <v>0.5830880767934763</v>
      </c>
      <c r="AF160" s="275">
        <v>134.74366359322462</v>
      </c>
      <c r="AG160" s="275">
        <v>12.47713017995765</v>
      </c>
      <c r="AH160" s="275">
        <v>12.47713017995765</v>
      </c>
      <c r="AI160" s="275">
        <v>19.236057382179602</v>
      </c>
      <c r="AJ160" s="275">
        <v>19.236057382179602</v>
      </c>
      <c r="AK160" s="275">
        <v>19.236057382179602</v>
      </c>
    </row>
    <row r="161" spans="1:37" ht="15" x14ac:dyDescent="0.25">
      <c r="A161" s="269" t="s">
        <v>1445</v>
      </c>
      <c r="B161" s="269" t="s">
        <v>2538</v>
      </c>
      <c r="C161" s="275">
        <v>292</v>
      </c>
      <c r="D161" s="269" t="s">
        <v>802</v>
      </c>
      <c r="E161" s="275">
        <v>2440.6698819837839</v>
      </c>
      <c r="F161" s="275">
        <v>1472.4944393992787</v>
      </c>
      <c r="G161" s="275">
        <v>1811.8649800621304</v>
      </c>
      <c r="H161" s="275">
        <v>1803.2604123221015</v>
      </c>
      <c r="I161" s="275">
        <v>1690.7173095529638</v>
      </c>
      <c r="J161" s="275">
        <v>1734.0027055365751</v>
      </c>
      <c r="K161" s="275">
        <v>1696.9121162363808</v>
      </c>
      <c r="L161" s="275">
        <v>1690.2902870754842</v>
      </c>
      <c r="M161" s="275">
        <v>1693.0289290302046</v>
      </c>
      <c r="N161" s="275">
        <v>229.94881011730683</v>
      </c>
      <c r="O161" s="275">
        <v>137.74041814067002</v>
      </c>
      <c r="P161" s="275">
        <v>183.00039840770538</v>
      </c>
      <c r="Q161" s="275">
        <v>199.16174857130241</v>
      </c>
      <c r="R161" s="275">
        <v>172.03110711200628</v>
      </c>
      <c r="S161" s="275">
        <v>184.86510462255347</v>
      </c>
      <c r="T161" s="275">
        <v>182.07018025538684</v>
      </c>
      <c r="U161" s="275">
        <v>173.50813440226571</v>
      </c>
      <c r="V161" s="275">
        <v>177.37124962924648</v>
      </c>
      <c r="W161" s="275">
        <v>9.3124204737178093</v>
      </c>
      <c r="X161" s="275">
        <v>0.14597399754382245</v>
      </c>
      <c r="Y161" s="275">
        <v>4.7291972356308163</v>
      </c>
      <c r="Z161" s="275">
        <v>1.9046661531703131</v>
      </c>
      <c r="AA161" s="275">
        <v>1.9046661531703131</v>
      </c>
      <c r="AB161" s="275">
        <v>1.9046661531703131</v>
      </c>
      <c r="AC161" s="275">
        <v>1.9046661531703131</v>
      </c>
      <c r="AD161" s="275">
        <v>1.9046661531703131</v>
      </c>
      <c r="AE161" s="275">
        <v>1.9046661531703131</v>
      </c>
      <c r="AF161" s="275">
        <v>189.03347149571459</v>
      </c>
      <c r="AG161" s="275">
        <v>17.504317844735056</v>
      </c>
      <c r="AH161" s="275">
        <v>17.504317844735056</v>
      </c>
      <c r="AI161" s="275">
        <v>23.638050423862722</v>
      </c>
      <c r="AJ161" s="275">
        <v>23.638050423862722</v>
      </c>
      <c r="AK161" s="275">
        <v>23.638050423862722</v>
      </c>
    </row>
    <row r="162" spans="1:37" ht="15" x14ac:dyDescent="0.25">
      <c r="A162" s="269" t="s">
        <v>48</v>
      </c>
      <c r="B162" s="269" t="s">
        <v>49</v>
      </c>
      <c r="C162" s="275">
        <v>40</v>
      </c>
      <c r="D162" s="269" t="s">
        <v>802</v>
      </c>
      <c r="E162" s="275">
        <v>36.059745692358362</v>
      </c>
      <c r="F162" s="275">
        <v>36.059745692358362</v>
      </c>
      <c r="G162" s="275">
        <v>36.059745692358369</v>
      </c>
      <c r="H162" s="275">
        <v>36.059745692358362</v>
      </c>
      <c r="I162" s="275">
        <v>36.059745692358362</v>
      </c>
      <c r="J162" s="275">
        <v>36.059745692358362</v>
      </c>
      <c r="K162" s="275">
        <v>36.059745692358362</v>
      </c>
      <c r="L162" s="275">
        <v>36.059745692358362</v>
      </c>
      <c r="M162" s="275">
        <v>36.059745692358362</v>
      </c>
      <c r="N162" s="275">
        <v>38.154877271654613</v>
      </c>
      <c r="O162" s="275">
        <v>38.14518891015426</v>
      </c>
      <c r="P162" s="275">
        <v>38.151647817821164</v>
      </c>
      <c r="Q162" s="275">
        <v>38.154877271654613</v>
      </c>
      <c r="R162" s="275">
        <v>38.154877271654613</v>
      </c>
      <c r="S162" s="275">
        <v>38.154877271654613</v>
      </c>
      <c r="T162" s="275">
        <v>38.154877271654613</v>
      </c>
      <c r="U162" s="275">
        <v>38.154877271654613</v>
      </c>
      <c r="V162" s="275">
        <v>38.154877271654613</v>
      </c>
      <c r="W162" s="275">
        <v>4.0404763744164969</v>
      </c>
      <c r="X162" s="275">
        <v>6.0873967039696587E-2</v>
      </c>
      <c r="Y162" s="275">
        <v>2.0506751707280966</v>
      </c>
      <c r="Z162" s="275">
        <v>0.3411399401742562</v>
      </c>
      <c r="AA162" s="275">
        <v>0.3411399401742562</v>
      </c>
      <c r="AB162" s="275">
        <v>0.3411399401742562</v>
      </c>
      <c r="AC162" s="275">
        <v>0.3411399401742562</v>
      </c>
      <c r="AD162" s="275">
        <v>0.3411399401742562</v>
      </c>
      <c r="AE162" s="275">
        <v>0.3411399401742562</v>
      </c>
      <c r="AF162" s="275">
        <v>21.731651016499999</v>
      </c>
      <c r="AG162" s="275">
        <v>2.0123301923999999</v>
      </c>
      <c r="AH162" s="275">
        <v>2.0123301923999999</v>
      </c>
      <c r="AI162" s="275">
        <v>2.4726461755354072</v>
      </c>
      <c r="AJ162" s="275">
        <v>2.4726461755354072</v>
      </c>
      <c r="AK162" s="275">
        <v>2.4726461755354072</v>
      </c>
    </row>
    <row r="163" spans="1:37" ht="15" x14ac:dyDescent="0.25">
      <c r="A163" s="269" t="s">
        <v>50</v>
      </c>
      <c r="B163" s="269" t="s">
        <v>51</v>
      </c>
      <c r="C163" s="275">
        <v>40</v>
      </c>
      <c r="D163" s="269" t="s">
        <v>802</v>
      </c>
      <c r="E163" s="275">
        <v>0</v>
      </c>
      <c r="F163" s="275">
        <v>0</v>
      </c>
      <c r="G163" s="275">
        <v>0</v>
      </c>
      <c r="H163" s="275">
        <v>0</v>
      </c>
      <c r="I163" s="275">
        <v>0</v>
      </c>
      <c r="J163" s="275">
        <v>0</v>
      </c>
      <c r="K163" s="275">
        <v>0</v>
      </c>
      <c r="L163" s="275">
        <v>0</v>
      </c>
      <c r="M163" s="275">
        <v>0</v>
      </c>
      <c r="N163" s="275">
        <v>5.8420272778628908</v>
      </c>
      <c r="O163" s="275">
        <v>5.8420272778628908</v>
      </c>
      <c r="P163" s="275">
        <v>5.8420272778628908</v>
      </c>
      <c r="Q163" s="275">
        <v>5.8420272778628908</v>
      </c>
      <c r="R163" s="275">
        <v>5.8420272778628908</v>
      </c>
      <c r="S163" s="275">
        <v>5.8420272778628908</v>
      </c>
      <c r="T163" s="275">
        <v>5.8420272778628908</v>
      </c>
      <c r="U163" s="275">
        <v>5.8420272778628908</v>
      </c>
      <c r="V163" s="275">
        <v>5.8420272778628908</v>
      </c>
      <c r="W163" s="275">
        <v>0.78772108902009697</v>
      </c>
      <c r="X163" s="275">
        <v>1.3206750203716608E-2</v>
      </c>
      <c r="Y163" s="275">
        <v>0.4004639196119068</v>
      </c>
      <c r="Z163" s="275">
        <v>0.2823867272667927</v>
      </c>
      <c r="AA163" s="275">
        <v>0.2823867272667927</v>
      </c>
      <c r="AB163" s="275">
        <v>0.2823867272667927</v>
      </c>
      <c r="AC163" s="275">
        <v>0.2823867272667927</v>
      </c>
      <c r="AD163" s="275">
        <v>0.2823867272667927</v>
      </c>
      <c r="AE163" s="275">
        <v>0.2823867272667927</v>
      </c>
      <c r="AF163" s="275">
        <v>8.744577940000002E-2</v>
      </c>
      <c r="AG163" s="275">
        <v>8.0973099999999982E-3</v>
      </c>
      <c r="AH163" s="275">
        <v>8.0973099999999982E-3</v>
      </c>
      <c r="AI163" s="275">
        <v>0.19079031060017435</v>
      </c>
      <c r="AJ163" s="275">
        <v>0.19079031060017435</v>
      </c>
      <c r="AK163" s="275">
        <v>0.19079031060017435</v>
      </c>
    </row>
    <row r="164" spans="1:37" ht="15" x14ac:dyDescent="0.25">
      <c r="A164" s="269" t="s">
        <v>52</v>
      </c>
      <c r="B164" s="269" t="s">
        <v>53</v>
      </c>
      <c r="C164" s="275">
        <v>40</v>
      </c>
      <c r="D164" s="269" t="s">
        <v>802</v>
      </c>
      <c r="E164" s="275">
        <v>0</v>
      </c>
      <c r="F164" s="275">
        <v>0</v>
      </c>
      <c r="G164" s="275">
        <v>0</v>
      </c>
      <c r="H164" s="275">
        <v>0</v>
      </c>
      <c r="I164" s="275">
        <v>0</v>
      </c>
      <c r="J164" s="275">
        <v>0</v>
      </c>
      <c r="K164" s="275">
        <v>0</v>
      </c>
      <c r="L164" s="275">
        <v>0</v>
      </c>
      <c r="M164" s="275">
        <v>0</v>
      </c>
      <c r="N164" s="275">
        <v>0</v>
      </c>
      <c r="O164" s="275">
        <v>0</v>
      </c>
      <c r="P164" s="275">
        <v>0</v>
      </c>
      <c r="Q164" s="275">
        <v>0</v>
      </c>
      <c r="R164" s="275">
        <v>0</v>
      </c>
      <c r="S164" s="275">
        <v>0</v>
      </c>
      <c r="T164" s="275">
        <v>0</v>
      </c>
      <c r="U164" s="275">
        <v>0</v>
      </c>
      <c r="V164" s="275">
        <v>0</v>
      </c>
      <c r="W164" s="275">
        <v>0</v>
      </c>
      <c r="X164" s="275">
        <v>0</v>
      </c>
      <c r="Y164" s="275">
        <v>0</v>
      </c>
      <c r="Z164" s="275">
        <v>0</v>
      </c>
      <c r="AA164" s="275">
        <v>0</v>
      </c>
      <c r="AB164" s="275">
        <v>0</v>
      </c>
      <c r="AC164" s="275">
        <v>0</v>
      </c>
      <c r="AD164" s="275">
        <v>0</v>
      </c>
      <c r="AE164" s="275">
        <v>0</v>
      </c>
      <c r="AF164" s="275">
        <v>0</v>
      </c>
      <c r="AG164" s="275">
        <v>0</v>
      </c>
      <c r="AH164" s="275">
        <v>0</v>
      </c>
      <c r="AI164" s="275">
        <v>0</v>
      </c>
      <c r="AJ164" s="275">
        <v>0</v>
      </c>
      <c r="AK164" s="275">
        <v>0</v>
      </c>
    </row>
    <row r="165" spans="1:37" ht="15" x14ac:dyDescent="0.25">
      <c r="A165" s="269" t="s">
        <v>54</v>
      </c>
      <c r="B165" s="269" t="s">
        <v>55</v>
      </c>
      <c r="C165" s="275">
        <v>40</v>
      </c>
      <c r="D165" s="269" t="s">
        <v>802</v>
      </c>
      <c r="E165" s="275">
        <v>0</v>
      </c>
      <c r="F165" s="275">
        <v>0</v>
      </c>
      <c r="G165" s="275">
        <v>0</v>
      </c>
      <c r="H165" s="275">
        <v>0</v>
      </c>
      <c r="I165" s="275">
        <v>0</v>
      </c>
      <c r="J165" s="275">
        <v>0</v>
      </c>
      <c r="K165" s="275">
        <v>0</v>
      </c>
      <c r="L165" s="275">
        <v>0</v>
      </c>
      <c r="M165" s="275">
        <v>0</v>
      </c>
      <c r="N165" s="275">
        <v>0</v>
      </c>
      <c r="O165" s="275">
        <v>0</v>
      </c>
      <c r="P165" s="275">
        <v>0</v>
      </c>
      <c r="Q165" s="275">
        <v>0</v>
      </c>
      <c r="R165" s="275">
        <v>0</v>
      </c>
      <c r="S165" s="275">
        <v>0</v>
      </c>
      <c r="T165" s="275">
        <v>0</v>
      </c>
      <c r="U165" s="275">
        <v>0</v>
      </c>
      <c r="V165" s="275">
        <v>0</v>
      </c>
      <c r="W165" s="275">
        <v>0</v>
      </c>
      <c r="X165" s="275">
        <v>0</v>
      </c>
      <c r="Y165" s="275">
        <v>0</v>
      </c>
      <c r="Z165" s="275">
        <v>0</v>
      </c>
      <c r="AA165" s="275">
        <v>0</v>
      </c>
      <c r="AB165" s="275">
        <v>0</v>
      </c>
      <c r="AC165" s="275">
        <v>0</v>
      </c>
      <c r="AD165" s="275">
        <v>0</v>
      </c>
      <c r="AE165" s="275">
        <v>0</v>
      </c>
      <c r="AF165" s="275">
        <v>0</v>
      </c>
      <c r="AG165" s="275">
        <v>0</v>
      </c>
      <c r="AH165" s="275">
        <v>0</v>
      </c>
      <c r="AI165" s="275">
        <v>0</v>
      </c>
      <c r="AJ165" s="275">
        <v>0</v>
      </c>
      <c r="AK165" s="275">
        <v>0</v>
      </c>
    </row>
    <row r="166" spans="1:37" ht="15" x14ac:dyDescent="0.25">
      <c r="A166" s="269" t="s">
        <v>56</v>
      </c>
      <c r="B166" s="269" t="s">
        <v>57</v>
      </c>
      <c r="C166" s="275">
        <v>62</v>
      </c>
      <c r="D166" s="269" t="s">
        <v>802</v>
      </c>
      <c r="E166" s="275">
        <v>41.762145564899797</v>
      </c>
      <c r="F166" s="275">
        <v>41.762145564899797</v>
      </c>
      <c r="G166" s="275">
        <v>41.762145564899804</v>
      </c>
      <c r="H166" s="275">
        <v>41.762145564899797</v>
      </c>
      <c r="I166" s="275">
        <v>41.762145564899797</v>
      </c>
      <c r="J166" s="275">
        <v>41.762145564899797</v>
      </c>
      <c r="K166" s="275">
        <v>41.762145564899797</v>
      </c>
      <c r="L166" s="275">
        <v>41.762145564899797</v>
      </c>
      <c r="M166" s="275">
        <v>41.762145564899797</v>
      </c>
      <c r="N166" s="275">
        <v>41.59457125302675</v>
      </c>
      <c r="O166" s="275">
        <v>41.584882891526398</v>
      </c>
      <c r="P166" s="275">
        <v>41.591341799193295</v>
      </c>
      <c r="Q166" s="275">
        <v>41.59457125302675</v>
      </c>
      <c r="R166" s="275">
        <v>41.59457125302675</v>
      </c>
      <c r="S166" s="275">
        <v>41.59457125302675</v>
      </c>
      <c r="T166" s="275">
        <v>41.59457125302675</v>
      </c>
      <c r="U166" s="275">
        <v>41.59457125302675</v>
      </c>
      <c r="V166" s="275">
        <v>41.59457125302675</v>
      </c>
      <c r="W166" s="275">
        <v>4.4914731040232025</v>
      </c>
      <c r="X166" s="275">
        <v>6.7920741419677466E-2</v>
      </c>
      <c r="Y166" s="275">
        <v>2.2796969227214401</v>
      </c>
      <c r="Z166" s="275">
        <v>0.51221664545095658</v>
      </c>
      <c r="AA166" s="275">
        <v>0.51221664545095658</v>
      </c>
      <c r="AB166" s="275">
        <v>0.51221664545095658</v>
      </c>
      <c r="AC166" s="275">
        <v>0.51221664545095658</v>
      </c>
      <c r="AD166" s="275">
        <v>0.51221664545095658</v>
      </c>
      <c r="AE166" s="275">
        <v>0.51221664545095658</v>
      </c>
      <c r="AF166" s="275">
        <v>21.8316733875</v>
      </c>
      <c r="AG166" s="275">
        <v>2.0215921328999995</v>
      </c>
      <c r="AH166" s="275">
        <v>2.0215921328999995</v>
      </c>
      <c r="AI166" s="275">
        <v>2.591580563301084</v>
      </c>
      <c r="AJ166" s="275">
        <v>2.591580563301084</v>
      </c>
      <c r="AK166" s="275">
        <v>2.591580563301084</v>
      </c>
    </row>
    <row r="167" spans="1:37" ht="15" x14ac:dyDescent="0.25">
      <c r="A167" s="269" t="s">
        <v>58</v>
      </c>
      <c r="B167" s="269" t="s">
        <v>59</v>
      </c>
      <c r="C167" s="275">
        <v>62</v>
      </c>
      <c r="D167" s="269" t="s">
        <v>802</v>
      </c>
      <c r="E167" s="275">
        <v>0</v>
      </c>
      <c r="F167" s="275">
        <v>0</v>
      </c>
      <c r="G167" s="275">
        <v>0</v>
      </c>
      <c r="H167" s="275">
        <v>0</v>
      </c>
      <c r="I167" s="275">
        <v>0</v>
      </c>
      <c r="J167" s="275">
        <v>0</v>
      </c>
      <c r="K167" s="275">
        <v>0</v>
      </c>
      <c r="L167" s="275">
        <v>0</v>
      </c>
      <c r="M167" s="275">
        <v>0</v>
      </c>
      <c r="N167" s="275">
        <v>9.0434939990826422</v>
      </c>
      <c r="O167" s="275">
        <v>9.0434939990826422</v>
      </c>
      <c r="P167" s="275">
        <v>9.0434939990826422</v>
      </c>
      <c r="Q167" s="275">
        <v>9.0434939990826422</v>
      </c>
      <c r="R167" s="275">
        <v>9.0434939990826422</v>
      </c>
      <c r="S167" s="275">
        <v>9.0434939990826422</v>
      </c>
      <c r="T167" s="275">
        <v>9.0434939990826422</v>
      </c>
      <c r="U167" s="275">
        <v>9.0434939990826422</v>
      </c>
      <c r="V167" s="275">
        <v>9.0434939990826422</v>
      </c>
      <c r="W167" s="275">
        <v>1.2387711510268047</v>
      </c>
      <c r="X167" s="275">
        <v>2.0253541583697517E-2</v>
      </c>
      <c r="Y167" s="275">
        <v>0.6295123463052511</v>
      </c>
      <c r="Z167" s="275">
        <v>0.45356547164349315</v>
      </c>
      <c r="AA167" s="275">
        <v>0.45356547164349315</v>
      </c>
      <c r="AB167" s="275">
        <v>0.45356547164349315</v>
      </c>
      <c r="AC167" s="275">
        <v>0.45356547164349315</v>
      </c>
      <c r="AD167" s="275">
        <v>0.45356547164349315</v>
      </c>
      <c r="AE167" s="275">
        <v>0.45356547164349315</v>
      </c>
      <c r="AF167" s="275">
        <v>0.12415608880000002</v>
      </c>
      <c r="AG167" s="275">
        <v>1.1496610299999998E-2</v>
      </c>
      <c r="AH167" s="275">
        <v>1.1496610299999998E-2</v>
      </c>
      <c r="AI167" s="275">
        <v>0.29584267503283179</v>
      </c>
      <c r="AJ167" s="275">
        <v>0.29584267503283179</v>
      </c>
      <c r="AK167" s="275">
        <v>0.29584267503283179</v>
      </c>
    </row>
    <row r="168" spans="1:37" ht="15" x14ac:dyDescent="0.25">
      <c r="A168" s="269" t="s">
        <v>60</v>
      </c>
      <c r="B168" s="269" t="s">
        <v>1446</v>
      </c>
      <c r="C168" s="275">
        <v>3</v>
      </c>
      <c r="D168" s="269" t="s">
        <v>802</v>
      </c>
      <c r="E168" s="275">
        <v>41.762145564899797</v>
      </c>
      <c r="F168" s="275">
        <v>41.762145564899797</v>
      </c>
      <c r="G168" s="275">
        <v>41.762145564899804</v>
      </c>
      <c r="H168" s="275">
        <v>41.762145564899797</v>
      </c>
      <c r="I168" s="275">
        <v>41.762145564899797</v>
      </c>
      <c r="J168" s="275">
        <v>41.762145564899797</v>
      </c>
      <c r="K168" s="275">
        <v>41.762145564899797</v>
      </c>
      <c r="L168" s="275">
        <v>41.762145564899797</v>
      </c>
      <c r="M168" s="275">
        <v>41.762145564899797</v>
      </c>
      <c r="N168" s="275">
        <v>19.398025994632739</v>
      </c>
      <c r="O168" s="275">
        <v>19.388337633132387</v>
      </c>
      <c r="P168" s="275">
        <v>19.394796540799291</v>
      </c>
      <c r="Q168" s="275">
        <v>19.398025994632739</v>
      </c>
      <c r="R168" s="275">
        <v>19.398025994632739</v>
      </c>
      <c r="S168" s="275">
        <v>19.398025994632739</v>
      </c>
      <c r="T168" s="275">
        <v>19.398025994632739</v>
      </c>
      <c r="U168" s="275">
        <v>19.398025994632739</v>
      </c>
      <c r="V168" s="275">
        <v>19.398025994632739</v>
      </c>
      <c r="W168" s="275">
        <v>5.0506438570014009E-2</v>
      </c>
      <c r="X168" s="275">
        <v>4.2536424299809155E-4</v>
      </c>
      <c r="Y168" s="275">
        <v>2.546590140650605E-2</v>
      </c>
      <c r="Z168" s="275">
        <v>3.5240199867178974E-2</v>
      </c>
      <c r="AA168" s="275">
        <v>3.5240199867178974E-2</v>
      </c>
      <c r="AB168" s="275">
        <v>3.5240199867178974E-2</v>
      </c>
      <c r="AC168" s="275">
        <v>3.5240199867178974E-2</v>
      </c>
      <c r="AD168" s="275">
        <v>3.5240199867178974E-2</v>
      </c>
      <c r="AE168" s="275">
        <v>3.5240199867178974E-2</v>
      </c>
      <c r="AF168" s="275">
        <v>21.6684913076</v>
      </c>
      <c r="AG168" s="275">
        <v>2.0064817607999998</v>
      </c>
      <c r="AH168" s="275">
        <v>2.0064817607999998</v>
      </c>
      <c r="AI168" s="275">
        <v>2.2402525490787073</v>
      </c>
      <c r="AJ168" s="275">
        <v>2.2402525490787073</v>
      </c>
      <c r="AK168" s="275">
        <v>2.2402525490787073</v>
      </c>
    </row>
    <row r="169" spans="1:37" ht="15" x14ac:dyDescent="0.25">
      <c r="A169" s="269" t="s">
        <v>61</v>
      </c>
      <c r="B169" s="269" t="s">
        <v>62</v>
      </c>
      <c r="C169" s="275">
        <v>17</v>
      </c>
      <c r="D169" s="269" t="s">
        <v>802</v>
      </c>
      <c r="E169" s="275">
        <v>0</v>
      </c>
      <c r="F169" s="275">
        <v>0</v>
      </c>
      <c r="G169" s="275">
        <v>0</v>
      </c>
      <c r="H169" s="275">
        <v>0</v>
      </c>
      <c r="I169" s="275">
        <v>0</v>
      </c>
      <c r="J169" s="275">
        <v>0</v>
      </c>
      <c r="K169" s="275">
        <v>0</v>
      </c>
      <c r="L169" s="275">
        <v>0</v>
      </c>
      <c r="M169" s="275">
        <v>0</v>
      </c>
      <c r="N169" s="275">
        <v>2.2069436159913551</v>
      </c>
      <c r="O169" s="275">
        <v>2.2069436159913551</v>
      </c>
      <c r="P169" s="275">
        <v>2.2069436159913556</v>
      </c>
      <c r="Q169" s="275">
        <v>2.2069436159913551</v>
      </c>
      <c r="R169" s="275">
        <v>2.2069436159913551</v>
      </c>
      <c r="S169" s="275">
        <v>2.2069436159913551</v>
      </c>
      <c r="T169" s="275">
        <v>2.2069436159913551</v>
      </c>
      <c r="U169" s="275">
        <v>2.2069436159913551</v>
      </c>
      <c r="V169" s="275">
        <v>2.2069436159913551</v>
      </c>
      <c r="W169" s="275">
        <v>0.32960170175462838</v>
      </c>
      <c r="X169" s="275">
        <v>3.184601142358778E-3</v>
      </c>
      <c r="Y169" s="275">
        <v>0.16639315144849359</v>
      </c>
      <c r="Z169" s="275">
        <v>8.840534234191412E-2</v>
      </c>
      <c r="AA169" s="275">
        <v>8.840534234191412E-2</v>
      </c>
      <c r="AB169" s="275">
        <v>8.840534234191412E-2</v>
      </c>
      <c r="AC169" s="275">
        <v>8.840534234191412E-2</v>
      </c>
      <c r="AD169" s="275">
        <v>8.840534234191412E-2</v>
      </c>
      <c r="AE169" s="275">
        <v>8.840534234191412E-2</v>
      </c>
      <c r="AF169" s="275">
        <v>2.5079257200000003E-2</v>
      </c>
      <c r="AG169" s="275">
        <v>2.3222843000000001E-3</v>
      </c>
      <c r="AH169" s="275">
        <v>2.3222843000000001E-3</v>
      </c>
      <c r="AI169" s="275">
        <v>6.4879782351951715E-2</v>
      </c>
      <c r="AJ169" s="275">
        <v>6.4879782351951715E-2</v>
      </c>
      <c r="AK169" s="275">
        <v>6.4879782351951715E-2</v>
      </c>
    </row>
    <row r="170" spans="1:37" ht="15" x14ac:dyDescent="0.25">
      <c r="A170" s="269" t="s">
        <v>63</v>
      </c>
      <c r="B170" s="269" t="s">
        <v>64</v>
      </c>
      <c r="C170" s="275">
        <v>10</v>
      </c>
      <c r="D170" s="269" t="s">
        <v>802</v>
      </c>
      <c r="E170" s="275">
        <v>0</v>
      </c>
      <c r="F170" s="275">
        <v>0</v>
      </c>
      <c r="G170" s="275">
        <v>0</v>
      </c>
      <c r="H170" s="275">
        <v>0</v>
      </c>
      <c r="I170" s="275">
        <v>0</v>
      </c>
      <c r="J170" s="275">
        <v>0</v>
      </c>
      <c r="K170" s="275">
        <v>0</v>
      </c>
      <c r="L170" s="275">
        <v>0</v>
      </c>
      <c r="M170" s="275">
        <v>0</v>
      </c>
      <c r="N170" s="275">
        <v>1.2982021270537385</v>
      </c>
      <c r="O170" s="275">
        <v>1.2982021270537385</v>
      </c>
      <c r="P170" s="275">
        <v>1.2982021270537383</v>
      </c>
      <c r="Q170" s="275">
        <v>1.2982021270537385</v>
      </c>
      <c r="R170" s="275">
        <v>1.2982021270537385</v>
      </c>
      <c r="S170" s="275">
        <v>1.2982021270537385</v>
      </c>
      <c r="T170" s="275">
        <v>1.2982021270537385</v>
      </c>
      <c r="U170" s="275">
        <v>1.2982021270537385</v>
      </c>
      <c r="V170" s="275">
        <v>1.2982021270537385</v>
      </c>
      <c r="W170" s="275">
        <v>0.19103384003668736</v>
      </c>
      <c r="X170" s="275">
        <v>1.873082939990458E-3</v>
      </c>
      <c r="Y170" s="275">
        <v>9.6453461488338901E-2</v>
      </c>
      <c r="Z170" s="275">
        <v>4.5021119901966285E-2</v>
      </c>
      <c r="AA170" s="275">
        <v>4.5021119901966285E-2</v>
      </c>
      <c r="AB170" s="275">
        <v>4.5021119901966285E-2</v>
      </c>
      <c r="AC170" s="275">
        <v>4.5021119901966285E-2</v>
      </c>
      <c r="AD170" s="275">
        <v>4.5021119901966285E-2</v>
      </c>
      <c r="AE170" s="275">
        <v>4.5021119901966285E-2</v>
      </c>
      <c r="AF170" s="275">
        <v>1.7490527200000001E-2</v>
      </c>
      <c r="AG170" s="275">
        <v>1.6195813999999998E-3</v>
      </c>
      <c r="AH170" s="275">
        <v>1.6195813999999998E-3</v>
      </c>
      <c r="AI170" s="275">
        <v>3.8203845005127392E-2</v>
      </c>
      <c r="AJ170" s="275">
        <v>3.8203845005127392E-2</v>
      </c>
      <c r="AK170" s="275">
        <v>3.8203845005127392E-2</v>
      </c>
    </row>
    <row r="171" spans="1:37" ht="15" x14ac:dyDescent="0.25">
      <c r="A171" s="269" t="s">
        <v>65</v>
      </c>
      <c r="B171" s="269" t="s">
        <v>66</v>
      </c>
      <c r="C171" s="275">
        <v>6</v>
      </c>
      <c r="D171" s="269" t="s">
        <v>802</v>
      </c>
      <c r="E171" s="275">
        <v>0</v>
      </c>
      <c r="F171" s="275">
        <v>0</v>
      </c>
      <c r="G171" s="275">
        <v>0</v>
      </c>
      <c r="H171" s="275">
        <v>0</v>
      </c>
      <c r="I171" s="275">
        <v>0</v>
      </c>
      <c r="J171" s="275">
        <v>0</v>
      </c>
      <c r="K171" s="275">
        <v>0</v>
      </c>
      <c r="L171" s="275">
        <v>0</v>
      </c>
      <c r="M171" s="275">
        <v>0</v>
      </c>
      <c r="N171" s="275">
        <v>0.77892127623224294</v>
      </c>
      <c r="O171" s="275">
        <v>0.77892127623224294</v>
      </c>
      <c r="P171" s="275">
        <v>0.77892127623224294</v>
      </c>
      <c r="Q171" s="275">
        <v>0.77892127623224294</v>
      </c>
      <c r="R171" s="275">
        <v>0.77892127623224294</v>
      </c>
      <c r="S171" s="275">
        <v>0.77892127623224294</v>
      </c>
      <c r="T171" s="275">
        <v>0.77892127623224294</v>
      </c>
      <c r="U171" s="275">
        <v>0.77892127623224294</v>
      </c>
      <c r="V171" s="275">
        <v>0.77892127623224294</v>
      </c>
      <c r="W171" s="275">
        <v>0.12107925769210065</v>
      </c>
      <c r="X171" s="275">
        <v>1.1243643314942746E-3</v>
      </c>
      <c r="Y171" s="275">
        <v>6.1101811011797465E-2</v>
      </c>
      <c r="Z171" s="275">
        <v>4.2838587827608347E-2</v>
      </c>
      <c r="AA171" s="275">
        <v>4.2838587827608347E-2</v>
      </c>
      <c r="AB171" s="275">
        <v>4.2838587827608347E-2</v>
      </c>
      <c r="AC171" s="275">
        <v>4.2838587827608347E-2</v>
      </c>
      <c r="AD171" s="275">
        <v>4.2838587827608347E-2</v>
      </c>
      <c r="AE171" s="275">
        <v>4.2838587827608347E-2</v>
      </c>
      <c r="AF171" s="275">
        <v>1.40688432E-2</v>
      </c>
      <c r="AG171" s="275">
        <v>1.3027348999999999E-3</v>
      </c>
      <c r="AH171" s="275">
        <v>1.3027348999999999E-3</v>
      </c>
      <c r="AI171" s="275">
        <v>2.28333014607233E-2</v>
      </c>
      <c r="AJ171" s="275">
        <v>2.28333014607233E-2</v>
      </c>
      <c r="AK171" s="275">
        <v>2.28333014607233E-2</v>
      </c>
    </row>
    <row r="172" spans="1:37" ht="15" x14ac:dyDescent="0.25">
      <c r="A172" s="269" t="s">
        <v>67</v>
      </c>
      <c r="B172" s="269" t="s">
        <v>68</v>
      </c>
      <c r="C172" s="275">
        <v>5</v>
      </c>
      <c r="D172" s="269" t="s">
        <v>802</v>
      </c>
      <c r="E172" s="275">
        <v>0</v>
      </c>
      <c r="F172" s="275">
        <v>0</v>
      </c>
      <c r="G172" s="275">
        <v>0</v>
      </c>
      <c r="H172" s="275">
        <v>0</v>
      </c>
      <c r="I172" s="275">
        <v>0</v>
      </c>
      <c r="J172" s="275">
        <v>0</v>
      </c>
      <c r="K172" s="275">
        <v>0</v>
      </c>
      <c r="L172" s="275">
        <v>0</v>
      </c>
      <c r="M172" s="275">
        <v>0</v>
      </c>
      <c r="N172" s="275">
        <v>0.64910106352686925</v>
      </c>
      <c r="O172" s="275">
        <v>0.64910106352686925</v>
      </c>
      <c r="P172" s="275">
        <v>0.64910106352686914</v>
      </c>
      <c r="Q172" s="275">
        <v>0.64910106352686925</v>
      </c>
      <c r="R172" s="275">
        <v>0.64910106352686925</v>
      </c>
      <c r="S172" s="275">
        <v>0.64910106352686925</v>
      </c>
      <c r="T172" s="275">
        <v>0.64910106352686925</v>
      </c>
      <c r="U172" s="275">
        <v>0.64910106352686925</v>
      </c>
      <c r="V172" s="275">
        <v>0.64910106352686925</v>
      </c>
      <c r="W172" s="275">
        <v>0.102416497145427</v>
      </c>
      <c r="X172" s="275">
        <v>9.3680290437022891E-4</v>
      </c>
      <c r="Y172" s="275">
        <v>5.1676650024898615E-2</v>
      </c>
      <c r="Z172" s="275">
        <v>3.6873203834018861E-2</v>
      </c>
      <c r="AA172" s="275">
        <v>3.6873203834018861E-2</v>
      </c>
      <c r="AB172" s="275">
        <v>3.6873203834018861E-2</v>
      </c>
      <c r="AC172" s="275">
        <v>3.6873203834018861E-2</v>
      </c>
      <c r="AD172" s="275">
        <v>3.6873203834018861E-2</v>
      </c>
      <c r="AE172" s="275">
        <v>3.6873203834018861E-2</v>
      </c>
      <c r="AF172" s="275">
        <v>6.0138628000000003E-3</v>
      </c>
      <c r="AG172" s="275">
        <v>5.5687399999999995E-4</v>
      </c>
      <c r="AH172" s="275">
        <v>5.5687399999999995E-4</v>
      </c>
      <c r="AI172" s="275">
        <v>1.9213179430505115E-2</v>
      </c>
      <c r="AJ172" s="275">
        <v>1.9213179430505115E-2</v>
      </c>
      <c r="AK172" s="275">
        <v>1.9213179430505115E-2</v>
      </c>
    </row>
    <row r="173" spans="1:37" ht="15" x14ac:dyDescent="0.25">
      <c r="A173" s="269" t="s">
        <v>69</v>
      </c>
      <c r="B173" s="269" t="s">
        <v>70</v>
      </c>
      <c r="C173" s="275">
        <v>5</v>
      </c>
      <c r="D173" s="269" t="s">
        <v>802</v>
      </c>
      <c r="E173" s="275">
        <v>0</v>
      </c>
      <c r="F173" s="275">
        <v>0</v>
      </c>
      <c r="G173" s="275">
        <v>0</v>
      </c>
      <c r="H173" s="275">
        <v>0</v>
      </c>
      <c r="I173" s="275">
        <v>0</v>
      </c>
      <c r="J173" s="275">
        <v>0</v>
      </c>
      <c r="K173" s="275">
        <v>0</v>
      </c>
      <c r="L173" s="275">
        <v>0</v>
      </c>
      <c r="M173" s="275">
        <v>0</v>
      </c>
      <c r="N173" s="275">
        <v>0.64910106352686925</v>
      </c>
      <c r="O173" s="275">
        <v>0.64910106352686925</v>
      </c>
      <c r="P173" s="275">
        <v>0.64910106352686914</v>
      </c>
      <c r="Q173" s="275">
        <v>0.64910106352686925</v>
      </c>
      <c r="R173" s="275">
        <v>0.64910106352686925</v>
      </c>
      <c r="S173" s="275">
        <v>0.64910106352686925</v>
      </c>
      <c r="T173" s="275">
        <v>0.64910106352686925</v>
      </c>
      <c r="U173" s="275">
        <v>0.64910106352686925</v>
      </c>
      <c r="V173" s="275">
        <v>0.64910106352686925</v>
      </c>
      <c r="W173" s="275">
        <v>0.102416497145427</v>
      </c>
      <c r="X173" s="275">
        <v>9.3680290437022891E-4</v>
      </c>
      <c r="Y173" s="275">
        <v>5.1676650024898615E-2</v>
      </c>
      <c r="Z173" s="275">
        <v>3.6873203834018861E-2</v>
      </c>
      <c r="AA173" s="275">
        <v>3.6873203834018861E-2</v>
      </c>
      <c r="AB173" s="275">
        <v>3.6873203834018861E-2</v>
      </c>
      <c r="AC173" s="275">
        <v>3.6873203834018861E-2</v>
      </c>
      <c r="AD173" s="275">
        <v>3.6873203834018861E-2</v>
      </c>
      <c r="AE173" s="275">
        <v>3.6873203834018861E-2</v>
      </c>
      <c r="AF173" s="275">
        <v>5.7807843999999999E-3</v>
      </c>
      <c r="AG173" s="275">
        <v>5.3529200000000004E-4</v>
      </c>
      <c r="AH173" s="275">
        <v>5.3529200000000004E-4</v>
      </c>
      <c r="AI173" s="275">
        <v>1.9213179430505115E-2</v>
      </c>
      <c r="AJ173" s="275">
        <v>1.9213179430505115E-2</v>
      </c>
      <c r="AK173" s="275">
        <v>1.9213179430505115E-2</v>
      </c>
    </row>
    <row r="174" spans="1:37" ht="15" x14ac:dyDescent="0.25">
      <c r="A174" s="269" t="s">
        <v>71</v>
      </c>
      <c r="B174" s="269" t="s">
        <v>72</v>
      </c>
      <c r="C174" s="275">
        <v>3</v>
      </c>
      <c r="D174" s="269" t="s">
        <v>802</v>
      </c>
      <c r="E174" s="275">
        <v>0</v>
      </c>
      <c r="F174" s="275">
        <v>0</v>
      </c>
      <c r="G174" s="275">
        <v>0</v>
      </c>
      <c r="H174" s="275">
        <v>0</v>
      </c>
      <c r="I174" s="275">
        <v>0</v>
      </c>
      <c r="J174" s="275">
        <v>0</v>
      </c>
      <c r="K174" s="275">
        <v>0</v>
      </c>
      <c r="L174" s="275">
        <v>0</v>
      </c>
      <c r="M174" s="275">
        <v>0</v>
      </c>
      <c r="N174" s="275">
        <v>0.347835324361005</v>
      </c>
      <c r="O174" s="275">
        <v>0.347835324361005</v>
      </c>
      <c r="P174" s="275">
        <v>0.347835324361005</v>
      </c>
      <c r="Q174" s="275">
        <v>0.347835324361005</v>
      </c>
      <c r="R174" s="275">
        <v>0.347835324361005</v>
      </c>
      <c r="S174" s="275">
        <v>0.347835324361005</v>
      </c>
      <c r="T174" s="275">
        <v>0.347835324361005</v>
      </c>
      <c r="U174" s="275">
        <v>0.347835324361005</v>
      </c>
      <c r="V174" s="275">
        <v>0.347835324361005</v>
      </c>
      <c r="W174" s="275">
        <v>5.0613103370014005E-2</v>
      </c>
      <c r="X174" s="275">
        <v>4.2539994299809153E-4</v>
      </c>
      <c r="Y174" s="275">
        <v>2.5519251656506047E-2</v>
      </c>
      <c r="Z174" s="275">
        <v>3.5444279767178975E-2</v>
      </c>
      <c r="AA174" s="275">
        <v>3.5444279767178975E-2</v>
      </c>
      <c r="AB174" s="275">
        <v>3.5444279767178975E-2</v>
      </c>
      <c r="AC174" s="275">
        <v>3.5444279767178975E-2</v>
      </c>
      <c r="AD174" s="275">
        <v>3.5444279767178975E-2</v>
      </c>
      <c r="AE174" s="275">
        <v>3.5444279767178975E-2</v>
      </c>
      <c r="AF174" s="275">
        <v>2.6981687800000004E-2</v>
      </c>
      <c r="AG174" s="275">
        <v>2.4984718000000006E-3</v>
      </c>
      <c r="AH174" s="275">
        <v>2.4984718000000006E-3</v>
      </c>
      <c r="AI174" s="275">
        <v>9.8091714963949809E-3</v>
      </c>
      <c r="AJ174" s="275">
        <v>9.8091714963949809E-3</v>
      </c>
      <c r="AK174" s="275">
        <v>9.8091714963949809E-3</v>
      </c>
    </row>
    <row r="175" spans="1:37" ht="15" x14ac:dyDescent="0.25">
      <c r="A175" s="269" t="s">
        <v>73</v>
      </c>
      <c r="B175" s="269" t="s">
        <v>74</v>
      </c>
      <c r="C175" s="275">
        <v>2</v>
      </c>
      <c r="D175" s="269" t="s">
        <v>802</v>
      </c>
      <c r="E175" s="275">
        <v>36.059745692358362</v>
      </c>
      <c r="F175" s="275">
        <v>36.059745692358362</v>
      </c>
      <c r="G175" s="275">
        <v>36.059745692358369</v>
      </c>
      <c r="H175" s="275">
        <v>36.059745692358362</v>
      </c>
      <c r="I175" s="275">
        <v>36.059745692358362</v>
      </c>
      <c r="J175" s="275">
        <v>36.059745692358362</v>
      </c>
      <c r="K175" s="275">
        <v>36.059745692358362</v>
      </c>
      <c r="L175" s="275">
        <v>36.059745692358362</v>
      </c>
      <c r="M175" s="275">
        <v>36.059745692358362</v>
      </c>
      <c r="N175" s="275">
        <v>32.530865105447354</v>
      </c>
      <c r="O175" s="275">
        <v>32.521176743947002</v>
      </c>
      <c r="P175" s="275">
        <v>32.527635651613899</v>
      </c>
      <c r="Q175" s="275">
        <v>32.530865105447354</v>
      </c>
      <c r="R175" s="275">
        <v>32.530865105447354</v>
      </c>
      <c r="S175" s="275">
        <v>32.530865105447354</v>
      </c>
      <c r="T175" s="275">
        <v>32.530865105447354</v>
      </c>
      <c r="U175" s="275">
        <v>32.530865105447354</v>
      </c>
      <c r="V175" s="275">
        <v>32.530865105447354</v>
      </c>
      <c r="W175" s="275">
        <v>3.2858797431572393</v>
      </c>
      <c r="X175" s="275">
        <v>4.7905437551854023E-2</v>
      </c>
      <c r="Y175" s="275">
        <v>1.6668925903545466</v>
      </c>
      <c r="Z175" s="275">
        <v>9.3651860506052897E-2</v>
      </c>
      <c r="AA175" s="275">
        <v>9.3651860506052897E-2</v>
      </c>
      <c r="AB175" s="275">
        <v>9.3651860506052897E-2</v>
      </c>
      <c r="AC175" s="275">
        <v>9.3651860506052897E-2</v>
      </c>
      <c r="AD175" s="275">
        <v>9.3651860506052897E-2</v>
      </c>
      <c r="AE175" s="275">
        <v>9.3651860506052897E-2</v>
      </c>
      <c r="AF175" s="275">
        <v>21.6701097557</v>
      </c>
      <c r="AG175" s="275">
        <v>2.0066316096999999</v>
      </c>
      <c r="AH175" s="275">
        <v>2.0066316096999999</v>
      </c>
      <c r="AI175" s="275">
        <v>2.2878224005455268</v>
      </c>
      <c r="AJ175" s="275">
        <v>2.2878224005455268</v>
      </c>
      <c r="AK175" s="275">
        <v>2.2878224005455268</v>
      </c>
    </row>
    <row r="176" spans="1:37" ht="15" x14ac:dyDescent="0.25">
      <c r="A176" s="269" t="s">
        <v>75</v>
      </c>
      <c r="B176" s="269" t="s">
        <v>76</v>
      </c>
      <c r="C176" s="275">
        <v>17</v>
      </c>
      <c r="D176" s="269" t="s">
        <v>802</v>
      </c>
      <c r="E176" s="275">
        <v>0</v>
      </c>
      <c r="F176" s="275">
        <v>0</v>
      </c>
      <c r="G176" s="275">
        <v>0</v>
      </c>
      <c r="H176" s="275">
        <v>0</v>
      </c>
      <c r="I176" s="275">
        <v>0</v>
      </c>
      <c r="J176" s="275">
        <v>0</v>
      </c>
      <c r="K176" s="275">
        <v>0</v>
      </c>
      <c r="L176" s="275">
        <v>0</v>
      </c>
      <c r="M176" s="275">
        <v>0</v>
      </c>
      <c r="N176" s="275">
        <v>2.8977876993944092</v>
      </c>
      <c r="O176" s="275">
        <v>2.8977876993944092</v>
      </c>
      <c r="P176" s="275">
        <v>2.8977876993944096</v>
      </c>
      <c r="Q176" s="275">
        <v>2.8977876993944092</v>
      </c>
      <c r="R176" s="275">
        <v>2.8977876993944092</v>
      </c>
      <c r="S176" s="275">
        <v>2.8977876993944092</v>
      </c>
      <c r="T176" s="275">
        <v>2.8977876993944092</v>
      </c>
      <c r="U176" s="275">
        <v>2.8977876993944092</v>
      </c>
      <c r="V176" s="275">
        <v>2.8977876993944092</v>
      </c>
      <c r="W176" s="275">
        <v>0.34006703638504171</v>
      </c>
      <c r="X176" s="275">
        <v>9.0342793119875964E-3</v>
      </c>
      <c r="Y176" s="275">
        <v>0.17455065784851465</v>
      </c>
      <c r="Z176" s="275">
        <v>0.12275516810460976</v>
      </c>
      <c r="AA176" s="275">
        <v>0.12275516810460976</v>
      </c>
      <c r="AB176" s="275">
        <v>0.12275516810460976</v>
      </c>
      <c r="AC176" s="275">
        <v>0.12275516810460976</v>
      </c>
      <c r="AD176" s="275">
        <v>0.12275516810460976</v>
      </c>
      <c r="AE176" s="275">
        <v>0.12275516810460976</v>
      </c>
      <c r="AF176" s="275">
        <v>2.6133726800000003E-2</v>
      </c>
      <c r="AG176" s="275">
        <v>2.4199300000000003E-3</v>
      </c>
      <c r="AH176" s="275">
        <v>2.4199300000000003E-3</v>
      </c>
      <c r="AI176" s="275">
        <v>0.10479596294940739</v>
      </c>
      <c r="AJ176" s="275">
        <v>0.10479596294940739</v>
      </c>
      <c r="AK176" s="275">
        <v>0.10479596294940739</v>
      </c>
    </row>
    <row r="177" spans="1:37" ht="15" x14ac:dyDescent="0.25">
      <c r="A177" s="269" t="s">
        <v>77</v>
      </c>
      <c r="B177" s="269" t="s">
        <v>64</v>
      </c>
      <c r="C177" s="275">
        <v>10</v>
      </c>
      <c r="D177" s="269" t="s">
        <v>802</v>
      </c>
      <c r="E177" s="275">
        <v>0</v>
      </c>
      <c r="F177" s="275">
        <v>0</v>
      </c>
      <c r="G177" s="275">
        <v>0</v>
      </c>
      <c r="H177" s="275">
        <v>0</v>
      </c>
      <c r="I177" s="275">
        <v>0</v>
      </c>
      <c r="J177" s="275">
        <v>0</v>
      </c>
      <c r="K177" s="275">
        <v>0</v>
      </c>
      <c r="L177" s="275">
        <v>0</v>
      </c>
      <c r="M177" s="275">
        <v>0</v>
      </c>
      <c r="N177" s="275">
        <v>1.2982021270537383</v>
      </c>
      <c r="O177" s="275">
        <v>1.2982021270537383</v>
      </c>
      <c r="P177" s="275">
        <v>1.2982021270537383</v>
      </c>
      <c r="Q177" s="275">
        <v>1.2982021270537383</v>
      </c>
      <c r="R177" s="275">
        <v>1.2982021270537383</v>
      </c>
      <c r="S177" s="275">
        <v>1.2982021270537383</v>
      </c>
      <c r="T177" s="275">
        <v>1.2982021270537383</v>
      </c>
      <c r="U177" s="275">
        <v>1.2982021270537383</v>
      </c>
      <c r="V177" s="275">
        <v>1.2982021270537383</v>
      </c>
      <c r="W177" s="275">
        <v>0.19103384003668736</v>
      </c>
      <c r="X177" s="275">
        <v>1.873082939990458E-3</v>
      </c>
      <c r="Y177" s="275">
        <v>9.6453461488338901E-2</v>
      </c>
      <c r="Z177" s="275">
        <v>4.5021119901966285E-2</v>
      </c>
      <c r="AA177" s="275">
        <v>4.5021119901966285E-2</v>
      </c>
      <c r="AB177" s="275">
        <v>4.5021119901966285E-2</v>
      </c>
      <c r="AC177" s="275">
        <v>4.5021119901966285E-2</v>
      </c>
      <c r="AD177" s="275">
        <v>4.5021119901966285E-2</v>
      </c>
      <c r="AE177" s="275">
        <v>4.5021119901966285E-2</v>
      </c>
      <c r="AF177" s="275">
        <v>1.7497001600000003E-2</v>
      </c>
      <c r="AG177" s="275">
        <v>1.6201808999999998E-3</v>
      </c>
      <c r="AH177" s="275">
        <v>1.6201808999999998E-3</v>
      </c>
      <c r="AI177" s="275">
        <v>3.8203845005127392E-2</v>
      </c>
      <c r="AJ177" s="275">
        <v>3.8203845005127392E-2</v>
      </c>
      <c r="AK177" s="275">
        <v>3.8203845005127392E-2</v>
      </c>
    </row>
    <row r="178" spans="1:37" ht="15" x14ac:dyDescent="0.25">
      <c r="A178" s="269" t="s">
        <v>78</v>
      </c>
      <c r="B178" s="269" t="s">
        <v>66</v>
      </c>
      <c r="C178" s="275">
        <v>6</v>
      </c>
      <c r="D178" s="269" t="s">
        <v>802</v>
      </c>
      <c r="E178" s="275">
        <v>0</v>
      </c>
      <c r="F178" s="275">
        <v>0</v>
      </c>
      <c r="G178" s="275">
        <v>0</v>
      </c>
      <c r="H178" s="275">
        <v>0</v>
      </c>
      <c r="I178" s="275">
        <v>0</v>
      </c>
      <c r="J178" s="275">
        <v>0</v>
      </c>
      <c r="K178" s="275">
        <v>0</v>
      </c>
      <c r="L178" s="275">
        <v>0</v>
      </c>
      <c r="M178" s="275">
        <v>0</v>
      </c>
      <c r="N178" s="275">
        <v>0.77892127623224305</v>
      </c>
      <c r="O178" s="275">
        <v>0.77892127623224305</v>
      </c>
      <c r="P178" s="275">
        <v>0.77892127623224294</v>
      </c>
      <c r="Q178" s="275">
        <v>0.77892127623224305</v>
      </c>
      <c r="R178" s="275">
        <v>0.77892127623224305</v>
      </c>
      <c r="S178" s="275">
        <v>0.77892127623224305</v>
      </c>
      <c r="T178" s="275">
        <v>0.77892127623224305</v>
      </c>
      <c r="U178" s="275">
        <v>0.77892127623224305</v>
      </c>
      <c r="V178" s="275">
        <v>0.77892127623224305</v>
      </c>
      <c r="W178" s="275">
        <v>0.12107925769210065</v>
      </c>
      <c r="X178" s="275">
        <v>1.1243643314942746E-3</v>
      </c>
      <c r="Y178" s="275">
        <v>6.1101811011797465E-2</v>
      </c>
      <c r="Z178" s="275">
        <v>4.2838587827608347E-2</v>
      </c>
      <c r="AA178" s="275">
        <v>4.2838587827608347E-2</v>
      </c>
      <c r="AB178" s="275">
        <v>4.2838587827608347E-2</v>
      </c>
      <c r="AC178" s="275">
        <v>4.2838587827608347E-2</v>
      </c>
      <c r="AD178" s="275">
        <v>4.2838587827608347E-2</v>
      </c>
      <c r="AE178" s="275">
        <v>4.2838587827608347E-2</v>
      </c>
      <c r="AF178" s="275">
        <v>1.1892616000000002E-2</v>
      </c>
      <c r="AG178" s="275">
        <v>1.1012228999999997E-3</v>
      </c>
      <c r="AH178" s="275">
        <v>1.1012228999999997E-3</v>
      </c>
      <c r="AI178" s="275">
        <v>2.28333014607233E-2</v>
      </c>
      <c r="AJ178" s="275">
        <v>2.28333014607233E-2</v>
      </c>
      <c r="AK178" s="275">
        <v>2.28333014607233E-2</v>
      </c>
    </row>
    <row r="179" spans="1:37" ht="15" x14ac:dyDescent="0.25">
      <c r="A179" s="269" t="s">
        <v>79</v>
      </c>
      <c r="B179" s="269" t="s">
        <v>68</v>
      </c>
      <c r="C179" s="275">
        <v>5</v>
      </c>
      <c r="D179" s="269" t="s">
        <v>802</v>
      </c>
      <c r="E179" s="275">
        <v>0</v>
      </c>
      <c r="F179" s="275">
        <v>0</v>
      </c>
      <c r="G179" s="275">
        <v>0</v>
      </c>
      <c r="H179" s="275">
        <v>0</v>
      </c>
      <c r="I179" s="275">
        <v>0</v>
      </c>
      <c r="J179" s="275">
        <v>0</v>
      </c>
      <c r="K179" s="275">
        <v>0</v>
      </c>
      <c r="L179" s="275">
        <v>0</v>
      </c>
      <c r="M179" s="275">
        <v>0</v>
      </c>
      <c r="N179" s="275">
        <v>0.64910106352686925</v>
      </c>
      <c r="O179" s="275">
        <v>0.64910106352686925</v>
      </c>
      <c r="P179" s="275">
        <v>0.64910106352686914</v>
      </c>
      <c r="Q179" s="275">
        <v>0.64910106352686925</v>
      </c>
      <c r="R179" s="275">
        <v>0.64910106352686925</v>
      </c>
      <c r="S179" s="275">
        <v>0.64910106352686925</v>
      </c>
      <c r="T179" s="275">
        <v>0.64910106352686925</v>
      </c>
      <c r="U179" s="275">
        <v>0.64910106352686925</v>
      </c>
      <c r="V179" s="275">
        <v>0.64910106352686925</v>
      </c>
      <c r="W179" s="275">
        <v>0.102416497145427</v>
      </c>
      <c r="X179" s="275">
        <v>9.3680290437022891E-4</v>
      </c>
      <c r="Y179" s="275">
        <v>5.1676650024898615E-2</v>
      </c>
      <c r="Z179" s="275">
        <v>3.6873203834018861E-2</v>
      </c>
      <c r="AA179" s="275">
        <v>3.6873203834018861E-2</v>
      </c>
      <c r="AB179" s="275">
        <v>3.6873203834018861E-2</v>
      </c>
      <c r="AC179" s="275">
        <v>3.6873203834018861E-2</v>
      </c>
      <c r="AD179" s="275">
        <v>3.6873203834018861E-2</v>
      </c>
      <c r="AE179" s="275">
        <v>3.6873203834018861E-2</v>
      </c>
      <c r="AF179" s="275">
        <v>6.0179164E-3</v>
      </c>
      <c r="AG179" s="275">
        <v>5.5724889999999997E-4</v>
      </c>
      <c r="AH179" s="275">
        <v>5.5724889999999997E-4</v>
      </c>
      <c r="AI179" s="275">
        <v>1.8990665574622277E-2</v>
      </c>
      <c r="AJ179" s="275">
        <v>1.8990665574622277E-2</v>
      </c>
      <c r="AK179" s="275">
        <v>1.8990665574622277E-2</v>
      </c>
    </row>
    <row r="180" spans="1:37" ht="15" x14ac:dyDescent="0.25">
      <c r="A180" s="269" t="s">
        <v>80</v>
      </c>
      <c r="B180" s="269" t="s">
        <v>81</v>
      </c>
      <c r="C180" s="275">
        <v>2</v>
      </c>
      <c r="D180" s="269" t="s">
        <v>802</v>
      </c>
      <c r="E180" s="275">
        <v>0</v>
      </c>
      <c r="F180" s="275">
        <v>0</v>
      </c>
      <c r="G180" s="275">
        <v>0</v>
      </c>
      <c r="H180" s="275">
        <v>0</v>
      </c>
      <c r="I180" s="275">
        <v>0</v>
      </c>
      <c r="J180" s="275">
        <v>0</v>
      </c>
      <c r="K180" s="275">
        <v>0</v>
      </c>
      <c r="L180" s="275">
        <v>0</v>
      </c>
      <c r="M180" s="275">
        <v>0</v>
      </c>
      <c r="N180" s="275">
        <v>0.2180151116556312</v>
      </c>
      <c r="O180" s="275">
        <v>0.2180151116556312</v>
      </c>
      <c r="P180" s="275">
        <v>0.21801511165563123</v>
      </c>
      <c r="Q180" s="275">
        <v>0.2180151116556312</v>
      </c>
      <c r="R180" s="275">
        <v>0.2180151116556312</v>
      </c>
      <c r="S180" s="275">
        <v>0.2180151116556312</v>
      </c>
      <c r="T180" s="275">
        <v>0.2180151116556312</v>
      </c>
      <c r="U180" s="275">
        <v>0.2180151116556312</v>
      </c>
      <c r="V180" s="275">
        <v>0.2180151116556312</v>
      </c>
      <c r="W180" s="275">
        <v>3.3124457760840331E-2</v>
      </c>
      <c r="X180" s="275">
        <v>2.3822071587404576E-4</v>
      </c>
      <c r="Y180" s="275">
        <v>1.6681339238357188E-2</v>
      </c>
      <c r="Z180" s="275">
        <v>3.4898647598589488E-2</v>
      </c>
      <c r="AA180" s="275">
        <v>3.4898647598589488E-2</v>
      </c>
      <c r="AB180" s="275">
        <v>3.4898647598589488E-2</v>
      </c>
      <c r="AC180" s="275">
        <v>3.4898647598589488E-2</v>
      </c>
      <c r="AD180" s="275">
        <v>3.4898647598589488E-2</v>
      </c>
      <c r="AE180" s="275">
        <v>3.4898647598589488E-2</v>
      </c>
      <c r="AF180" s="275">
        <v>2.5904518600000002E-2</v>
      </c>
      <c r="AG180" s="275">
        <v>2.3987273000000003E-3</v>
      </c>
      <c r="AH180" s="275">
        <v>2.3987273000000003E-3</v>
      </c>
      <c r="AI180" s="275">
        <v>5.9665356102939588E-3</v>
      </c>
      <c r="AJ180" s="275">
        <v>5.9665356102939588E-3</v>
      </c>
      <c r="AK180" s="275">
        <v>5.9665356102939588E-3</v>
      </c>
    </row>
    <row r="181" spans="1:37" ht="15" x14ac:dyDescent="0.25">
      <c r="A181" s="269" t="s">
        <v>2821</v>
      </c>
      <c r="B181" s="269" t="s">
        <v>1621</v>
      </c>
      <c r="C181" s="275">
        <v>24</v>
      </c>
      <c r="D181" s="269" t="s">
        <v>802</v>
      </c>
      <c r="E181" s="275">
        <v>0</v>
      </c>
      <c r="F181" s="275">
        <v>0</v>
      </c>
      <c r="G181" s="275">
        <v>0</v>
      </c>
      <c r="H181" s="275">
        <v>0</v>
      </c>
      <c r="I181" s="275">
        <v>0</v>
      </c>
      <c r="J181" s="275">
        <v>0</v>
      </c>
      <c r="K181" s="275">
        <v>0</v>
      </c>
      <c r="L181" s="275">
        <v>0</v>
      </c>
      <c r="M181" s="275">
        <v>0</v>
      </c>
      <c r="N181" s="275">
        <v>3.1156851049289722</v>
      </c>
      <c r="O181" s="275">
        <v>3.1156851049289722</v>
      </c>
      <c r="P181" s="275">
        <v>3.1156851049289718</v>
      </c>
      <c r="Q181" s="275">
        <v>3.1156851049289722</v>
      </c>
      <c r="R181" s="275">
        <v>3.1156851049289722</v>
      </c>
      <c r="S181" s="275">
        <v>3.1156851049289722</v>
      </c>
      <c r="T181" s="275">
        <v>3.1156851049289722</v>
      </c>
      <c r="U181" s="275">
        <v>3.1156851049289722</v>
      </c>
      <c r="V181" s="275">
        <v>3.1156851049289722</v>
      </c>
      <c r="W181" s="275">
        <v>0.46699549274340268</v>
      </c>
      <c r="X181" s="275">
        <v>4.4957589099056724E-3</v>
      </c>
      <c r="Y181" s="275">
        <v>0.23574562582665418</v>
      </c>
      <c r="Z181" s="275">
        <v>0.1263697809230771</v>
      </c>
      <c r="AA181" s="275">
        <v>0.1263697809230771</v>
      </c>
      <c r="AB181" s="275">
        <v>0.1263697809230771</v>
      </c>
      <c r="AC181" s="275">
        <v>0.1263697809230771</v>
      </c>
      <c r="AD181" s="275">
        <v>0.1263697809230771</v>
      </c>
      <c r="AE181" s="275">
        <v>0.1263697809230771</v>
      </c>
      <c r="AF181" s="275">
        <v>3.5455228800000009E-2</v>
      </c>
      <c r="AG181" s="275">
        <v>3.2830768000000009E-3</v>
      </c>
      <c r="AH181" s="275">
        <v>3.2830768000000009E-3</v>
      </c>
      <c r="AI181" s="275">
        <v>9.1778233554658875E-2</v>
      </c>
      <c r="AJ181" s="275">
        <v>9.1778233554658875E-2</v>
      </c>
      <c r="AK181" s="275">
        <v>9.1778233554658875E-2</v>
      </c>
    </row>
    <row r="182" spans="1:37" ht="15" x14ac:dyDescent="0.25">
      <c r="A182" s="269" t="s">
        <v>2822</v>
      </c>
      <c r="B182" s="269" t="s">
        <v>1623</v>
      </c>
      <c r="C182" s="275">
        <v>4</v>
      </c>
      <c r="D182" s="269" t="s">
        <v>802</v>
      </c>
      <c r="E182" s="275">
        <v>0</v>
      </c>
      <c r="F182" s="275">
        <v>0</v>
      </c>
      <c r="G182" s="275">
        <v>0</v>
      </c>
      <c r="H182" s="275">
        <v>0</v>
      </c>
      <c r="I182" s="275">
        <v>0</v>
      </c>
      <c r="J182" s="275">
        <v>0</v>
      </c>
      <c r="K182" s="275">
        <v>0</v>
      </c>
      <c r="L182" s="275">
        <v>0</v>
      </c>
      <c r="M182" s="275">
        <v>0</v>
      </c>
      <c r="N182" s="275">
        <v>0.51928085082149533</v>
      </c>
      <c r="O182" s="275">
        <v>0.51928085082149533</v>
      </c>
      <c r="P182" s="275">
        <v>0.51928085082149533</v>
      </c>
      <c r="Q182" s="275">
        <v>0.51928085082149533</v>
      </c>
      <c r="R182" s="275">
        <v>0.51928085082149533</v>
      </c>
      <c r="S182" s="275">
        <v>0.51928085082149533</v>
      </c>
      <c r="T182" s="275">
        <v>0.51928085082149533</v>
      </c>
      <c r="U182" s="275">
        <v>0.51928085082149533</v>
      </c>
      <c r="V182" s="275">
        <v>0.51928085082149533</v>
      </c>
      <c r="W182" s="275">
        <v>8.4927851536253346E-2</v>
      </c>
      <c r="X182" s="275">
        <v>7.4962367724618311E-4</v>
      </c>
      <c r="Y182" s="275">
        <v>4.2838737606749763E-2</v>
      </c>
      <c r="Z182" s="275">
        <v>3.6327571624357943E-2</v>
      </c>
      <c r="AA182" s="275">
        <v>3.6327571624357943E-2</v>
      </c>
      <c r="AB182" s="275">
        <v>3.6327571624357943E-2</v>
      </c>
      <c r="AC182" s="275">
        <v>3.6327571624357943E-2</v>
      </c>
      <c r="AD182" s="275">
        <v>3.6327571624357943E-2</v>
      </c>
      <c r="AE182" s="275">
        <v>3.6327571624357943E-2</v>
      </c>
      <c r="AF182" s="275">
        <v>1.2540823499999999E-2</v>
      </c>
      <c r="AG182" s="275">
        <v>1.1612426000000003E-3</v>
      </c>
      <c r="AH182" s="275">
        <v>1.1612426000000003E-3</v>
      </c>
      <c r="AI182" s="275">
        <v>1.537054354440409E-2</v>
      </c>
      <c r="AJ182" s="275">
        <v>1.537054354440409E-2</v>
      </c>
      <c r="AK182" s="275">
        <v>1.537054354440409E-2</v>
      </c>
    </row>
    <row r="183" spans="1:37" ht="15" x14ac:dyDescent="0.25">
      <c r="A183" s="269" t="s">
        <v>2823</v>
      </c>
      <c r="B183" s="269" t="s">
        <v>1625</v>
      </c>
      <c r="C183" s="275">
        <v>5</v>
      </c>
      <c r="D183" s="269" t="s">
        <v>802</v>
      </c>
      <c r="E183" s="275">
        <v>0</v>
      </c>
      <c r="F183" s="275">
        <v>0</v>
      </c>
      <c r="G183" s="275">
        <v>0</v>
      </c>
      <c r="H183" s="275">
        <v>0</v>
      </c>
      <c r="I183" s="275">
        <v>0</v>
      </c>
      <c r="J183" s="275">
        <v>0</v>
      </c>
      <c r="K183" s="275">
        <v>0</v>
      </c>
      <c r="L183" s="275">
        <v>0</v>
      </c>
      <c r="M183" s="275">
        <v>0</v>
      </c>
      <c r="N183" s="275">
        <v>0.64910106352686925</v>
      </c>
      <c r="O183" s="275">
        <v>0.64910106352686925</v>
      </c>
      <c r="P183" s="275">
        <v>0.64910106352686914</v>
      </c>
      <c r="Q183" s="275">
        <v>0.64910106352686925</v>
      </c>
      <c r="R183" s="275">
        <v>0.64910106352686925</v>
      </c>
      <c r="S183" s="275">
        <v>0.64910106352686925</v>
      </c>
      <c r="T183" s="275">
        <v>0.64910106352686925</v>
      </c>
      <c r="U183" s="275">
        <v>0.64910106352686925</v>
      </c>
      <c r="V183" s="275">
        <v>0.64910106352686925</v>
      </c>
      <c r="W183" s="275">
        <v>0.102416497145427</v>
      </c>
      <c r="X183" s="275">
        <v>9.3680290437022891E-4</v>
      </c>
      <c r="Y183" s="275">
        <v>5.1676650024898615E-2</v>
      </c>
      <c r="Z183" s="275">
        <v>3.6873203834018861E-2</v>
      </c>
      <c r="AA183" s="275">
        <v>3.6873203834018861E-2</v>
      </c>
      <c r="AB183" s="275">
        <v>3.6873203834018861E-2</v>
      </c>
      <c r="AC183" s="275">
        <v>3.6873203834018861E-2</v>
      </c>
      <c r="AD183" s="275">
        <v>3.6873203834018861E-2</v>
      </c>
      <c r="AE183" s="275">
        <v>3.6873203834018861E-2</v>
      </c>
      <c r="AF183" s="275">
        <v>6.1733019999999994E-3</v>
      </c>
      <c r="AG183" s="275">
        <v>5.7163690000000002E-4</v>
      </c>
      <c r="AH183" s="275">
        <v>5.7163690000000002E-4</v>
      </c>
      <c r="AI183" s="275">
        <v>1.8990665574622277E-2</v>
      </c>
      <c r="AJ183" s="275">
        <v>1.8990665574622277E-2</v>
      </c>
      <c r="AK183" s="275">
        <v>1.8990665574622277E-2</v>
      </c>
    </row>
    <row r="184" spans="1:37" ht="15" x14ac:dyDescent="0.25">
      <c r="A184" s="269" t="s">
        <v>2824</v>
      </c>
      <c r="B184" s="269" t="s">
        <v>1627</v>
      </c>
      <c r="C184" s="275">
        <v>5</v>
      </c>
      <c r="D184" s="269" t="s">
        <v>802</v>
      </c>
      <c r="E184" s="275">
        <v>0</v>
      </c>
      <c r="F184" s="275">
        <v>0</v>
      </c>
      <c r="G184" s="275">
        <v>0</v>
      </c>
      <c r="H184" s="275">
        <v>0</v>
      </c>
      <c r="I184" s="275">
        <v>0</v>
      </c>
      <c r="J184" s="275">
        <v>0</v>
      </c>
      <c r="K184" s="275">
        <v>0</v>
      </c>
      <c r="L184" s="275">
        <v>0</v>
      </c>
      <c r="M184" s="275">
        <v>0</v>
      </c>
      <c r="N184" s="275">
        <v>0.64910106352686925</v>
      </c>
      <c r="O184" s="275">
        <v>0.64910106352686925</v>
      </c>
      <c r="P184" s="275">
        <v>0.64910106352686914</v>
      </c>
      <c r="Q184" s="275">
        <v>0.64910106352686925</v>
      </c>
      <c r="R184" s="275">
        <v>0.64910106352686925</v>
      </c>
      <c r="S184" s="275">
        <v>0.64910106352686925</v>
      </c>
      <c r="T184" s="275">
        <v>0.64910106352686925</v>
      </c>
      <c r="U184" s="275">
        <v>0.64910106352686925</v>
      </c>
      <c r="V184" s="275">
        <v>0.64910106352686925</v>
      </c>
      <c r="W184" s="275">
        <v>0.102416497145427</v>
      </c>
      <c r="X184" s="275">
        <v>9.3680290437022891E-4</v>
      </c>
      <c r="Y184" s="275">
        <v>5.1676650024898615E-2</v>
      </c>
      <c r="Z184" s="275">
        <v>3.6873203834018861E-2</v>
      </c>
      <c r="AA184" s="275">
        <v>3.6873203834018861E-2</v>
      </c>
      <c r="AB184" s="275">
        <v>3.6873203834018861E-2</v>
      </c>
      <c r="AC184" s="275">
        <v>3.6873203834018861E-2</v>
      </c>
      <c r="AD184" s="275">
        <v>3.6873203834018861E-2</v>
      </c>
      <c r="AE184" s="275">
        <v>3.6873203834018861E-2</v>
      </c>
      <c r="AF184" s="275">
        <v>5.7977867999999995E-3</v>
      </c>
      <c r="AG184" s="275">
        <v>5.3686590000000007E-4</v>
      </c>
      <c r="AH184" s="275">
        <v>5.3686590000000007E-4</v>
      </c>
      <c r="AI184" s="275">
        <v>1.8990665574622277E-2</v>
      </c>
      <c r="AJ184" s="275">
        <v>1.8990665574622277E-2</v>
      </c>
      <c r="AK184" s="275">
        <v>1.8990665574622277E-2</v>
      </c>
    </row>
    <row r="185" spans="1:37" ht="15" x14ac:dyDescent="0.25">
      <c r="A185" s="269" t="s">
        <v>1620</v>
      </c>
      <c r="B185" s="269" t="s">
        <v>1621</v>
      </c>
      <c r="C185" s="275">
        <v>24</v>
      </c>
      <c r="D185" s="269" t="s">
        <v>802</v>
      </c>
      <c r="E185" s="275">
        <v>0</v>
      </c>
      <c r="F185" s="275">
        <v>0</v>
      </c>
      <c r="G185" s="275">
        <v>0</v>
      </c>
      <c r="H185" s="275">
        <v>0</v>
      </c>
      <c r="I185" s="275">
        <v>0</v>
      </c>
      <c r="J185" s="275">
        <v>0</v>
      </c>
      <c r="K185" s="275">
        <v>0</v>
      </c>
      <c r="L185" s="275">
        <v>0</v>
      </c>
      <c r="M185" s="275">
        <v>0</v>
      </c>
      <c r="N185" s="275">
        <v>3.1156851049289718</v>
      </c>
      <c r="O185" s="275">
        <v>3.1156851049289718</v>
      </c>
      <c r="P185" s="275">
        <v>3.1156851049289718</v>
      </c>
      <c r="Q185" s="275">
        <v>3.1156851049289718</v>
      </c>
      <c r="R185" s="275">
        <v>3.1156851049289718</v>
      </c>
      <c r="S185" s="275">
        <v>3.1156851049289718</v>
      </c>
      <c r="T185" s="275">
        <v>3.1156851049289718</v>
      </c>
      <c r="U185" s="275">
        <v>3.1156851049289718</v>
      </c>
      <c r="V185" s="275">
        <v>3.1156851049289718</v>
      </c>
      <c r="W185" s="275">
        <v>0.46699549274340268</v>
      </c>
      <c r="X185" s="275">
        <v>4.4957589099056724E-3</v>
      </c>
      <c r="Y185" s="275">
        <v>0.23574562582665418</v>
      </c>
      <c r="Z185" s="275">
        <v>0.1263697809230771</v>
      </c>
      <c r="AA185" s="275">
        <v>0.1263697809230771</v>
      </c>
      <c r="AB185" s="275">
        <v>0.1263697809230771</v>
      </c>
      <c r="AC185" s="275">
        <v>0.1263697809230771</v>
      </c>
      <c r="AD185" s="275">
        <v>0.1263697809230771</v>
      </c>
      <c r="AE185" s="275">
        <v>0.1263697809230771</v>
      </c>
      <c r="AF185" s="275">
        <v>3.5455228800000009E-2</v>
      </c>
      <c r="AG185" s="275">
        <v>3.2830768000000009E-3</v>
      </c>
      <c r="AH185" s="275">
        <v>3.2830768000000009E-3</v>
      </c>
      <c r="AI185" s="275">
        <v>9.1778233554658875E-2</v>
      </c>
      <c r="AJ185" s="275">
        <v>9.1778233554658875E-2</v>
      </c>
      <c r="AK185" s="275">
        <v>9.1778233554658875E-2</v>
      </c>
    </row>
    <row r="186" spans="1:37" ht="15" x14ac:dyDescent="0.25">
      <c r="A186" s="269" t="s">
        <v>1622</v>
      </c>
      <c r="B186" s="269" t="s">
        <v>1623</v>
      </c>
      <c r="C186" s="275">
        <v>4</v>
      </c>
      <c r="D186" s="269" t="s">
        <v>802</v>
      </c>
      <c r="E186" s="275">
        <v>0</v>
      </c>
      <c r="F186" s="275">
        <v>0</v>
      </c>
      <c r="G186" s="275">
        <v>0</v>
      </c>
      <c r="H186" s="275">
        <v>0</v>
      </c>
      <c r="I186" s="275">
        <v>0</v>
      </c>
      <c r="J186" s="275">
        <v>0</v>
      </c>
      <c r="K186" s="275">
        <v>0</v>
      </c>
      <c r="L186" s="275">
        <v>0</v>
      </c>
      <c r="M186" s="275">
        <v>0</v>
      </c>
      <c r="N186" s="275">
        <v>0.51928085082149533</v>
      </c>
      <c r="O186" s="275">
        <v>0.51928085082149533</v>
      </c>
      <c r="P186" s="275">
        <v>0.51928085082149533</v>
      </c>
      <c r="Q186" s="275">
        <v>0.51928085082149533</v>
      </c>
      <c r="R186" s="275">
        <v>0.51928085082149533</v>
      </c>
      <c r="S186" s="275">
        <v>0.51928085082149533</v>
      </c>
      <c r="T186" s="275">
        <v>0.51928085082149533</v>
      </c>
      <c r="U186" s="275">
        <v>0.51928085082149533</v>
      </c>
      <c r="V186" s="275">
        <v>0.51928085082149533</v>
      </c>
      <c r="W186" s="275">
        <v>8.4927851536253346E-2</v>
      </c>
      <c r="X186" s="275">
        <v>7.4962367724618311E-4</v>
      </c>
      <c r="Y186" s="275">
        <v>4.2838737606749763E-2</v>
      </c>
      <c r="Z186" s="275">
        <v>3.6327571624357943E-2</v>
      </c>
      <c r="AA186" s="275">
        <v>3.6327571624357943E-2</v>
      </c>
      <c r="AB186" s="275">
        <v>3.6327571624357943E-2</v>
      </c>
      <c r="AC186" s="275">
        <v>3.6327571624357943E-2</v>
      </c>
      <c r="AD186" s="275">
        <v>3.6327571624357943E-2</v>
      </c>
      <c r="AE186" s="275">
        <v>3.6327571624357943E-2</v>
      </c>
      <c r="AF186" s="275">
        <v>1.2540823499999999E-2</v>
      </c>
      <c r="AG186" s="275">
        <v>1.1612426000000003E-3</v>
      </c>
      <c r="AH186" s="275">
        <v>1.1612426000000003E-3</v>
      </c>
      <c r="AI186" s="275">
        <v>1.537054354440409E-2</v>
      </c>
      <c r="AJ186" s="275">
        <v>1.537054354440409E-2</v>
      </c>
      <c r="AK186" s="275">
        <v>1.537054354440409E-2</v>
      </c>
    </row>
    <row r="187" spans="1:37" ht="15" x14ac:dyDescent="0.25">
      <c r="A187" s="269" t="s">
        <v>1624</v>
      </c>
      <c r="B187" s="269" t="s">
        <v>1625</v>
      </c>
      <c r="C187" s="275">
        <v>5</v>
      </c>
      <c r="D187" s="269" t="s">
        <v>802</v>
      </c>
      <c r="E187" s="275">
        <v>0</v>
      </c>
      <c r="F187" s="275">
        <v>0</v>
      </c>
      <c r="G187" s="275">
        <v>0</v>
      </c>
      <c r="H187" s="275">
        <v>0</v>
      </c>
      <c r="I187" s="275">
        <v>0</v>
      </c>
      <c r="J187" s="275">
        <v>0</v>
      </c>
      <c r="K187" s="275">
        <v>0</v>
      </c>
      <c r="L187" s="275">
        <v>0</v>
      </c>
      <c r="M187" s="275">
        <v>0</v>
      </c>
      <c r="N187" s="275">
        <v>0.64910106352686914</v>
      </c>
      <c r="O187" s="275">
        <v>0.64910106352686914</v>
      </c>
      <c r="P187" s="275">
        <v>0.64910106352686914</v>
      </c>
      <c r="Q187" s="275">
        <v>0.64910106352686914</v>
      </c>
      <c r="R187" s="275">
        <v>0.64910106352686914</v>
      </c>
      <c r="S187" s="275">
        <v>0.64910106352686914</v>
      </c>
      <c r="T187" s="275">
        <v>0.64910106352686914</v>
      </c>
      <c r="U187" s="275">
        <v>0.64910106352686914</v>
      </c>
      <c r="V187" s="275">
        <v>0.64910106352686914</v>
      </c>
      <c r="W187" s="275">
        <v>0.102416497145427</v>
      </c>
      <c r="X187" s="275">
        <v>9.3680290437022891E-4</v>
      </c>
      <c r="Y187" s="275">
        <v>5.1676650024898615E-2</v>
      </c>
      <c r="Z187" s="275">
        <v>3.6873203834018861E-2</v>
      </c>
      <c r="AA187" s="275">
        <v>3.6873203834018861E-2</v>
      </c>
      <c r="AB187" s="275">
        <v>3.6873203834018861E-2</v>
      </c>
      <c r="AC187" s="275">
        <v>3.6873203834018861E-2</v>
      </c>
      <c r="AD187" s="275">
        <v>3.6873203834018861E-2</v>
      </c>
      <c r="AE187" s="275">
        <v>3.6873203834018861E-2</v>
      </c>
      <c r="AF187" s="275">
        <v>6.1733019999999994E-3</v>
      </c>
      <c r="AG187" s="275">
        <v>5.7163690000000002E-4</v>
      </c>
      <c r="AH187" s="275">
        <v>5.7163690000000002E-4</v>
      </c>
      <c r="AI187" s="275">
        <v>1.8990665574622277E-2</v>
      </c>
      <c r="AJ187" s="275">
        <v>1.8990665574622277E-2</v>
      </c>
      <c r="AK187" s="275">
        <v>1.8990665574622277E-2</v>
      </c>
    </row>
    <row r="188" spans="1:37" ht="15" x14ac:dyDescent="0.25">
      <c r="A188" s="269" t="s">
        <v>1626</v>
      </c>
      <c r="B188" s="269" t="s">
        <v>1627</v>
      </c>
      <c r="C188" s="275">
        <v>5</v>
      </c>
      <c r="D188" s="269" t="s">
        <v>802</v>
      </c>
      <c r="E188" s="275">
        <v>0</v>
      </c>
      <c r="F188" s="275">
        <v>0</v>
      </c>
      <c r="G188" s="275">
        <v>0</v>
      </c>
      <c r="H188" s="275">
        <v>0</v>
      </c>
      <c r="I188" s="275">
        <v>0</v>
      </c>
      <c r="J188" s="275">
        <v>0</v>
      </c>
      <c r="K188" s="275">
        <v>0</v>
      </c>
      <c r="L188" s="275">
        <v>0</v>
      </c>
      <c r="M188" s="275">
        <v>0</v>
      </c>
      <c r="N188" s="275">
        <v>0.64910106352686925</v>
      </c>
      <c r="O188" s="275">
        <v>0.64910106352686925</v>
      </c>
      <c r="P188" s="275">
        <v>0.64910106352686914</v>
      </c>
      <c r="Q188" s="275">
        <v>0.64910106352686925</v>
      </c>
      <c r="R188" s="275">
        <v>0.64910106352686925</v>
      </c>
      <c r="S188" s="275">
        <v>0.64910106352686925</v>
      </c>
      <c r="T188" s="275">
        <v>0.64910106352686925</v>
      </c>
      <c r="U188" s="275">
        <v>0.64910106352686925</v>
      </c>
      <c r="V188" s="275">
        <v>0.64910106352686925</v>
      </c>
      <c r="W188" s="275">
        <v>0.102416497145427</v>
      </c>
      <c r="X188" s="275">
        <v>9.3680290437022891E-4</v>
      </c>
      <c r="Y188" s="275">
        <v>5.1676650024898615E-2</v>
      </c>
      <c r="Z188" s="275">
        <v>3.6873203834018861E-2</v>
      </c>
      <c r="AA188" s="275">
        <v>3.6873203834018861E-2</v>
      </c>
      <c r="AB188" s="275">
        <v>3.6873203834018861E-2</v>
      </c>
      <c r="AC188" s="275">
        <v>3.6873203834018861E-2</v>
      </c>
      <c r="AD188" s="275">
        <v>3.6873203834018861E-2</v>
      </c>
      <c r="AE188" s="275">
        <v>3.6873203834018861E-2</v>
      </c>
      <c r="AF188" s="275">
        <v>5.7977867999999995E-3</v>
      </c>
      <c r="AG188" s="275">
        <v>5.3686590000000007E-4</v>
      </c>
      <c r="AH188" s="275">
        <v>5.3686590000000007E-4</v>
      </c>
      <c r="AI188" s="275">
        <v>1.8990665574622277E-2</v>
      </c>
      <c r="AJ188" s="275">
        <v>1.8990665574622277E-2</v>
      </c>
      <c r="AK188" s="275">
        <v>1.8990665574622277E-2</v>
      </c>
    </row>
    <row r="189" spans="1:37" ht="15" x14ac:dyDescent="0.25">
      <c r="A189" s="269" t="s">
        <v>82</v>
      </c>
      <c r="B189" s="269" t="s">
        <v>83</v>
      </c>
      <c r="C189" s="275">
        <v>3</v>
      </c>
      <c r="D189" s="269" t="s">
        <v>802</v>
      </c>
      <c r="E189" s="275">
        <v>41.762145564899797</v>
      </c>
      <c r="F189" s="275">
        <v>41.762145564899797</v>
      </c>
      <c r="G189" s="275">
        <v>41.762145564899804</v>
      </c>
      <c r="H189" s="275">
        <v>41.762145564899797</v>
      </c>
      <c r="I189" s="275">
        <v>41.762145564899797</v>
      </c>
      <c r="J189" s="275">
        <v>41.762145564899797</v>
      </c>
      <c r="K189" s="275">
        <v>41.762145564899797</v>
      </c>
      <c r="L189" s="275">
        <v>41.762145564899797</v>
      </c>
      <c r="M189" s="275">
        <v>41.762145564899797</v>
      </c>
      <c r="N189" s="275">
        <v>32.898912578305115</v>
      </c>
      <c r="O189" s="275">
        <v>32.889224216804763</v>
      </c>
      <c r="P189" s="275">
        <v>32.89568312447166</v>
      </c>
      <c r="Q189" s="275">
        <v>32.898912578305115</v>
      </c>
      <c r="R189" s="275">
        <v>32.898912578305115</v>
      </c>
      <c r="S189" s="275">
        <v>32.898912578305115</v>
      </c>
      <c r="T189" s="275">
        <v>32.898912578305115</v>
      </c>
      <c r="U189" s="275">
        <v>32.898912578305115</v>
      </c>
      <c r="V189" s="275">
        <v>32.898912578305115</v>
      </c>
      <c r="W189" s="275">
        <v>3.3033150563664124</v>
      </c>
      <c r="X189" s="275">
        <v>4.8092599778978069E-2</v>
      </c>
      <c r="Y189" s="275">
        <v>1.6757038280726952</v>
      </c>
      <c r="Z189" s="275">
        <v>9.4095453574642385E-2</v>
      </c>
      <c r="AA189" s="275">
        <v>9.4095453574642385E-2</v>
      </c>
      <c r="AB189" s="275">
        <v>9.4095453574642385E-2</v>
      </c>
      <c r="AC189" s="275">
        <v>9.4095453574642385E-2</v>
      </c>
      <c r="AD189" s="275">
        <v>9.4095453574642385E-2</v>
      </c>
      <c r="AE189" s="275">
        <v>9.4095453574642385E-2</v>
      </c>
      <c r="AF189" s="275">
        <v>21.735682038299998</v>
      </c>
      <c r="AG189" s="275">
        <v>2.0127035435999998</v>
      </c>
      <c r="AH189" s="275">
        <v>2.0127035435999998</v>
      </c>
      <c r="AI189" s="275">
        <v>2.3055470597646472</v>
      </c>
      <c r="AJ189" s="275">
        <v>2.3055470597646472</v>
      </c>
      <c r="AK189" s="275">
        <v>2.3055470597646472</v>
      </c>
    </row>
    <row r="190" spans="1:37" ht="15" x14ac:dyDescent="0.25">
      <c r="A190" s="269" t="s">
        <v>84</v>
      </c>
      <c r="B190" s="269" t="s">
        <v>76</v>
      </c>
      <c r="C190" s="275">
        <v>17</v>
      </c>
      <c r="D190" s="269" t="s">
        <v>802</v>
      </c>
      <c r="E190" s="275">
        <v>0</v>
      </c>
      <c r="F190" s="275">
        <v>0</v>
      </c>
      <c r="G190" s="275">
        <v>0</v>
      </c>
      <c r="H190" s="275">
        <v>0</v>
      </c>
      <c r="I190" s="275">
        <v>0</v>
      </c>
      <c r="J190" s="275">
        <v>0</v>
      </c>
      <c r="K190" s="275">
        <v>0</v>
      </c>
      <c r="L190" s="275">
        <v>0</v>
      </c>
      <c r="M190" s="275">
        <v>0</v>
      </c>
      <c r="N190" s="275">
        <v>3.2432097410959364</v>
      </c>
      <c r="O190" s="275">
        <v>3.2432097410959364</v>
      </c>
      <c r="P190" s="275">
        <v>3.2432097410959364</v>
      </c>
      <c r="Q190" s="275">
        <v>3.2432097410959364</v>
      </c>
      <c r="R190" s="275">
        <v>3.2432097410959364</v>
      </c>
      <c r="S190" s="275">
        <v>3.2432097410959364</v>
      </c>
      <c r="T190" s="275">
        <v>3.2432097410959364</v>
      </c>
      <c r="U190" s="275">
        <v>3.2432097410959364</v>
      </c>
      <c r="V190" s="275">
        <v>3.2432097410959364</v>
      </c>
      <c r="W190" s="275">
        <v>0.34529970365419432</v>
      </c>
      <c r="X190" s="275">
        <v>1.1959118420239502E-2</v>
      </c>
      <c r="Y190" s="275">
        <v>0.17862941103721691</v>
      </c>
      <c r="Z190" s="275">
        <v>0.13993008098305579</v>
      </c>
      <c r="AA190" s="275">
        <v>0.13993008098305579</v>
      </c>
      <c r="AB190" s="275">
        <v>0.13993008098305579</v>
      </c>
      <c r="AC190" s="275">
        <v>0.13993008098305579</v>
      </c>
      <c r="AD190" s="275">
        <v>0.13993008098305579</v>
      </c>
      <c r="AE190" s="275">
        <v>0.13993008098305579</v>
      </c>
      <c r="AF190" s="275">
        <v>2.8886128400000006E-2</v>
      </c>
      <c r="AG190" s="275">
        <v>2.6747934000000001E-3</v>
      </c>
      <c r="AH190" s="275">
        <v>2.6747934000000001E-3</v>
      </c>
      <c r="AI190" s="275">
        <v>0.12486531017607666</v>
      </c>
      <c r="AJ190" s="275">
        <v>0.12486531017607666</v>
      </c>
      <c r="AK190" s="275">
        <v>0.12486531017607666</v>
      </c>
    </row>
    <row r="191" spans="1:37" ht="15" x14ac:dyDescent="0.25">
      <c r="A191" s="269" t="s">
        <v>85</v>
      </c>
      <c r="B191" s="269" t="s">
        <v>64</v>
      </c>
      <c r="C191" s="275">
        <v>10</v>
      </c>
      <c r="D191" s="269" t="s">
        <v>802</v>
      </c>
      <c r="E191" s="275">
        <v>0</v>
      </c>
      <c r="F191" s="275">
        <v>0</v>
      </c>
      <c r="G191" s="275">
        <v>0</v>
      </c>
      <c r="H191" s="275">
        <v>0</v>
      </c>
      <c r="I191" s="275">
        <v>0</v>
      </c>
      <c r="J191" s="275">
        <v>0</v>
      </c>
      <c r="K191" s="275">
        <v>0</v>
      </c>
      <c r="L191" s="275">
        <v>0</v>
      </c>
      <c r="M191" s="275">
        <v>0</v>
      </c>
      <c r="N191" s="275">
        <v>1.2982021270537383</v>
      </c>
      <c r="O191" s="275">
        <v>1.2982021270537383</v>
      </c>
      <c r="P191" s="275">
        <v>1.2982021270537383</v>
      </c>
      <c r="Q191" s="275">
        <v>1.2982021270537383</v>
      </c>
      <c r="R191" s="275">
        <v>1.2982021270537383</v>
      </c>
      <c r="S191" s="275">
        <v>1.2982021270537383</v>
      </c>
      <c r="T191" s="275">
        <v>1.2982021270537383</v>
      </c>
      <c r="U191" s="275">
        <v>1.2982021270537383</v>
      </c>
      <c r="V191" s="275">
        <v>1.2982021270537383</v>
      </c>
      <c r="W191" s="275">
        <v>0.19103384003668736</v>
      </c>
      <c r="X191" s="275">
        <v>1.873082939990458E-3</v>
      </c>
      <c r="Y191" s="275">
        <v>9.6453461488338901E-2</v>
      </c>
      <c r="Z191" s="275">
        <v>4.5021119901966285E-2</v>
      </c>
      <c r="AA191" s="275">
        <v>4.5021119901966285E-2</v>
      </c>
      <c r="AB191" s="275">
        <v>4.5021119901966285E-2</v>
      </c>
      <c r="AC191" s="275">
        <v>4.5021119901966285E-2</v>
      </c>
      <c r="AD191" s="275">
        <v>4.5021119901966285E-2</v>
      </c>
      <c r="AE191" s="275">
        <v>4.5021119901966285E-2</v>
      </c>
      <c r="AF191" s="275">
        <v>1.7218602400000001E-2</v>
      </c>
      <c r="AG191" s="275">
        <v>1.5944024000000001E-3</v>
      </c>
      <c r="AH191" s="275">
        <v>1.5944024000000001E-3</v>
      </c>
      <c r="AI191" s="275">
        <v>3.8203845005127392E-2</v>
      </c>
      <c r="AJ191" s="275">
        <v>3.8203845005127392E-2</v>
      </c>
      <c r="AK191" s="275">
        <v>3.8203845005127392E-2</v>
      </c>
    </row>
    <row r="192" spans="1:37" ht="15" x14ac:dyDescent="0.25">
      <c r="A192" s="269" t="s">
        <v>86</v>
      </c>
      <c r="B192" s="269" t="s">
        <v>66</v>
      </c>
      <c r="C192" s="275">
        <v>6</v>
      </c>
      <c r="D192" s="269" t="s">
        <v>802</v>
      </c>
      <c r="E192" s="275">
        <v>0</v>
      </c>
      <c r="F192" s="275">
        <v>0</v>
      </c>
      <c r="G192" s="275">
        <v>0</v>
      </c>
      <c r="H192" s="275">
        <v>0</v>
      </c>
      <c r="I192" s="275">
        <v>0</v>
      </c>
      <c r="J192" s="275">
        <v>0</v>
      </c>
      <c r="K192" s="275">
        <v>0</v>
      </c>
      <c r="L192" s="275">
        <v>0</v>
      </c>
      <c r="M192" s="275">
        <v>0</v>
      </c>
      <c r="N192" s="275">
        <v>0.77892127623224294</v>
      </c>
      <c r="O192" s="275">
        <v>0.77892127623224294</v>
      </c>
      <c r="P192" s="275">
        <v>0.77892127623224294</v>
      </c>
      <c r="Q192" s="275">
        <v>0.77892127623224294</v>
      </c>
      <c r="R192" s="275">
        <v>0.77892127623224294</v>
      </c>
      <c r="S192" s="275">
        <v>0.77892127623224294</v>
      </c>
      <c r="T192" s="275">
        <v>0.77892127623224294</v>
      </c>
      <c r="U192" s="275">
        <v>0.77892127623224294</v>
      </c>
      <c r="V192" s="275">
        <v>0.77892127623224294</v>
      </c>
      <c r="W192" s="275">
        <v>0.12107925769210065</v>
      </c>
      <c r="X192" s="275">
        <v>1.1243643314942746E-3</v>
      </c>
      <c r="Y192" s="275">
        <v>6.1101811011797465E-2</v>
      </c>
      <c r="Z192" s="275">
        <v>4.2838587827608347E-2</v>
      </c>
      <c r="AA192" s="275">
        <v>4.2838587827608347E-2</v>
      </c>
      <c r="AB192" s="275">
        <v>4.2838587827608347E-2</v>
      </c>
      <c r="AC192" s="275">
        <v>4.2838587827608347E-2</v>
      </c>
      <c r="AD192" s="275">
        <v>4.2838587827608347E-2</v>
      </c>
      <c r="AE192" s="275">
        <v>4.2838587827608347E-2</v>
      </c>
      <c r="AF192" s="275">
        <v>1.3061257599999997E-2</v>
      </c>
      <c r="AG192" s="275">
        <v>1.2094374999999998E-3</v>
      </c>
      <c r="AH192" s="275">
        <v>1.2094374999999998E-3</v>
      </c>
      <c r="AI192" s="275">
        <v>2.3055815316606137E-2</v>
      </c>
      <c r="AJ192" s="275">
        <v>2.3055815316606137E-2</v>
      </c>
      <c r="AK192" s="275">
        <v>2.3055815316606137E-2</v>
      </c>
    </row>
    <row r="193" spans="1:37" ht="15" x14ac:dyDescent="0.25">
      <c r="A193" s="269" t="s">
        <v>87</v>
      </c>
      <c r="B193" s="269" t="s">
        <v>68</v>
      </c>
      <c r="C193" s="275">
        <v>5</v>
      </c>
      <c r="D193" s="269" t="s">
        <v>802</v>
      </c>
      <c r="E193" s="275">
        <v>0</v>
      </c>
      <c r="F193" s="275">
        <v>0</v>
      </c>
      <c r="G193" s="275">
        <v>0</v>
      </c>
      <c r="H193" s="275">
        <v>0</v>
      </c>
      <c r="I193" s="275">
        <v>0</v>
      </c>
      <c r="J193" s="275">
        <v>0</v>
      </c>
      <c r="K193" s="275">
        <v>0</v>
      </c>
      <c r="L193" s="275">
        <v>0</v>
      </c>
      <c r="M193" s="275">
        <v>0</v>
      </c>
      <c r="N193" s="275">
        <v>0.64910106352686925</v>
      </c>
      <c r="O193" s="275">
        <v>0.64910106352686925</v>
      </c>
      <c r="P193" s="275">
        <v>0.64910106352686914</v>
      </c>
      <c r="Q193" s="275">
        <v>0.64910106352686925</v>
      </c>
      <c r="R193" s="275">
        <v>0.64910106352686925</v>
      </c>
      <c r="S193" s="275">
        <v>0.64910106352686925</v>
      </c>
      <c r="T193" s="275">
        <v>0.64910106352686925</v>
      </c>
      <c r="U193" s="275">
        <v>0.64910106352686925</v>
      </c>
      <c r="V193" s="275">
        <v>0.64910106352686925</v>
      </c>
      <c r="W193" s="275">
        <v>0.102416497145427</v>
      </c>
      <c r="X193" s="275">
        <v>9.3680290437022891E-4</v>
      </c>
      <c r="Y193" s="275">
        <v>5.1676650024898615E-2</v>
      </c>
      <c r="Z193" s="275">
        <v>3.6873203834018861E-2</v>
      </c>
      <c r="AA193" s="275">
        <v>3.6873203834018861E-2</v>
      </c>
      <c r="AB193" s="275">
        <v>3.6873203834018861E-2</v>
      </c>
      <c r="AC193" s="275">
        <v>3.6873203834018861E-2</v>
      </c>
      <c r="AD193" s="275">
        <v>3.6873203834018861E-2</v>
      </c>
      <c r="AE193" s="275">
        <v>3.6873203834018861E-2</v>
      </c>
      <c r="AF193" s="275">
        <v>5.9944396E-3</v>
      </c>
      <c r="AG193" s="275">
        <v>5.550755000000001E-4</v>
      </c>
      <c r="AH193" s="275">
        <v>5.550755000000001E-4</v>
      </c>
      <c r="AI193" s="275">
        <v>1.9213179430505115E-2</v>
      </c>
      <c r="AJ193" s="275">
        <v>1.9213179430505115E-2</v>
      </c>
      <c r="AK193" s="275">
        <v>1.9213179430505115E-2</v>
      </c>
    </row>
    <row r="194" spans="1:37" ht="15" x14ac:dyDescent="0.25">
      <c r="A194" s="269" t="s">
        <v>88</v>
      </c>
      <c r="B194" s="269" t="s">
        <v>70</v>
      </c>
      <c r="C194" s="275">
        <v>5</v>
      </c>
      <c r="D194" s="269" t="s">
        <v>802</v>
      </c>
      <c r="E194" s="275">
        <v>0</v>
      </c>
      <c r="F194" s="275">
        <v>0</v>
      </c>
      <c r="G194" s="275">
        <v>0</v>
      </c>
      <c r="H194" s="275">
        <v>0</v>
      </c>
      <c r="I194" s="275">
        <v>0</v>
      </c>
      <c r="J194" s="275">
        <v>0</v>
      </c>
      <c r="K194" s="275">
        <v>0</v>
      </c>
      <c r="L194" s="275">
        <v>0</v>
      </c>
      <c r="M194" s="275">
        <v>0</v>
      </c>
      <c r="N194" s="275">
        <v>0.64910106352686914</v>
      </c>
      <c r="O194" s="275">
        <v>0.64910106352686914</v>
      </c>
      <c r="P194" s="275">
        <v>0.64910106352686914</v>
      </c>
      <c r="Q194" s="275">
        <v>0.64910106352686914</v>
      </c>
      <c r="R194" s="275">
        <v>0.64910106352686914</v>
      </c>
      <c r="S194" s="275">
        <v>0.64910106352686914</v>
      </c>
      <c r="T194" s="275">
        <v>0.64910106352686914</v>
      </c>
      <c r="U194" s="275">
        <v>0.64910106352686914</v>
      </c>
      <c r="V194" s="275">
        <v>0.64910106352686914</v>
      </c>
      <c r="W194" s="275">
        <v>0.102416497145427</v>
      </c>
      <c r="X194" s="275">
        <v>9.3680290437022891E-4</v>
      </c>
      <c r="Y194" s="275">
        <v>5.1676650024898615E-2</v>
      </c>
      <c r="Z194" s="275">
        <v>3.6873203834018861E-2</v>
      </c>
      <c r="AA194" s="275">
        <v>3.6873203834018861E-2</v>
      </c>
      <c r="AB194" s="275">
        <v>3.6873203834018861E-2</v>
      </c>
      <c r="AC194" s="275">
        <v>3.6873203834018861E-2</v>
      </c>
      <c r="AD194" s="275">
        <v>3.6873203834018861E-2</v>
      </c>
      <c r="AE194" s="275">
        <v>3.6873203834018861E-2</v>
      </c>
      <c r="AF194" s="275">
        <v>5.7807843999999999E-3</v>
      </c>
      <c r="AG194" s="275">
        <v>5.3529200000000004E-4</v>
      </c>
      <c r="AH194" s="275">
        <v>5.3529200000000004E-4</v>
      </c>
      <c r="AI194" s="275">
        <v>1.9213179430505115E-2</v>
      </c>
      <c r="AJ194" s="275">
        <v>1.9213179430505115E-2</v>
      </c>
      <c r="AK194" s="275">
        <v>1.9213179430505115E-2</v>
      </c>
    </row>
    <row r="195" spans="1:37" ht="15" x14ac:dyDescent="0.25">
      <c r="A195" s="269" t="s">
        <v>89</v>
      </c>
      <c r="B195" s="269" t="s">
        <v>90</v>
      </c>
      <c r="C195" s="275">
        <v>3</v>
      </c>
      <c r="D195" s="269" t="s">
        <v>802</v>
      </c>
      <c r="E195" s="275">
        <v>0</v>
      </c>
      <c r="F195" s="275">
        <v>0</v>
      </c>
      <c r="G195" s="275">
        <v>0</v>
      </c>
      <c r="H195" s="275">
        <v>0</v>
      </c>
      <c r="I195" s="275">
        <v>0</v>
      </c>
      <c r="J195" s="275">
        <v>0</v>
      </c>
      <c r="K195" s="275">
        <v>0</v>
      </c>
      <c r="L195" s="275">
        <v>0</v>
      </c>
      <c r="M195" s="275">
        <v>0</v>
      </c>
      <c r="N195" s="275">
        <v>0.347835324361005</v>
      </c>
      <c r="O195" s="275">
        <v>0.347835324361005</v>
      </c>
      <c r="P195" s="275">
        <v>0.347835324361005</v>
      </c>
      <c r="Q195" s="275">
        <v>0.347835324361005</v>
      </c>
      <c r="R195" s="275">
        <v>0.347835324361005</v>
      </c>
      <c r="S195" s="275">
        <v>0.347835324361005</v>
      </c>
      <c r="T195" s="275">
        <v>0.347835324361005</v>
      </c>
      <c r="U195" s="275">
        <v>0.347835324361005</v>
      </c>
      <c r="V195" s="275">
        <v>0.347835324361005</v>
      </c>
      <c r="W195" s="275">
        <v>5.0613103370014005E-2</v>
      </c>
      <c r="X195" s="275">
        <v>4.2539994299809153E-4</v>
      </c>
      <c r="Y195" s="275">
        <v>2.5519251656506047E-2</v>
      </c>
      <c r="Z195" s="275">
        <v>3.5444279767178975E-2</v>
      </c>
      <c r="AA195" s="275">
        <v>3.5444279767178975E-2</v>
      </c>
      <c r="AB195" s="275">
        <v>3.5444279767178975E-2</v>
      </c>
      <c r="AC195" s="275">
        <v>3.5444279767178975E-2</v>
      </c>
      <c r="AD195" s="275">
        <v>3.5444279767178975E-2</v>
      </c>
      <c r="AE195" s="275">
        <v>3.5444279767178975E-2</v>
      </c>
      <c r="AF195" s="275">
        <v>2.8164739600000002E-2</v>
      </c>
      <c r="AG195" s="275">
        <v>2.6080210000000007E-3</v>
      </c>
      <c r="AH195" s="275">
        <v>2.6080210000000007E-3</v>
      </c>
      <c r="AI195" s="275">
        <v>9.8091714963949809E-3</v>
      </c>
      <c r="AJ195" s="275">
        <v>9.8091714963949809E-3</v>
      </c>
      <c r="AK195" s="275">
        <v>9.8091714963949809E-3</v>
      </c>
    </row>
    <row r="196" spans="1:37" ht="15" x14ac:dyDescent="0.25">
      <c r="A196" s="269" t="s">
        <v>2825</v>
      </c>
      <c r="B196" s="269" t="s">
        <v>1631</v>
      </c>
      <c r="C196" s="275">
        <v>4</v>
      </c>
      <c r="D196" s="269" t="s">
        <v>802</v>
      </c>
      <c r="E196" s="275">
        <v>0</v>
      </c>
      <c r="F196" s="275">
        <v>0</v>
      </c>
      <c r="G196" s="275">
        <v>0</v>
      </c>
      <c r="H196" s="275">
        <v>0</v>
      </c>
      <c r="I196" s="275">
        <v>0</v>
      </c>
      <c r="J196" s="275">
        <v>0</v>
      </c>
      <c r="K196" s="275">
        <v>0</v>
      </c>
      <c r="L196" s="275">
        <v>0</v>
      </c>
      <c r="M196" s="275">
        <v>0</v>
      </c>
      <c r="N196" s="275">
        <v>0.47765553706637887</v>
      </c>
      <c r="O196" s="275">
        <v>0.47765553706637887</v>
      </c>
      <c r="P196" s="275">
        <v>0.47765553706637903</v>
      </c>
      <c r="Q196" s="275">
        <v>0.47765553706637887</v>
      </c>
      <c r="R196" s="275">
        <v>0.47765553706637887</v>
      </c>
      <c r="S196" s="275">
        <v>0.47765553706637887</v>
      </c>
      <c r="T196" s="275">
        <v>0.47765553706637887</v>
      </c>
      <c r="U196" s="275">
        <v>0.47765553706637887</v>
      </c>
      <c r="V196" s="275">
        <v>0.47765553706637887</v>
      </c>
      <c r="W196" s="275">
        <v>6.8101748979187693E-2</v>
      </c>
      <c r="X196" s="275">
        <v>6.1257917012213733E-4</v>
      </c>
      <c r="Y196" s="275">
        <v>3.4357164074654917E-2</v>
      </c>
      <c r="Z196" s="275">
        <v>3.5989913635768457E-2</v>
      </c>
      <c r="AA196" s="275">
        <v>3.5989913635768457E-2</v>
      </c>
      <c r="AB196" s="275">
        <v>3.5989913635768457E-2</v>
      </c>
      <c r="AC196" s="275">
        <v>3.5989913635768457E-2</v>
      </c>
      <c r="AD196" s="275">
        <v>3.5989913635768457E-2</v>
      </c>
      <c r="AE196" s="275">
        <v>3.5989913635768457E-2</v>
      </c>
      <c r="AF196" s="275">
        <v>2.8650382900000004E-2</v>
      </c>
      <c r="AG196" s="275">
        <v>2.6529909000000003E-3</v>
      </c>
      <c r="AH196" s="275">
        <v>2.6529909000000003E-3</v>
      </c>
      <c r="AI196" s="275">
        <v>1.3651807382496004E-2</v>
      </c>
      <c r="AJ196" s="275">
        <v>1.3651807382496004E-2</v>
      </c>
      <c r="AK196" s="275">
        <v>1.3651807382496004E-2</v>
      </c>
    </row>
    <row r="197" spans="1:37" ht="15" x14ac:dyDescent="0.25">
      <c r="A197" s="269" t="s">
        <v>1628</v>
      </c>
      <c r="B197" s="269" t="s">
        <v>1629</v>
      </c>
      <c r="C197" s="275">
        <v>4</v>
      </c>
      <c r="D197" s="269" t="s">
        <v>802</v>
      </c>
      <c r="E197" s="275">
        <v>32.642145564899792</v>
      </c>
      <c r="F197" s="275">
        <v>32.642145564899792</v>
      </c>
      <c r="G197" s="275">
        <v>32.642145564899799</v>
      </c>
      <c r="H197" s="275">
        <v>32.642145564899792</v>
      </c>
      <c r="I197" s="275">
        <v>32.642145564899792</v>
      </c>
      <c r="J197" s="275">
        <v>32.642145564899792</v>
      </c>
      <c r="K197" s="275">
        <v>32.642145564899792</v>
      </c>
      <c r="L197" s="275">
        <v>32.642145564899792</v>
      </c>
      <c r="M197" s="275">
        <v>32.642145564899792</v>
      </c>
      <c r="N197" s="275">
        <v>16.36424216871584</v>
      </c>
      <c r="O197" s="275">
        <v>16.354553807215488</v>
      </c>
      <c r="P197" s="275">
        <v>16.361012714882389</v>
      </c>
      <c r="Q197" s="275">
        <v>16.36424216871584</v>
      </c>
      <c r="R197" s="275">
        <v>16.36424216871584</v>
      </c>
      <c r="S197" s="275">
        <v>16.36424216871584</v>
      </c>
      <c r="T197" s="275">
        <v>16.36424216871584</v>
      </c>
      <c r="U197" s="275">
        <v>16.36424216871584</v>
      </c>
      <c r="V197" s="275">
        <v>16.36424216871584</v>
      </c>
      <c r="W197" s="275">
        <v>1.6943460622455695</v>
      </c>
      <c r="X197" s="275">
        <v>2.4446143846619067E-2</v>
      </c>
      <c r="Y197" s="275">
        <v>0.85939610304609426</v>
      </c>
      <c r="Z197" s="275">
        <v>6.5111419766062661E-2</v>
      </c>
      <c r="AA197" s="275">
        <v>6.5111419766062661E-2</v>
      </c>
      <c r="AB197" s="275">
        <v>6.5111419766062661E-2</v>
      </c>
      <c r="AC197" s="275">
        <v>6.5111419766062661E-2</v>
      </c>
      <c r="AD197" s="275">
        <v>6.5111419766062661E-2</v>
      </c>
      <c r="AE197" s="275">
        <v>6.5111419766062661E-2</v>
      </c>
      <c r="AF197" s="275">
        <v>19.9625415356</v>
      </c>
      <c r="AG197" s="275">
        <v>1.8485125606999999</v>
      </c>
      <c r="AH197" s="275">
        <v>1.8485125606999999</v>
      </c>
      <c r="AI197" s="275">
        <v>2.0962906815489961</v>
      </c>
      <c r="AJ197" s="275">
        <v>2.0962906815489961</v>
      </c>
      <c r="AK197" s="275">
        <v>2.0962906815489961</v>
      </c>
    </row>
    <row r="198" spans="1:37" ht="15" x14ac:dyDescent="0.25">
      <c r="A198" s="269" t="s">
        <v>1630</v>
      </c>
      <c r="B198" s="269" t="s">
        <v>1631</v>
      </c>
      <c r="C198" s="275">
        <v>4</v>
      </c>
      <c r="D198" s="269" t="s">
        <v>802</v>
      </c>
      <c r="E198" s="275">
        <v>0</v>
      </c>
      <c r="F198" s="275">
        <v>0</v>
      </c>
      <c r="G198" s="275">
        <v>0</v>
      </c>
      <c r="H198" s="275">
        <v>0</v>
      </c>
      <c r="I198" s="275">
        <v>0</v>
      </c>
      <c r="J198" s="275">
        <v>0</v>
      </c>
      <c r="K198" s="275">
        <v>0</v>
      </c>
      <c r="L198" s="275">
        <v>0</v>
      </c>
      <c r="M198" s="275">
        <v>0</v>
      </c>
      <c r="N198" s="275">
        <v>0.47765553706637887</v>
      </c>
      <c r="O198" s="275">
        <v>0.47765553706637887</v>
      </c>
      <c r="P198" s="275">
        <v>0.47765553706637903</v>
      </c>
      <c r="Q198" s="275">
        <v>0.47765553706637887</v>
      </c>
      <c r="R198" s="275">
        <v>0.47765553706637887</v>
      </c>
      <c r="S198" s="275">
        <v>0.47765553706637887</v>
      </c>
      <c r="T198" s="275">
        <v>0.47765553706637887</v>
      </c>
      <c r="U198" s="275">
        <v>0.47765553706637887</v>
      </c>
      <c r="V198" s="275">
        <v>0.47765553706637887</v>
      </c>
      <c r="W198" s="275">
        <v>6.8101748979187693E-2</v>
      </c>
      <c r="X198" s="275">
        <v>6.1257917012213733E-4</v>
      </c>
      <c r="Y198" s="275">
        <v>3.4357164074654917E-2</v>
      </c>
      <c r="Z198" s="275">
        <v>3.5989913635768457E-2</v>
      </c>
      <c r="AA198" s="275">
        <v>3.5989913635768457E-2</v>
      </c>
      <c r="AB198" s="275">
        <v>3.5989913635768457E-2</v>
      </c>
      <c r="AC198" s="275">
        <v>3.5989913635768457E-2</v>
      </c>
      <c r="AD198" s="275">
        <v>3.5989913635768457E-2</v>
      </c>
      <c r="AE198" s="275">
        <v>3.5989913635768457E-2</v>
      </c>
      <c r="AF198" s="275">
        <v>2.8650382900000004E-2</v>
      </c>
      <c r="AG198" s="275">
        <v>2.6529909000000003E-3</v>
      </c>
      <c r="AH198" s="275">
        <v>2.6529909000000003E-3</v>
      </c>
      <c r="AI198" s="275">
        <v>1.3651807382496004E-2</v>
      </c>
      <c r="AJ198" s="275">
        <v>1.3651807382496004E-2</v>
      </c>
      <c r="AK198" s="275">
        <v>1.3651807382496004E-2</v>
      </c>
    </row>
    <row r="199" spans="1:37" ht="15" x14ac:dyDescent="0.25">
      <c r="A199" s="269" t="s">
        <v>2539</v>
      </c>
      <c r="B199" s="269" t="s">
        <v>2540</v>
      </c>
      <c r="C199" s="275">
        <v>6</v>
      </c>
      <c r="D199" s="269" t="s">
        <v>802</v>
      </c>
      <c r="E199" s="275">
        <v>0</v>
      </c>
      <c r="F199" s="275">
        <v>0</v>
      </c>
      <c r="G199" s="275">
        <v>0</v>
      </c>
      <c r="H199" s="275">
        <v>0</v>
      </c>
      <c r="I199" s="275">
        <v>0</v>
      </c>
      <c r="J199" s="275">
        <v>0</v>
      </c>
      <c r="K199" s="275">
        <v>0</v>
      </c>
      <c r="L199" s="275">
        <v>0</v>
      </c>
      <c r="M199" s="275">
        <v>0</v>
      </c>
      <c r="N199" s="275">
        <v>0.73729596247712648</v>
      </c>
      <c r="O199" s="275">
        <v>0.73729596247712648</v>
      </c>
      <c r="P199" s="275">
        <v>0.73729596247712659</v>
      </c>
      <c r="Q199" s="275">
        <v>0.73729596247712648</v>
      </c>
      <c r="R199" s="275">
        <v>0.73729596247712648</v>
      </c>
      <c r="S199" s="275">
        <v>0.73729596247712648</v>
      </c>
      <c r="T199" s="275">
        <v>0.73729596247712648</v>
      </c>
      <c r="U199" s="275">
        <v>0.73729596247712648</v>
      </c>
      <c r="V199" s="275">
        <v>0.73729596247712648</v>
      </c>
      <c r="W199" s="275">
        <v>0.10425315504292698</v>
      </c>
      <c r="X199" s="275">
        <v>9.8731982437022872E-4</v>
      </c>
      <c r="Y199" s="275">
        <v>5.2620237433648603E-2</v>
      </c>
      <c r="Z199" s="275">
        <v>4.2500929839018854E-2</v>
      </c>
      <c r="AA199" s="275">
        <v>4.2500929839018854E-2</v>
      </c>
      <c r="AB199" s="275">
        <v>4.2500929839018854E-2</v>
      </c>
      <c r="AC199" s="275">
        <v>4.2500929839018854E-2</v>
      </c>
      <c r="AD199" s="275">
        <v>4.2500929839018854E-2</v>
      </c>
      <c r="AE199" s="275">
        <v>4.2500929839018854E-2</v>
      </c>
      <c r="AF199" s="275">
        <v>3.0804721300000001E-2</v>
      </c>
      <c r="AG199" s="275">
        <v>2.8524799000000005E-3</v>
      </c>
      <c r="AH199" s="275">
        <v>2.8524799000000005E-3</v>
      </c>
      <c r="AI199" s="275">
        <v>2.1337079154698048E-2</v>
      </c>
      <c r="AJ199" s="275">
        <v>2.1337079154698048E-2</v>
      </c>
      <c r="AK199" s="275">
        <v>2.1337079154698048E-2</v>
      </c>
    </row>
    <row r="200" spans="1:37" ht="15" x14ac:dyDescent="0.25">
      <c r="A200" s="269" t="s">
        <v>2826</v>
      </c>
      <c r="B200" s="269" t="s">
        <v>1633</v>
      </c>
      <c r="C200" s="275">
        <v>4</v>
      </c>
      <c r="D200" s="269" t="s">
        <v>802</v>
      </c>
      <c r="E200" s="275">
        <v>32.642145564899792</v>
      </c>
      <c r="F200" s="275">
        <v>32.642145564899792</v>
      </c>
      <c r="G200" s="275">
        <v>32.642145564899799</v>
      </c>
      <c r="H200" s="275">
        <v>32.642145564899792</v>
      </c>
      <c r="I200" s="275">
        <v>32.642145564899792</v>
      </c>
      <c r="J200" s="275">
        <v>32.642145564899792</v>
      </c>
      <c r="K200" s="275">
        <v>32.642145564899792</v>
      </c>
      <c r="L200" s="275">
        <v>32.642145564899792</v>
      </c>
      <c r="M200" s="275">
        <v>32.642145564899792</v>
      </c>
      <c r="N200" s="275">
        <v>16.36424216871584</v>
      </c>
      <c r="O200" s="275">
        <v>16.354553807215485</v>
      </c>
      <c r="P200" s="275">
        <v>16.361012714882389</v>
      </c>
      <c r="Q200" s="275">
        <v>16.36424216871584</v>
      </c>
      <c r="R200" s="275">
        <v>16.36424216871584</v>
      </c>
      <c r="S200" s="275">
        <v>16.36424216871584</v>
      </c>
      <c r="T200" s="275">
        <v>16.36424216871584</v>
      </c>
      <c r="U200" s="275">
        <v>16.36424216871584</v>
      </c>
      <c r="V200" s="275">
        <v>16.36424216871584</v>
      </c>
      <c r="W200" s="275">
        <v>1.6943460622455695</v>
      </c>
      <c r="X200" s="275">
        <v>2.4446143846619067E-2</v>
      </c>
      <c r="Y200" s="275">
        <v>0.85939610304609426</v>
      </c>
      <c r="Z200" s="275">
        <v>6.5111419766062661E-2</v>
      </c>
      <c r="AA200" s="275">
        <v>6.5111419766062661E-2</v>
      </c>
      <c r="AB200" s="275">
        <v>6.5111419766062661E-2</v>
      </c>
      <c r="AC200" s="275">
        <v>6.5111419766062661E-2</v>
      </c>
      <c r="AD200" s="275">
        <v>6.5111419766062661E-2</v>
      </c>
      <c r="AE200" s="275">
        <v>6.5111419766062661E-2</v>
      </c>
      <c r="AF200" s="275">
        <v>19.9625415356</v>
      </c>
      <c r="AG200" s="275">
        <v>1.8485125606999999</v>
      </c>
      <c r="AH200" s="275">
        <v>1.8485125606999999</v>
      </c>
      <c r="AI200" s="275">
        <v>2.0962906815489961</v>
      </c>
      <c r="AJ200" s="275">
        <v>2.0962906815489961</v>
      </c>
      <c r="AK200" s="275">
        <v>2.0962906815489961</v>
      </c>
    </row>
    <row r="201" spans="1:37" ht="15" x14ac:dyDescent="0.25">
      <c r="A201" s="269" t="s">
        <v>2827</v>
      </c>
      <c r="B201" s="269" t="s">
        <v>1635</v>
      </c>
      <c r="C201" s="275">
        <v>4</v>
      </c>
      <c r="D201" s="269" t="s">
        <v>802</v>
      </c>
      <c r="E201" s="275">
        <v>0</v>
      </c>
      <c r="F201" s="275">
        <v>0</v>
      </c>
      <c r="G201" s="275">
        <v>0</v>
      </c>
      <c r="H201" s="275">
        <v>0</v>
      </c>
      <c r="I201" s="275">
        <v>0</v>
      </c>
      <c r="J201" s="275">
        <v>0</v>
      </c>
      <c r="K201" s="275">
        <v>0</v>
      </c>
      <c r="L201" s="275">
        <v>0</v>
      </c>
      <c r="M201" s="275">
        <v>0</v>
      </c>
      <c r="N201" s="275">
        <v>0.47765553706637887</v>
      </c>
      <c r="O201" s="275">
        <v>0.47765553706637887</v>
      </c>
      <c r="P201" s="275">
        <v>0.47765553706637903</v>
      </c>
      <c r="Q201" s="275">
        <v>0.47765553706637887</v>
      </c>
      <c r="R201" s="275">
        <v>0.47765553706637887</v>
      </c>
      <c r="S201" s="275">
        <v>0.47765553706637887</v>
      </c>
      <c r="T201" s="275">
        <v>0.47765553706637887</v>
      </c>
      <c r="U201" s="275">
        <v>0.47765553706637887</v>
      </c>
      <c r="V201" s="275">
        <v>0.47765553706637887</v>
      </c>
      <c r="W201" s="275">
        <v>6.8101748979187693E-2</v>
      </c>
      <c r="X201" s="275">
        <v>6.1257917012213733E-4</v>
      </c>
      <c r="Y201" s="275">
        <v>3.4357164074654917E-2</v>
      </c>
      <c r="Z201" s="275">
        <v>3.5989913635768457E-2</v>
      </c>
      <c r="AA201" s="275">
        <v>3.5989913635768457E-2</v>
      </c>
      <c r="AB201" s="275">
        <v>3.5989913635768457E-2</v>
      </c>
      <c r="AC201" s="275">
        <v>3.5989913635768457E-2</v>
      </c>
      <c r="AD201" s="275">
        <v>3.5989913635768457E-2</v>
      </c>
      <c r="AE201" s="275">
        <v>3.5989913635768457E-2</v>
      </c>
      <c r="AF201" s="275">
        <v>2.8650382900000004E-2</v>
      </c>
      <c r="AG201" s="275">
        <v>2.6529909000000003E-3</v>
      </c>
      <c r="AH201" s="275">
        <v>2.6529909000000003E-3</v>
      </c>
      <c r="AI201" s="275">
        <v>1.3651807382496004E-2</v>
      </c>
      <c r="AJ201" s="275">
        <v>1.3651807382496004E-2</v>
      </c>
      <c r="AK201" s="275">
        <v>1.3651807382496004E-2</v>
      </c>
    </row>
    <row r="202" spans="1:37" ht="15" x14ac:dyDescent="0.25">
      <c r="A202" s="269" t="s">
        <v>1632</v>
      </c>
      <c r="B202" s="269" t="s">
        <v>1633</v>
      </c>
      <c r="C202" s="275">
        <v>4</v>
      </c>
      <c r="D202" s="269" t="s">
        <v>802</v>
      </c>
      <c r="E202" s="275">
        <v>32.642145564899792</v>
      </c>
      <c r="F202" s="275">
        <v>32.642145564899792</v>
      </c>
      <c r="G202" s="275">
        <v>32.642145564899799</v>
      </c>
      <c r="H202" s="275">
        <v>32.642145564899792</v>
      </c>
      <c r="I202" s="275">
        <v>32.642145564899792</v>
      </c>
      <c r="J202" s="275">
        <v>32.642145564899792</v>
      </c>
      <c r="K202" s="275">
        <v>32.642145564899792</v>
      </c>
      <c r="L202" s="275">
        <v>32.642145564899792</v>
      </c>
      <c r="M202" s="275">
        <v>32.642145564899792</v>
      </c>
      <c r="N202" s="275">
        <v>16.364242168715844</v>
      </c>
      <c r="O202" s="275">
        <v>16.354553807215488</v>
      </c>
      <c r="P202" s="275">
        <v>16.361012714882389</v>
      </c>
      <c r="Q202" s="275">
        <v>16.364242168715844</v>
      </c>
      <c r="R202" s="275">
        <v>16.364242168715844</v>
      </c>
      <c r="S202" s="275">
        <v>16.364242168715844</v>
      </c>
      <c r="T202" s="275">
        <v>16.364242168715844</v>
      </c>
      <c r="U202" s="275">
        <v>16.364242168715844</v>
      </c>
      <c r="V202" s="275">
        <v>16.364242168715844</v>
      </c>
      <c r="W202" s="275">
        <v>1.6943460622455695</v>
      </c>
      <c r="X202" s="275">
        <v>2.4446143846619067E-2</v>
      </c>
      <c r="Y202" s="275">
        <v>0.85939610304609426</v>
      </c>
      <c r="Z202" s="275">
        <v>6.5111419766062661E-2</v>
      </c>
      <c r="AA202" s="275">
        <v>6.5111419766062661E-2</v>
      </c>
      <c r="AB202" s="275">
        <v>6.5111419766062661E-2</v>
      </c>
      <c r="AC202" s="275">
        <v>6.5111419766062661E-2</v>
      </c>
      <c r="AD202" s="275">
        <v>6.5111419766062661E-2</v>
      </c>
      <c r="AE202" s="275">
        <v>6.5111419766062661E-2</v>
      </c>
      <c r="AF202" s="275">
        <v>19.9625415356</v>
      </c>
      <c r="AG202" s="275">
        <v>1.8485125606999999</v>
      </c>
      <c r="AH202" s="275">
        <v>1.8485125606999999</v>
      </c>
      <c r="AI202" s="275">
        <v>2.0962906815489961</v>
      </c>
      <c r="AJ202" s="275">
        <v>2.0962906815489961</v>
      </c>
      <c r="AK202" s="275">
        <v>2.0962906815489961</v>
      </c>
    </row>
    <row r="203" spans="1:37" ht="15" x14ac:dyDescent="0.25">
      <c r="A203" s="269" t="s">
        <v>1634</v>
      </c>
      <c r="B203" s="269" t="s">
        <v>1635</v>
      </c>
      <c r="C203" s="275">
        <v>4</v>
      </c>
      <c r="D203" s="269" t="s">
        <v>802</v>
      </c>
      <c r="E203" s="275">
        <v>0</v>
      </c>
      <c r="F203" s="275">
        <v>0</v>
      </c>
      <c r="G203" s="275">
        <v>0</v>
      </c>
      <c r="H203" s="275">
        <v>0</v>
      </c>
      <c r="I203" s="275">
        <v>0</v>
      </c>
      <c r="J203" s="275">
        <v>0</v>
      </c>
      <c r="K203" s="275">
        <v>0</v>
      </c>
      <c r="L203" s="275">
        <v>0</v>
      </c>
      <c r="M203" s="275">
        <v>0</v>
      </c>
      <c r="N203" s="275">
        <v>0.47765553706637887</v>
      </c>
      <c r="O203" s="275">
        <v>0.47765553706637887</v>
      </c>
      <c r="P203" s="275">
        <v>0.47765553706637903</v>
      </c>
      <c r="Q203" s="275">
        <v>0.47765553706637887</v>
      </c>
      <c r="R203" s="275">
        <v>0.47765553706637887</v>
      </c>
      <c r="S203" s="275">
        <v>0.47765553706637887</v>
      </c>
      <c r="T203" s="275">
        <v>0.47765553706637887</v>
      </c>
      <c r="U203" s="275">
        <v>0.47765553706637887</v>
      </c>
      <c r="V203" s="275">
        <v>0.47765553706637887</v>
      </c>
      <c r="W203" s="275">
        <v>6.8101748979187693E-2</v>
      </c>
      <c r="X203" s="275">
        <v>6.1257917012213733E-4</v>
      </c>
      <c r="Y203" s="275">
        <v>3.4357164074654917E-2</v>
      </c>
      <c r="Z203" s="275">
        <v>3.5989913635768457E-2</v>
      </c>
      <c r="AA203" s="275">
        <v>3.5989913635768457E-2</v>
      </c>
      <c r="AB203" s="275">
        <v>3.5989913635768457E-2</v>
      </c>
      <c r="AC203" s="275">
        <v>3.5989913635768457E-2</v>
      </c>
      <c r="AD203" s="275">
        <v>3.5989913635768457E-2</v>
      </c>
      <c r="AE203" s="275">
        <v>3.5989913635768457E-2</v>
      </c>
      <c r="AF203" s="275">
        <v>2.8650382900000004E-2</v>
      </c>
      <c r="AG203" s="275">
        <v>2.6529909000000003E-3</v>
      </c>
      <c r="AH203" s="275">
        <v>2.6529909000000003E-3</v>
      </c>
      <c r="AI203" s="275">
        <v>1.3651807382496004E-2</v>
      </c>
      <c r="AJ203" s="275">
        <v>1.3651807382496004E-2</v>
      </c>
      <c r="AK203" s="275">
        <v>1.3651807382496004E-2</v>
      </c>
    </row>
    <row r="204" spans="1:37" ht="15" x14ac:dyDescent="0.25">
      <c r="A204" s="269" t="s">
        <v>2541</v>
      </c>
      <c r="B204" s="269" t="s">
        <v>2540</v>
      </c>
      <c r="C204" s="275">
        <v>6</v>
      </c>
      <c r="D204" s="269" t="s">
        <v>802</v>
      </c>
      <c r="E204" s="275">
        <v>0</v>
      </c>
      <c r="F204" s="275">
        <v>0</v>
      </c>
      <c r="G204" s="275">
        <v>0</v>
      </c>
      <c r="H204" s="275">
        <v>0</v>
      </c>
      <c r="I204" s="275">
        <v>0</v>
      </c>
      <c r="J204" s="275">
        <v>0</v>
      </c>
      <c r="K204" s="275">
        <v>0</v>
      </c>
      <c r="L204" s="275">
        <v>0</v>
      </c>
      <c r="M204" s="275">
        <v>0</v>
      </c>
      <c r="N204" s="275">
        <v>0</v>
      </c>
      <c r="O204" s="275">
        <v>0</v>
      </c>
      <c r="P204" s="275">
        <v>0</v>
      </c>
      <c r="Q204" s="275">
        <v>0</v>
      </c>
      <c r="R204" s="275">
        <v>0</v>
      </c>
      <c r="S204" s="275">
        <v>0</v>
      </c>
      <c r="T204" s="275">
        <v>0</v>
      </c>
      <c r="U204" s="275">
        <v>0</v>
      </c>
      <c r="V204" s="275">
        <v>0</v>
      </c>
      <c r="W204" s="275">
        <v>0.10425315504292698</v>
      </c>
      <c r="X204" s="275">
        <v>9.8731982437022872E-4</v>
      </c>
      <c r="Y204" s="275">
        <v>5.2620237433648603E-2</v>
      </c>
      <c r="Z204" s="275">
        <v>4.2500929839018854E-2</v>
      </c>
      <c r="AA204" s="275">
        <v>4.2500929839018854E-2</v>
      </c>
      <c r="AB204" s="275">
        <v>4.2500929839018854E-2</v>
      </c>
      <c r="AC204" s="275">
        <v>4.2500929839018854E-2</v>
      </c>
      <c r="AD204" s="275">
        <v>4.2500929839018854E-2</v>
      </c>
      <c r="AE204" s="275">
        <v>4.2500929839018854E-2</v>
      </c>
      <c r="AF204" s="275">
        <v>0</v>
      </c>
      <c r="AG204" s="275">
        <v>0</v>
      </c>
      <c r="AH204" s="275">
        <v>0</v>
      </c>
      <c r="AI204" s="275">
        <v>0</v>
      </c>
      <c r="AJ204" s="275">
        <v>0</v>
      </c>
      <c r="AK204" s="275">
        <v>0</v>
      </c>
    </row>
    <row r="205" spans="1:37" ht="15" x14ac:dyDescent="0.25">
      <c r="A205" s="269" t="s">
        <v>2828</v>
      </c>
      <c r="B205" s="269" t="s">
        <v>1637</v>
      </c>
      <c r="C205" s="275">
        <v>6</v>
      </c>
      <c r="D205" s="269" t="s">
        <v>802</v>
      </c>
      <c r="E205" s="275">
        <v>32.642145564899792</v>
      </c>
      <c r="F205" s="275">
        <v>32.642145564899792</v>
      </c>
      <c r="G205" s="275">
        <v>32.642145564899799</v>
      </c>
      <c r="H205" s="275">
        <v>32.642145564899792</v>
      </c>
      <c r="I205" s="275">
        <v>32.642145564899792</v>
      </c>
      <c r="J205" s="275">
        <v>32.642145564899792</v>
      </c>
      <c r="K205" s="275">
        <v>32.642145564899792</v>
      </c>
      <c r="L205" s="275">
        <v>32.642145564899792</v>
      </c>
      <c r="M205" s="275">
        <v>32.642145564899792</v>
      </c>
      <c r="N205" s="275">
        <v>16.623882594126588</v>
      </c>
      <c r="O205" s="275">
        <v>16.614194232626236</v>
      </c>
      <c r="P205" s="275">
        <v>16.62065314029314</v>
      </c>
      <c r="Q205" s="275">
        <v>16.623882594126588</v>
      </c>
      <c r="R205" s="275">
        <v>16.623882594126588</v>
      </c>
      <c r="S205" s="275">
        <v>16.623882594126588</v>
      </c>
      <c r="T205" s="275">
        <v>16.623882594126588</v>
      </c>
      <c r="U205" s="275">
        <v>16.623882594126588</v>
      </c>
      <c r="V205" s="275">
        <v>16.623882594126588</v>
      </c>
      <c r="W205" s="275">
        <v>1.7117813753626352</v>
      </c>
      <c r="X205" s="275">
        <v>2.4633306073743113E-2</v>
      </c>
      <c r="Y205" s="275">
        <v>0.86820734071818917</v>
      </c>
      <c r="Z205" s="275">
        <v>6.5555012834652135E-2</v>
      </c>
      <c r="AA205" s="275">
        <v>6.5555012834652135E-2</v>
      </c>
      <c r="AB205" s="275">
        <v>6.5555012834652135E-2</v>
      </c>
      <c r="AC205" s="275">
        <v>6.5555012834652135E-2</v>
      </c>
      <c r="AD205" s="275">
        <v>6.5555012834652135E-2</v>
      </c>
      <c r="AE205" s="275">
        <v>6.5555012834652135E-2</v>
      </c>
      <c r="AF205" s="275">
        <v>19.96483589</v>
      </c>
      <c r="AG205" s="275">
        <v>1.8487250140999998</v>
      </c>
      <c r="AH205" s="275">
        <v>1.8487250140999998</v>
      </c>
      <c r="AI205" s="275">
        <v>2.103753439465315</v>
      </c>
      <c r="AJ205" s="275">
        <v>2.103753439465315</v>
      </c>
      <c r="AK205" s="275">
        <v>2.103753439465315</v>
      </c>
    </row>
    <row r="206" spans="1:37" ht="15" x14ac:dyDescent="0.25">
      <c r="A206" s="269" t="s">
        <v>2829</v>
      </c>
      <c r="B206" s="269" t="s">
        <v>1639</v>
      </c>
      <c r="C206" s="275">
        <v>6</v>
      </c>
      <c r="D206" s="269" t="s">
        <v>802</v>
      </c>
      <c r="E206" s="275">
        <v>0</v>
      </c>
      <c r="F206" s="275">
        <v>0</v>
      </c>
      <c r="G206" s="275">
        <v>0</v>
      </c>
      <c r="H206" s="275">
        <v>0</v>
      </c>
      <c r="I206" s="275">
        <v>0</v>
      </c>
      <c r="J206" s="275">
        <v>0</v>
      </c>
      <c r="K206" s="275">
        <v>0</v>
      </c>
      <c r="L206" s="275">
        <v>0</v>
      </c>
      <c r="M206" s="275">
        <v>0</v>
      </c>
      <c r="N206" s="275">
        <v>0.73729596247712648</v>
      </c>
      <c r="O206" s="275">
        <v>0.73729596247712648</v>
      </c>
      <c r="P206" s="275">
        <v>0.73729596247712659</v>
      </c>
      <c r="Q206" s="275">
        <v>0.73729596247712648</v>
      </c>
      <c r="R206" s="275">
        <v>0.73729596247712648</v>
      </c>
      <c r="S206" s="275">
        <v>0.73729596247712648</v>
      </c>
      <c r="T206" s="275">
        <v>0.73729596247712648</v>
      </c>
      <c r="U206" s="275">
        <v>0.73729596247712648</v>
      </c>
      <c r="V206" s="275">
        <v>0.73729596247712648</v>
      </c>
      <c r="W206" s="275">
        <v>8.559039449625333E-2</v>
      </c>
      <c r="X206" s="275">
        <v>7.9975839724618302E-4</v>
      </c>
      <c r="Y206" s="275">
        <v>4.3195076446749754E-2</v>
      </c>
      <c r="Z206" s="275">
        <v>3.6535545804357944E-2</v>
      </c>
      <c r="AA206" s="275">
        <v>3.6535545804357944E-2</v>
      </c>
      <c r="AB206" s="275">
        <v>3.6535545804357944E-2</v>
      </c>
      <c r="AC206" s="275">
        <v>3.6535545804357944E-2</v>
      </c>
      <c r="AD206" s="275">
        <v>3.6535545804357944E-2</v>
      </c>
      <c r="AE206" s="275">
        <v>3.6535545804357944E-2</v>
      </c>
      <c r="AF206" s="275">
        <v>3.1536263200000005E-2</v>
      </c>
      <c r="AG206" s="275">
        <v>2.9202189000000003E-3</v>
      </c>
      <c r="AH206" s="275">
        <v>2.9202189000000003E-3</v>
      </c>
      <c r="AI206" s="275">
        <v>2.111456529881521E-2</v>
      </c>
      <c r="AJ206" s="275">
        <v>2.111456529881521E-2</v>
      </c>
      <c r="AK206" s="275">
        <v>2.111456529881521E-2</v>
      </c>
    </row>
    <row r="207" spans="1:37" ht="15" x14ac:dyDescent="0.25">
      <c r="A207" s="269" t="s">
        <v>1636</v>
      </c>
      <c r="B207" s="269" t="s">
        <v>1637</v>
      </c>
      <c r="C207" s="275">
        <v>5</v>
      </c>
      <c r="D207" s="269" t="s">
        <v>802</v>
      </c>
      <c r="E207" s="275">
        <v>32.642145564899792</v>
      </c>
      <c r="F207" s="275">
        <v>32.642145564899792</v>
      </c>
      <c r="G207" s="275">
        <v>32.642145564899799</v>
      </c>
      <c r="H207" s="275">
        <v>32.642145564899792</v>
      </c>
      <c r="I207" s="275">
        <v>32.642145564899792</v>
      </c>
      <c r="J207" s="275">
        <v>32.642145564899792</v>
      </c>
      <c r="K207" s="275">
        <v>32.642145564899792</v>
      </c>
      <c r="L207" s="275">
        <v>32.642145564899792</v>
      </c>
      <c r="M207" s="275">
        <v>32.642145564899792</v>
      </c>
      <c r="N207" s="275">
        <v>16.494062381421216</v>
      </c>
      <c r="O207" s="275">
        <v>16.48437401992086</v>
      </c>
      <c r="P207" s="275">
        <v>16.490832927587761</v>
      </c>
      <c r="Q207" s="275">
        <v>16.494062381421216</v>
      </c>
      <c r="R207" s="275">
        <v>16.494062381421216</v>
      </c>
      <c r="S207" s="275">
        <v>16.494062381421216</v>
      </c>
      <c r="T207" s="275">
        <v>16.494062381421216</v>
      </c>
      <c r="U207" s="275">
        <v>16.494062381421216</v>
      </c>
      <c r="V207" s="275">
        <v>16.494062381421216</v>
      </c>
      <c r="W207" s="275">
        <v>1.7117813753626352</v>
      </c>
      <c r="X207" s="275">
        <v>2.4633306073743113E-2</v>
      </c>
      <c r="Y207" s="275">
        <v>0.86820734071818917</v>
      </c>
      <c r="Z207" s="275">
        <v>6.5555012834652135E-2</v>
      </c>
      <c r="AA207" s="275">
        <v>6.5555012834652135E-2</v>
      </c>
      <c r="AB207" s="275">
        <v>6.5555012834652135E-2</v>
      </c>
      <c r="AC207" s="275">
        <v>6.5555012834652135E-2</v>
      </c>
      <c r="AD207" s="275">
        <v>6.5555012834652135E-2</v>
      </c>
      <c r="AE207" s="275">
        <v>6.5555012834652135E-2</v>
      </c>
      <c r="AF207" s="275">
        <v>19.963700451200001</v>
      </c>
      <c r="AG207" s="275">
        <v>1.8486198740999999</v>
      </c>
      <c r="AH207" s="275">
        <v>1.8486198740999999</v>
      </c>
      <c r="AI207" s="275">
        <v>2.0999108035792142</v>
      </c>
      <c r="AJ207" s="275">
        <v>2.0999108035792142</v>
      </c>
      <c r="AK207" s="275">
        <v>2.0999108035792142</v>
      </c>
    </row>
    <row r="208" spans="1:37" ht="15" x14ac:dyDescent="0.25">
      <c r="A208" s="269" t="s">
        <v>1638</v>
      </c>
      <c r="B208" s="269" t="s">
        <v>1639</v>
      </c>
      <c r="C208" s="275">
        <v>5</v>
      </c>
      <c r="D208" s="269" t="s">
        <v>802</v>
      </c>
      <c r="E208" s="275">
        <v>0</v>
      </c>
      <c r="F208" s="275">
        <v>0</v>
      </c>
      <c r="G208" s="275">
        <v>0</v>
      </c>
      <c r="H208" s="275">
        <v>0</v>
      </c>
      <c r="I208" s="275">
        <v>0</v>
      </c>
      <c r="J208" s="275">
        <v>0</v>
      </c>
      <c r="K208" s="275">
        <v>0</v>
      </c>
      <c r="L208" s="275">
        <v>0</v>
      </c>
      <c r="M208" s="275">
        <v>0</v>
      </c>
      <c r="N208" s="275">
        <v>0.60747574977175267</v>
      </c>
      <c r="O208" s="275">
        <v>0.60747574977175267</v>
      </c>
      <c r="P208" s="275">
        <v>0.60747574977175278</v>
      </c>
      <c r="Q208" s="275">
        <v>0.60747574977175267</v>
      </c>
      <c r="R208" s="275">
        <v>0.60747574977175267</v>
      </c>
      <c r="S208" s="275">
        <v>0.60747574977175267</v>
      </c>
      <c r="T208" s="275">
        <v>0.60747574977175267</v>
      </c>
      <c r="U208" s="275">
        <v>0.60747574977175267</v>
      </c>
      <c r="V208" s="275">
        <v>0.60747574977175267</v>
      </c>
      <c r="W208" s="275">
        <v>8.559039449625333E-2</v>
      </c>
      <c r="X208" s="275">
        <v>7.9975839724618302E-4</v>
      </c>
      <c r="Y208" s="275">
        <v>4.3195076446749754E-2</v>
      </c>
      <c r="Z208" s="275">
        <v>3.6535545804357944E-2</v>
      </c>
      <c r="AA208" s="275">
        <v>3.6535545804357944E-2</v>
      </c>
      <c r="AB208" s="275">
        <v>3.6535545804357944E-2</v>
      </c>
      <c r="AC208" s="275">
        <v>3.6535545804357944E-2</v>
      </c>
      <c r="AD208" s="275">
        <v>3.6535545804357944E-2</v>
      </c>
      <c r="AE208" s="275">
        <v>3.6535545804357944E-2</v>
      </c>
      <c r="AF208" s="275">
        <v>2.9941207300000001E-2</v>
      </c>
      <c r="AG208" s="275">
        <v>2.7725189000000006E-3</v>
      </c>
      <c r="AH208" s="275">
        <v>2.7725189000000006E-3</v>
      </c>
      <c r="AI208" s="275">
        <v>1.7494443268597028E-2</v>
      </c>
      <c r="AJ208" s="275">
        <v>1.7494443268597028E-2</v>
      </c>
      <c r="AK208" s="275">
        <v>1.7494443268597028E-2</v>
      </c>
    </row>
    <row r="209" spans="1:37" ht="15" x14ac:dyDescent="0.25">
      <c r="A209" s="269" t="s">
        <v>2830</v>
      </c>
      <c r="B209" s="269" t="s">
        <v>1641</v>
      </c>
      <c r="C209" s="275">
        <v>7</v>
      </c>
      <c r="D209" s="269" t="s">
        <v>802</v>
      </c>
      <c r="E209" s="275">
        <v>38.344545437441219</v>
      </c>
      <c r="F209" s="275">
        <v>38.344545437441219</v>
      </c>
      <c r="G209" s="275">
        <v>38.344545437441226</v>
      </c>
      <c r="H209" s="275">
        <v>38.344545437441219</v>
      </c>
      <c r="I209" s="275">
        <v>38.344545437441219</v>
      </c>
      <c r="J209" s="275">
        <v>38.344545437441219</v>
      </c>
      <c r="K209" s="275">
        <v>38.344545437441219</v>
      </c>
      <c r="L209" s="275">
        <v>38.344545437441219</v>
      </c>
      <c r="M209" s="275">
        <v>38.344545437441219</v>
      </c>
      <c r="N209" s="275">
        <v>16.991930066984349</v>
      </c>
      <c r="O209" s="275">
        <v>16.982241705483993</v>
      </c>
      <c r="P209" s="275">
        <v>16.988700613150893</v>
      </c>
      <c r="Q209" s="275">
        <v>16.991930066984349</v>
      </c>
      <c r="R209" s="275">
        <v>16.991930066984349</v>
      </c>
      <c r="S209" s="275">
        <v>16.991930066984349</v>
      </c>
      <c r="T209" s="275">
        <v>16.991930066984349</v>
      </c>
      <c r="U209" s="275">
        <v>16.991930066984349</v>
      </c>
      <c r="V209" s="275">
        <v>16.991930066984349</v>
      </c>
      <c r="W209" s="275">
        <v>1.7468330720934826</v>
      </c>
      <c r="X209" s="275">
        <v>2.5007689652991202E-2</v>
      </c>
      <c r="Y209" s="275">
        <v>0.88592038087323688</v>
      </c>
      <c r="Z209" s="275">
        <v>6.7529475512902545E-2</v>
      </c>
      <c r="AA209" s="275">
        <v>6.7529475512902545E-2</v>
      </c>
      <c r="AB209" s="275">
        <v>6.7529475512902545E-2</v>
      </c>
      <c r="AC209" s="275">
        <v>6.7529475512902545E-2</v>
      </c>
      <c r="AD209" s="275">
        <v>6.7529475512902545E-2</v>
      </c>
      <c r="AE209" s="275">
        <v>6.7529475512902545E-2</v>
      </c>
      <c r="AF209" s="275">
        <v>20.032438195200001</v>
      </c>
      <c r="AG209" s="275">
        <v>1.8549849254999999</v>
      </c>
      <c r="AH209" s="275">
        <v>1.8549849254999999</v>
      </c>
      <c r="AI209" s="275">
        <v>2.1214780986844355</v>
      </c>
      <c r="AJ209" s="275">
        <v>2.1214780986844355</v>
      </c>
      <c r="AK209" s="275">
        <v>2.1214780986844355</v>
      </c>
    </row>
    <row r="210" spans="1:37" ht="15" x14ac:dyDescent="0.25">
      <c r="A210" s="269" t="s">
        <v>1640</v>
      </c>
      <c r="B210" s="269" t="s">
        <v>1641</v>
      </c>
      <c r="C210" s="275">
        <v>7</v>
      </c>
      <c r="D210" s="269" t="s">
        <v>802</v>
      </c>
      <c r="E210" s="275">
        <v>38.344545437441219</v>
      </c>
      <c r="F210" s="275">
        <v>38.344545437441219</v>
      </c>
      <c r="G210" s="275">
        <v>38.344545437441226</v>
      </c>
      <c r="H210" s="275">
        <v>38.344545437441219</v>
      </c>
      <c r="I210" s="275">
        <v>38.344545437441219</v>
      </c>
      <c r="J210" s="275">
        <v>38.344545437441219</v>
      </c>
      <c r="K210" s="275">
        <v>38.344545437441219</v>
      </c>
      <c r="L210" s="275">
        <v>38.344545437441219</v>
      </c>
      <c r="M210" s="275">
        <v>38.344545437441219</v>
      </c>
      <c r="N210" s="275">
        <v>16.991930066984349</v>
      </c>
      <c r="O210" s="275">
        <v>16.982241705483993</v>
      </c>
      <c r="P210" s="275">
        <v>16.988700613150893</v>
      </c>
      <c r="Q210" s="275">
        <v>16.991930066984349</v>
      </c>
      <c r="R210" s="275">
        <v>16.991930066984349</v>
      </c>
      <c r="S210" s="275">
        <v>16.991930066984349</v>
      </c>
      <c r="T210" s="275">
        <v>16.991930066984349</v>
      </c>
      <c r="U210" s="275">
        <v>16.991930066984349</v>
      </c>
      <c r="V210" s="275">
        <v>16.991930066984349</v>
      </c>
      <c r="W210" s="275">
        <v>1.7468330720934826</v>
      </c>
      <c r="X210" s="275">
        <v>2.5007689652991202E-2</v>
      </c>
      <c r="Y210" s="275">
        <v>0.88592038087323688</v>
      </c>
      <c r="Z210" s="275">
        <v>6.7529475512902545E-2</v>
      </c>
      <c r="AA210" s="275">
        <v>6.7529475512902545E-2</v>
      </c>
      <c r="AB210" s="275">
        <v>6.7529475512902545E-2</v>
      </c>
      <c r="AC210" s="275">
        <v>6.7529475512902545E-2</v>
      </c>
      <c r="AD210" s="275">
        <v>6.7529475512902545E-2</v>
      </c>
      <c r="AE210" s="275">
        <v>6.7529475512902545E-2</v>
      </c>
      <c r="AF210" s="275">
        <v>20.031255143399999</v>
      </c>
      <c r="AG210" s="275">
        <v>1.8548753762999999</v>
      </c>
      <c r="AH210" s="275">
        <v>1.8548753762999999</v>
      </c>
      <c r="AI210" s="275">
        <v>2.1214780986844355</v>
      </c>
      <c r="AJ210" s="275">
        <v>2.1214780986844355</v>
      </c>
      <c r="AK210" s="275">
        <v>2.1214780986844355</v>
      </c>
    </row>
    <row r="211" spans="1:37" ht="15" x14ac:dyDescent="0.25">
      <c r="A211" s="269" t="s">
        <v>1642</v>
      </c>
      <c r="B211" s="269" t="s">
        <v>1643</v>
      </c>
      <c r="C211" s="275">
        <v>7</v>
      </c>
      <c r="D211" s="269" t="s">
        <v>802</v>
      </c>
      <c r="E211" s="275">
        <v>0</v>
      </c>
      <c r="F211" s="275">
        <v>0</v>
      </c>
      <c r="G211" s="275">
        <v>0</v>
      </c>
      <c r="H211" s="275">
        <v>0</v>
      </c>
      <c r="I211" s="275">
        <v>0</v>
      </c>
      <c r="J211" s="275">
        <v>0</v>
      </c>
      <c r="K211" s="275">
        <v>0</v>
      </c>
      <c r="L211" s="275">
        <v>0</v>
      </c>
      <c r="M211" s="275">
        <v>0</v>
      </c>
      <c r="N211" s="275">
        <v>0.86711617518250028</v>
      </c>
      <c r="O211" s="275">
        <v>0.86711617518250028</v>
      </c>
      <c r="P211" s="275">
        <v>0.86711617518250061</v>
      </c>
      <c r="Q211" s="275">
        <v>0.86711617518250028</v>
      </c>
      <c r="R211" s="275">
        <v>0.86711617518250028</v>
      </c>
      <c r="S211" s="275">
        <v>0.86711617518250028</v>
      </c>
      <c r="T211" s="275">
        <v>0.86711617518250028</v>
      </c>
      <c r="U211" s="275">
        <v>0.86711617518250028</v>
      </c>
      <c r="V211" s="275">
        <v>0.86711617518250028</v>
      </c>
      <c r="W211" s="275">
        <v>0.12174180065210065</v>
      </c>
      <c r="X211" s="275">
        <v>1.1744990514942746E-3</v>
      </c>
      <c r="Y211" s="275">
        <v>6.1458149851797463E-2</v>
      </c>
      <c r="Z211" s="275">
        <v>4.3046562007608348E-2</v>
      </c>
      <c r="AA211" s="275">
        <v>4.3046562007608348E-2</v>
      </c>
      <c r="AB211" s="275">
        <v>4.3046562007608348E-2</v>
      </c>
      <c r="AC211" s="275">
        <v>4.3046562007608348E-2</v>
      </c>
      <c r="AD211" s="275">
        <v>4.3046562007608348E-2</v>
      </c>
      <c r="AE211" s="275">
        <v>4.3046562007608348E-2</v>
      </c>
      <c r="AF211" s="275">
        <v>3.2212084900000007E-2</v>
      </c>
      <c r="AG211" s="275">
        <v>2.9827989000000004E-3</v>
      </c>
      <c r="AH211" s="275">
        <v>2.9827989000000004E-3</v>
      </c>
      <c r="AI211" s="275">
        <v>2.5179715040799071E-2</v>
      </c>
      <c r="AJ211" s="275">
        <v>2.5179715040799071E-2</v>
      </c>
      <c r="AK211" s="275">
        <v>2.5179715040799071E-2</v>
      </c>
    </row>
    <row r="212" spans="1:37" ht="15" x14ac:dyDescent="0.25">
      <c r="A212" s="269" t="s">
        <v>2831</v>
      </c>
      <c r="B212" s="269" t="s">
        <v>1645</v>
      </c>
      <c r="C212" s="275">
        <v>10</v>
      </c>
      <c r="D212" s="269" t="s">
        <v>802</v>
      </c>
      <c r="E212" s="275">
        <v>38.344545437441219</v>
      </c>
      <c r="F212" s="275">
        <v>38.344545437441219</v>
      </c>
      <c r="G212" s="275">
        <v>38.344545437441226</v>
      </c>
      <c r="H212" s="275">
        <v>38.344545437441219</v>
      </c>
      <c r="I212" s="275">
        <v>38.344545437441219</v>
      </c>
      <c r="J212" s="275">
        <v>38.344545437441219</v>
      </c>
      <c r="K212" s="275">
        <v>38.344545437441219</v>
      </c>
      <c r="L212" s="275">
        <v>38.344545437441219</v>
      </c>
      <c r="M212" s="275">
        <v>38.344545437441219</v>
      </c>
      <c r="N212" s="275">
        <v>17.381390705100472</v>
      </c>
      <c r="O212" s="275">
        <v>17.371702343600116</v>
      </c>
      <c r="P212" s="275">
        <v>17.37816125126702</v>
      </c>
      <c r="Q212" s="275">
        <v>17.381390705100472</v>
      </c>
      <c r="R212" s="275">
        <v>17.381390705100472</v>
      </c>
      <c r="S212" s="275">
        <v>17.381390705100472</v>
      </c>
      <c r="T212" s="275">
        <v>17.381390705100472</v>
      </c>
      <c r="U212" s="275">
        <v>17.381390705100472</v>
      </c>
      <c r="V212" s="275">
        <v>17.381390705100472</v>
      </c>
      <c r="W212" s="275">
        <v>1.7991390117210035</v>
      </c>
      <c r="X212" s="275">
        <v>2.5569176334363342E-2</v>
      </c>
      <c r="Y212" s="275">
        <v>0.91235409402768342</v>
      </c>
      <c r="Z212" s="275">
        <v>6.8860254718670993E-2</v>
      </c>
      <c r="AA212" s="275">
        <v>6.8860254718670993E-2</v>
      </c>
      <c r="AB212" s="275">
        <v>6.8860254718670993E-2</v>
      </c>
      <c r="AC212" s="275">
        <v>6.8860254718670993E-2</v>
      </c>
      <c r="AD212" s="275">
        <v>6.8860254718670993E-2</v>
      </c>
      <c r="AE212" s="275">
        <v>6.8860254718670993E-2</v>
      </c>
      <c r="AF212" s="275">
        <v>20.0356697028</v>
      </c>
      <c r="AG212" s="275">
        <v>1.8552841589999998</v>
      </c>
      <c r="AH212" s="275">
        <v>1.8552841589999998</v>
      </c>
      <c r="AI212" s="275">
        <v>2.1330060063427387</v>
      </c>
      <c r="AJ212" s="275">
        <v>2.1330060063427387</v>
      </c>
      <c r="AK212" s="275">
        <v>2.1330060063427387</v>
      </c>
    </row>
    <row r="213" spans="1:37" ht="15" x14ac:dyDescent="0.25">
      <c r="A213" s="269" t="s">
        <v>2832</v>
      </c>
      <c r="B213" s="269" t="s">
        <v>1647</v>
      </c>
      <c r="C213" s="275">
        <v>10</v>
      </c>
      <c r="D213" s="269" t="s">
        <v>802</v>
      </c>
      <c r="E213" s="275">
        <v>0</v>
      </c>
      <c r="F213" s="275">
        <v>0</v>
      </c>
      <c r="G213" s="275">
        <v>0</v>
      </c>
      <c r="H213" s="275">
        <v>0</v>
      </c>
      <c r="I213" s="275">
        <v>0</v>
      </c>
      <c r="J213" s="275">
        <v>0</v>
      </c>
      <c r="K213" s="275">
        <v>0</v>
      </c>
      <c r="L213" s="275">
        <v>0</v>
      </c>
      <c r="M213" s="275">
        <v>0</v>
      </c>
      <c r="N213" s="275">
        <v>1.2565768132986219</v>
      </c>
      <c r="O213" s="275">
        <v>1.2565768132986219</v>
      </c>
      <c r="P213" s="275">
        <v>1.2565768132986219</v>
      </c>
      <c r="Q213" s="275">
        <v>1.2565768132986219</v>
      </c>
      <c r="R213" s="275">
        <v>1.2565768132986219</v>
      </c>
      <c r="S213" s="275">
        <v>1.2565768132986219</v>
      </c>
      <c r="T213" s="275">
        <v>1.2565768132986219</v>
      </c>
      <c r="U213" s="275">
        <v>1.2565768132986219</v>
      </c>
      <c r="V213" s="275">
        <v>1.2565768132986219</v>
      </c>
      <c r="W213" s="275">
        <v>0.17420773747962173</v>
      </c>
      <c r="X213" s="275">
        <v>1.7360384328664121E-3</v>
      </c>
      <c r="Y213" s="275">
        <v>8.7971887956244069E-2</v>
      </c>
      <c r="Z213" s="275">
        <v>4.4683461913376799E-2</v>
      </c>
      <c r="AA213" s="275">
        <v>4.4683461913376799E-2</v>
      </c>
      <c r="AB213" s="275">
        <v>4.4683461913376799E-2</v>
      </c>
      <c r="AC213" s="275">
        <v>4.4683461913376799E-2</v>
      </c>
      <c r="AD213" s="275">
        <v>4.4683461913376799E-2</v>
      </c>
      <c r="AE213" s="275">
        <v>4.4683461913376799E-2</v>
      </c>
      <c r="AF213" s="275">
        <v>3.59032096E-2</v>
      </c>
      <c r="AG213" s="275">
        <v>3.3245924000000009E-3</v>
      </c>
      <c r="AH213" s="275">
        <v>3.3245924000000009E-3</v>
      </c>
      <c r="AI213" s="275">
        <v>3.6485108843219302E-2</v>
      </c>
      <c r="AJ213" s="275">
        <v>3.6485108843219302E-2</v>
      </c>
      <c r="AK213" s="275">
        <v>3.6485108843219302E-2</v>
      </c>
    </row>
    <row r="214" spans="1:37" ht="15" x14ac:dyDescent="0.25">
      <c r="A214" s="269" t="s">
        <v>1644</v>
      </c>
      <c r="B214" s="269" t="s">
        <v>1645</v>
      </c>
      <c r="C214" s="275">
        <v>10</v>
      </c>
      <c r="D214" s="269" t="s">
        <v>802</v>
      </c>
      <c r="E214" s="275">
        <v>38.344545437441219</v>
      </c>
      <c r="F214" s="275">
        <v>38.344545437441219</v>
      </c>
      <c r="G214" s="275">
        <v>38.344545437441226</v>
      </c>
      <c r="H214" s="275">
        <v>38.344545437441219</v>
      </c>
      <c r="I214" s="275">
        <v>38.344545437441219</v>
      </c>
      <c r="J214" s="275">
        <v>38.344545437441219</v>
      </c>
      <c r="K214" s="275">
        <v>38.344545437441219</v>
      </c>
      <c r="L214" s="275">
        <v>38.344545437441219</v>
      </c>
      <c r="M214" s="275">
        <v>38.344545437441219</v>
      </c>
      <c r="N214" s="275">
        <v>17.381390705100472</v>
      </c>
      <c r="O214" s="275">
        <v>17.371702343600116</v>
      </c>
      <c r="P214" s="275">
        <v>17.37816125126702</v>
      </c>
      <c r="Q214" s="275">
        <v>17.381390705100472</v>
      </c>
      <c r="R214" s="275">
        <v>17.381390705100472</v>
      </c>
      <c r="S214" s="275">
        <v>17.381390705100472</v>
      </c>
      <c r="T214" s="275">
        <v>17.381390705100472</v>
      </c>
      <c r="U214" s="275">
        <v>17.381390705100472</v>
      </c>
      <c r="V214" s="275">
        <v>17.381390705100472</v>
      </c>
      <c r="W214" s="275">
        <v>1.7991390117210035</v>
      </c>
      <c r="X214" s="275">
        <v>2.5569176334363342E-2</v>
      </c>
      <c r="Y214" s="275">
        <v>0.91235409402768342</v>
      </c>
      <c r="Z214" s="275">
        <v>6.8860254718670993E-2</v>
      </c>
      <c r="AA214" s="275">
        <v>6.8860254718670993E-2</v>
      </c>
      <c r="AB214" s="275">
        <v>6.8860254718670993E-2</v>
      </c>
      <c r="AC214" s="275">
        <v>6.8860254718670993E-2</v>
      </c>
      <c r="AD214" s="275">
        <v>6.8860254718670993E-2</v>
      </c>
      <c r="AE214" s="275">
        <v>6.8860254718670993E-2</v>
      </c>
      <c r="AF214" s="275">
        <v>20.034486650999998</v>
      </c>
      <c r="AG214" s="275">
        <v>1.8551746097999999</v>
      </c>
      <c r="AH214" s="275">
        <v>1.8551746097999999</v>
      </c>
      <c r="AI214" s="275">
        <v>2.1330060063427387</v>
      </c>
      <c r="AJ214" s="275">
        <v>2.1330060063427387</v>
      </c>
      <c r="AK214" s="275">
        <v>2.1330060063427387</v>
      </c>
    </row>
    <row r="215" spans="1:37" ht="15" x14ac:dyDescent="0.25">
      <c r="A215" s="269" t="s">
        <v>1646</v>
      </c>
      <c r="B215" s="269" t="s">
        <v>1647</v>
      </c>
      <c r="C215" s="275">
        <v>10</v>
      </c>
      <c r="D215" s="269" t="s">
        <v>802</v>
      </c>
      <c r="E215" s="275">
        <v>0</v>
      </c>
      <c r="F215" s="275">
        <v>0</v>
      </c>
      <c r="G215" s="275">
        <v>0</v>
      </c>
      <c r="H215" s="275">
        <v>0</v>
      </c>
      <c r="I215" s="275">
        <v>0</v>
      </c>
      <c r="J215" s="275">
        <v>0</v>
      </c>
      <c r="K215" s="275">
        <v>0</v>
      </c>
      <c r="L215" s="275">
        <v>0</v>
      </c>
      <c r="M215" s="275">
        <v>0</v>
      </c>
      <c r="N215" s="275">
        <v>1.2565768132986219</v>
      </c>
      <c r="O215" s="275">
        <v>1.2565768132986219</v>
      </c>
      <c r="P215" s="275">
        <v>1.2565768132986219</v>
      </c>
      <c r="Q215" s="275">
        <v>1.2565768132986219</v>
      </c>
      <c r="R215" s="275">
        <v>1.2565768132986219</v>
      </c>
      <c r="S215" s="275">
        <v>1.2565768132986219</v>
      </c>
      <c r="T215" s="275">
        <v>1.2565768132986219</v>
      </c>
      <c r="U215" s="275">
        <v>1.2565768132986219</v>
      </c>
      <c r="V215" s="275">
        <v>1.2565768132986219</v>
      </c>
      <c r="W215" s="275">
        <v>0.17420773747962173</v>
      </c>
      <c r="X215" s="275">
        <v>1.7360384328664121E-3</v>
      </c>
      <c r="Y215" s="275">
        <v>8.7971887956244069E-2</v>
      </c>
      <c r="Z215" s="275">
        <v>4.4683461913376799E-2</v>
      </c>
      <c r="AA215" s="275">
        <v>4.4683461913376799E-2</v>
      </c>
      <c r="AB215" s="275">
        <v>4.4683461913376799E-2</v>
      </c>
      <c r="AC215" s="275">
        <v>4.4683461913376799E-2</v>
      </c>
      <c r="AD215" s="275">
        <v>4.4683461913376799E-2</v>
      </c>
      <c r="AE215" s="275">
        <v>4.4683461913376799E-2</v>
      </c>
      <c r="AF215" s="275">
        <v>3.5443592500000003E-2</v>
      </c>
      <c r="AG215" s="275">
        <v>3.2820324000000004E-3</v>
      </c>
      <c r="AH215" s="275">
        <v>3.2820324000000004E-3</v>
      </c>
      <c r="AI215" s="275">
        <v>3.670762269910214E-2</v>
      </c>
      <c r="AJ215" s="275">
        <v>3.670762269910214E-2</v>
      </c>
      <c r="AK215" s="275">
        <v>3.670762269910214E-2</v>
      </c>
    </row>
    <row r="216" spans="1:37" ht="15" x14ac:dyDescent="0.25">
      <c r="A216" s="269" t="s">
        <v>2833</v>
      </c>
      <c r="B216" s="269" t="s">
        <v>2575</v>
      </c>
      <c r="C216" s="275">
        <v>11</v>
      </c>
      <c r="D216" s="269" t="s">
        <v>802</v>
      </c>
      <c r="E216" s="275">
        <v>38.344545437441219</v>
      </c>
      <c r="F216" s="275">
        <v>38.344545437441219</v>
      </c>
      <c r="G216" s="275">
        <v>38.344545437441226</v>
      </c>
      <c r="H216" s="275">
        <v>38.344545437441219</v>
      </c>
      <c r="I216" s="275">
        <v>38.344545437441219</v>
      </c>
      <c r="J216" s="275">
        <v>38.344545437441219</v>
      </c>
      <c r="K216" s="275">
        <v>38.344545437441219</v>
      </c>
      <c r="L216" s="275">
        <v>38.344545437441219</v>
      </c>
      <c r="M216" s="275">
        <v>38.344545437441219</v>
      </c>
      <c r="N216" s="275">
        <v>17.51121091780584</v>
      </c>
      <c r="O216" s="275">
        <v>17.501522556305488</v>
      </c>
      <c r="P216" s="275">
        <v>17.507981463972389</v>
      </c>
      <c r="Q216" s="275">
        <v>17.51121091780584</v>
      </c>
      <c r="R216" s="275">
        <v>17.51121091780584</v>
      </c>
      <c r="S216" s="275">
        <v>17.51121091780584</v>
      </c>
      <c r="T216" s="275">
        <v>17.51121091780584</v>
      </c>
      <c r="U216" s="275">
        <v>17.51121091780584</v>
      </c>
      <c r="V216" s="275">
        <v>17.51121091780584</v>
      </c>
      <c r="W216" s="275">
        <v>1.7991390117210035</v>
      </c>
      <c r="X216" s="275">
        <v>2.5569176334363342E-2</v>
      </c>
      <c r="Y216" s="275">
        <v>0.91235409402768342</v>
      </c>
      <c r="Z216" s="275">
        <v>6.8860254718670993E-2</v>
      </c>
      <c r="AA216" s="275">
        <v>6.8860254718670993E-2</v>
      </c>
      <c r="AB216" s="275">
        <v>6.8860254718670993E-2</v>
      </c>
      <c r="AC216" s="275">
        <v>6.8860254718670993E-2</v>
      </c>
      <c r="AD216" s="275">
        <v>6.8860254718670993E-2</v>
      </c>
      <c r="AE216" s="275">
        <v>6.8860254718670993E-2</v>
      </c>
      <c r="AF216" s="275">
        <v>20.036902257600001</v>
      </c>
      <c r="AG216" s="275">
        <v>1.8553982914999998</v>
      </c>
      <c r="AH216" s="275">
        <v>1.8553982914999998</v>
      </c>
      <c r="AI216" s="275">
        <v>2.13684864222884</v>
      </c>
      <c r="AJ216" s="275">
        <v>2.13684864222884</v>
      </c>
      <c r="AK216" s="275">
        <v>2.13684864222884</v>
      </c>
    </row>
    <row r="217" spans="1:37" ht="15" x14ac:dyDescent="0.25">
      <c r="A217" s="269" t="s">
        <v>2834</v>
      </c>
      <c r="B217" s="269" t="s">
        <v>92</v>
      </c>
      <c r="C217" s="275">
        <v>246</v>
      </c>
      <c r="D217" s="269" t="s">
        <v>802</v>
      </c>
      <c r="E217" s="275">
        <v>0</v>
      </c>
      <c r="F217" s="275">
        <v>0</v>
      </c>
      <c r="G217" s="275">
        <v>0</v>
      </c>
      <c r="H217" s="275">
        <v>0</v>
      </c>
      <c r="I217" s="275">
        <v>0</v>
      </c>
      <c r="J217" s="275">
        <v>0</v>
      </c>
      <c r="K217" s="275">
        <v>0</v>
      </c>
      <c r="L217" s="275">
        <v>0</v>
      </c>
      <c r="M217" s="275">
        <v>0</v>
      </c>
      <c r="N217" s="275">
        <v>10.073325928738186</v>
      </c>
      <c r="O217" s="275">
        <v>10.073325928738186</v>
      </c>
      <c r="P217" s="275">
        <v>10.073325928738186</v>
      </c>
      <c r="Q217" s="275">
        <v>10.073325928738186</v>
      </c>
      <c r="R217" s="275">
        <v>10.073325928738186</v>
      </c>
      <c r="S217" s="275">
        <v>10.073325928738186</v>
      </c>
      <c r="T217" s="275">
        <v>10.073325928738186</v>
      </c>
      <c r="U217" s="275">
        <v>10.073325928738186</v>
      </c>
      <c r="V217" s="275">
        <v>10.073325928738186</v>
      </c>
      <c r="W217" s="275">
        <v>4.7584918761799644</v>
      </c>
      <c r="X217" s="275">
        <v>4.6653876256798198E-2</v>
      </c>
      <c r="Y217" s="275">
        <v>2.4025728762183811</v>
      </c>
      <c r="Z217" s="275">
        <v>1.1594135226673645</v>
      </c>
      <c r="AA217" s="275">
        <v>1.1594135226673645</v>
      </c>
      <c r="AB217" s="275">
        <v>1.1594135226673645</v>
      </c>
      <c r="AC217" s="275">
        <v>1.1594135226673645</v>
      </c>
      <c r="AD217" s="275">
        <v>1.1594135226673645</v>
      </c>
      <c r="AE217" s="275">
        <v>1.1594135226673645</v>
      </c>
      <c r="AF217" s="275">
        <v>0.33046516340000004</v>
      </c>
      <c r="AG217" s="275">
        <v>3.060042809999999E-2</v>
      </c>
      <c r="AH217" s="275">
        <v>3.060042809999999E-2</v>
      </c>
      <c r="AI217" s="275">
        <v>0.93200433236457836</v>
      </c>
      <c r="AJ217" s="275">
        <v>0.93200433236457836</v>
      </c>
      <c r="AK217" s="275">
        <v>0.93200433236457836</v>
      </c>
    </row>
    <row r="218" spans="1:37" ht="15" x14ac:dyDescent="0.25">
      <c r="A218" s="269" t="s">
        <v>91</v>
      </c>
      <c r="B218" s="269" t="s">
        <v>92</v>
      </c>
      <c r="C218" s="275">
        <v>252</v>
      </c>
      <c r="D218" s="269" t="s">
        <v>802</v>
      </c>
      <c r="E218" s="275">
        <v>0</v>
      </c>
      <c r="F218" s="275">
        <v>0</v>
      </c>
      <c r="G218" s="275">
        <v>0</v>
      </c>
      <c r="H218" s="275">
        <v>0</v>
      </c>
      <c r="I218" s="275">
        <v>0</v>
      </c>
      <c r="J218" s="275">
        <v>0</v>
      </c>
      <c r="K218" s="275">
        <v>0</v>
      </c>
      <c r="L218" s="275">
        <v>0</v>
      </c>
      <c r="M218" s="275">
        <v>0</v>
      </c>
      <c r="N218" s="275">
        <v>10.323077811268885</v>
      </c>
      <c r="O218" s="275">
        <v>10.323077811268885</v>
      </c>
      <c r="P218" s="275">
        <v>10.323077811268886</v>
      </c>
      <c r="Q218" s="275">
        <v>10.323077811268885</v>
      </c>
      <c r="R218" s="275">
        <v>10.323077811268885</v>
      </c>
      <c r="S218" s="275">
        <v>10.323077811268885</v>
      </c>
      <c r="T218" s="275">
        <v>10.323077811268885</v>
      </c>
      <c r="U218" s="275">
        <v>10.323077811268885</v>
      </c>
      <c r="V218" s="275">
        <v>10.323077811268885</v>
      </c>
      <c r="W218" s="275">
        <v>4.7584918761799644</v>
      </c>
      <c r="X218" s="275">
        <v>4.6653876256798198E-2</v>
      </c>
      <c r="Y218" s="275">
        <v>2.4025728762183811</v>
      </c>
      <c r="Z218" s="275">
        <v>1.1594135226673645</v>
      </c>
      <c r="AA218" s="275">
        <v>1.1594135226673645</v>
      </c>
      <c r="AB218" s="275">
        <v>1.1594135226673645</v>
      </c>
      <c r="AC218" s="275">
        <v>1.1594135226673645</v>
      </c>
      <c r="AD218" s="275">
        <v>1.1594135226673645</v>
      </c>
      <c r="AE218" s="275">
        <v>1.1594135226673645</v>
      </c>
      <c r="AF218" s="275">
        <v>0.33000139860000011</v>
      </c>
      <c r="AG218" s="275">
        <v>3.0557504999999999E-2</v>
      </c>
      <c r="AH218" s="275">
        <v>3.0557504999999999E-2</v>
      </c>
      <c r="AI218" s="275">
        <v>0.95483355767019973</v>
      </c>
      <c r="AJ218" s="275">
        <v>0.95483355767019973</v>
      </c>
      <c r="AK218" s="275">
        <v>0.95483355767019973</v>
      </c>
    </row>
    <row r="219" spans="1:37" ht="15" x14ac:dyDescent="0.25">
      <c r="A219" s="269" t="s">
        <v>2835</v>
      </c>
      <c r="B219" s="269" t="s">
        <v>94</v>
      </c>
      <c r="C219" s="275">
        <v>136</v>
      </c>
      <c r="D219" s="269" t="s">
        <v>802</v>
      </c>
      <c r="E219" s="275">
        <v>0</v>
      </c>
      <c r="F219" s="275">
        <v>0</v>
      </c>
      <c r="G219" s="275">
        <v>0</v>
      </c>
      <c r="H219" s="275">
        <v>0</v>
      </c>
      <c r="I219" s="275">
        <v>0</v>
      </c>
      <c r="J219" s="275">
        <v>0</v>
      </c>
      <c r="K219" s="275">
        <v>0</v>
      </c>
      <c r="L219" s="275">
        <v>0</v>
      </c>
      <c r="M219" s="275">
        <v>0</v>
      </c>
      <c r="N219" s="275">
        <v>5.4945414156753731</v>
      </c>
      <c r="O219" s="275">
        <v>5.4945414156753731</v>
      </c>
      <c r="P219" s="275">
        <v>5.4945414156753722</v>
      </c>
      <c r="Q219" s="275">
        <v>5.4945414156753731</v>
      </c>
      <c r="R219" s="275">
        <v>5.4945414156753731</v>
      </c>
      <c r="S219" s="275">
        <v>5.4945414156753731</v>
      </c>
      <c r="T219" s="275">
        <v>5.4945414156753731</v>
      </c>
      <c r="U219" s="275">
        <v>5.4945414156753731</v>
      </c>
      <c r="V219" s="275">
        <v>5.4945414156753731</v>
      </c>
      <c r="W219" s="275">
        <v>2.6071691914683521</v>
      </c>
      <c r="X219" s="275">
        <v>2.5674825656702691E-2</v>
      </c>
      <c r="Y219" s="275">
        <v>1.3164220085625273</v>
      </c>
      <c r="Z219" s="275">
        <v>0.62894497636794644</v>
      </c>
      <c r="AA219" s="275">
        <v>0.62894497636794644</v>
      </c>
      <c r="AB219" s="275">
        <v>0.62894497636794644</v>
      </c>
      <c r="AC219" s="275">
        <v>0.62894497636794644</v>
      </c>
      <c r="AD219" s="275">
        <v>0.62894497636794644</v>
      </c>
      <c r="AE219" s="275">
        <v>0.62894497636794644</v>
      </c>
      <c r="AF219" s="275">
        <v>0.20355585620000002</v>
      </c>
      <c r="AG219" s="275">
        <v>1.8848859600000007E-2</v>
      </c>
      <c r="AH219" s="275">
        <v>1.8848859600000007E-2</v>
      </c>
      <c r="AI219" s="275">
        <v>0.51183676681838153</v>
      </c>
      <c r="AJ219" s="275">
        <v>0.51183676681838153</v>
      </c>
      <c r="AK219" s="275">
        <v>0.51183676681838153</v>
      </c>
    </row>
    <row r="220" spans="1:37" ht="15" x14ac:dyDescent="0.25">
      <c r="A220" s="269" t="s">
        <v>93</v>
      </c>
      <c r="B220" s="269" t="s">
        <v>94</v>
      </c>
      <c r="C220" s="275">
        <v>140</v>
      </c>
      <c r="D220" s="269" t="s">
        <v>802</v>
      </c>
      <c r="E220" s="275">
        <v>0</v>
      </c>
      <c r="F220" s="275">
        <v>0</v>
      </c>
      <c r="G220" s="275">
        <v>0</v>
      </c>
      <c r="H220" s="275">
        <v>0</v>
      </c>
      <c r="I220" s="275">
        <v>0</v>
      </c>
      <c r="J220" s="275">
        <v>0</v>
      </c>
      <c r="K220" s="275">
        <v>0</v>
      </c>
      <c r="L220" s="275">
        <v>0</v>
      </c>
      <c r="M220" s="275">
        <v>0</v>
      </c>
      <c r="N220" s="275">
        <v>5.6610426706958394</v>
      </c>
      <c r="O220" s="275">
        <v>5.6610426706958394</v>
      </c>
      <c r="P220" s="275">
        <v>5.6610426706958412</v>
      </c>
      <c r="Q220" s="275">
        <v>5.6610426706958394</v>
      </c>
      <c r="R220" s="275">
        <v>5.6610426706958394</v>
      </c>
      <c r="S220" s="275">
        <v>5.6610426706958394</v>
      </c>
      <c r="T220" s="275">
        <v>5.6610426706958394</v>
      </c>
      <c r="U220" s="275">
        <v>5.6610426706958394</v>
      </c>
      <c r="V220" s="275">
        <v>5.6610426706958394</v>
      </c>
      <c r="W220" s="275">
        <v>2.6071691914683521</v>
      </c>
      <c r="X220" s="275">
        <v>2.5674825656702691E-2</v>
      </c>
      <c r="Y220" s="275">
        <v>1.3164220085625273</v>
      </c>
      <c r="Z220" s="275">
        <v>0.62894497636794644</v>
      </c>
      <c r="AA220" s="275">
        <v>0.62894497636794644</v>
      </c>
      <c r="AB220" s="275">
        <v>0.62894497636794644</v>
      </c>
      <c r="AC220" s="275">
        <v>0.62894497636794644</v>
      </c>
      <c r="AD220" s="275">
        <v>0.62894497636794644</v>
      </c>
      <c r="AE220" s="275">
        <v>0.62894497636794644</v>
      </c>
      <c r="AF220" s="275">
        <v>0.20748444660000004</v>
      </c>
      <c r="AG220" s="275">
        <v>1.9212642000000009E-2</v>
      </c>
      <c r="AH220" s="275">
        <v>1.9212642000000009E-2</v>
      </c>
      <c r="AI220" s="275">
        <v>0.52698207907016792</v>
      </c>
      <c r="AJ220" s="275">
        <v>0.52698207907016792</v>
      </c>
      <c r="AK220" s="275">
        <v>0.52698207907016792</v>
      </c>
    </row>
    <row r="221" spans="1:37" ht="15" x14ac:dyDescent="0.25">
      <c r="A221" s="269" t="s">
        <v>2836</v>
      </c>
      <c r="B221" s="269" t="s">
        <v>96</v>
      </c>
      <c r="C221" s="275">
        <v>80</v>
      </c>
      <c r="D221" s="269" t="s">
        <v>802</v>
      </c>
      <c r="E221" s="275">
        <v>0</v>
      </c>
      <c r="F221" s="275">
        <v>0</v>
      </c>
      <c r="G221" s="275">
        <v>0</v>
      </c>
      <c r="H221" s="275">
        <v>0</v>
      </c>
      <c r="I221" s="275">
        <v>0</v>
      </c>
      <c r="J221" s="275">
        <v>0</v>
      </c>
      <c r="K221" s="275">
        <v>0</v>
      </c>
      <c r="L221" s="275">
        <v>0</v>
      </c>
      <c r="M221" s="275">
        <v>0</v>
      </c>
      <c r="N221" s="275">
        <v>3.2051491591439678</v>
      </c>
      <c r="O221" s="275">
        <v>3.2051491591439678</v>
      </c>
      <c r="P221" s="275">
        <v>3.2051491591439678</v>
      </c>
      <c r="Q221" s="275">
        <v>3.2051491591439678</v>
      </c>
      <c r="R221" s="275">
        <v>3.2051491591439678</v>
      </c>
      <c r="S221" s="275">
        <v>3.2051491591439678</v>
      </c>
      <c r="T221" s="275">
        <v>3.2051491591439678</v>
      </c>
      <c r="U221" s="275">
        <v>3.2051491591439678</v>
      </c>
      <c r="V221" s="275">
        <v>3.2051491591439678</v>
      </c>
      <c r="W221" s="275">
        <v>1.5277428888206741</v>
      </c>
      <c r="X221" s="275">
        <v>1.4948691222323431E-2</v>
      </c>
      <c r="Y221" s="275">
        <v>0.77134579002149872</v>
      </c>
      <c r="Z221" s="275">
        <v>0.39439224153088076</v>
      </c>
      <c r="AA221" s="275">
        <v>0.39439224153088076</v>
      </c>
      <c r="AB221" s="275">
        <v>0.39439224153088076</v>
      </c>
      <c r="AC221" s="275">
        <v>0.39439224153088076</v>
      </c>
      <c r="AD221" s="275">
        <v>0.39439224153088076</v>
      </c>
      <c r="AE221" s="275">
        <v>0.39439224153088076</v>
      </c>
      <c r="AF221" s="275">
        <v>0.12368867460000002</v>
      </c>
      <c r="AG221" s="275">
        <v>1.1453320899999998E-2</v>
      </c>
      <c r="AH221" s="275">
        <v>1.1453320899999998E-2</v>
      </c>
      <c r="AI221" s="275">
        <v>0.30004158596430458</v>
      </c>
      <c r="AJ221" s="275">
        <v>0.30004158596430458</v>
      </c>
      <c r="AK221" s="275">
        <v>0.30004158596430458</v>
      </c>
    </row>
    <row r="222" spans="1:37" ht="15" x14ac:dyDescent="0.25">
      <c r="A222" s="269" t="s">
        <v>95</v>
      </c>
      <c r="B222" s="269" t="s">
        <v>96</v>
      </c>
      <c r="C222" s="275">
        <v>82</v>
      </c>
      <c r="D222" s="269" t="s">
        <v>802</v>
      </c>
      <c r="E222" s="275">
        <v>0</v>
      </c>
      <c r="F222" s="275">
        <v>0</v>
      </c>
      <c r="G222" s="275">
        <v>0</v>
      </c>
      <c r="H222" s="275">
        <v>0</v>
      </c>
      <c r="I222" s="275">
        <v>0</v>
      </c>
      <c r="J222" s="275">
        <v>0</v>
      </c>
      <c r="K222" s="275">
        <v>0</v>
      </c>
      <c r="L222" s="275">
        <v>0</v>
      </c>
      <c r="M222" s="275">
        <v>0</v>
      </c>
      <c r="N222" s="275">
        <v>3.288399786654201</v>
      </c>
      <c r="O222" s="275">
        <v>3.288399786654201</v>
      </c>
      <c r="P222" s="275">
        <v>3.288399786654201</v>
      </c>
      <c r="Q222" s="275">
        <v>3.288399786654201</v>
      </c>
      <c r="R222" s="275">
        <v>3.288399786654201</v>
      </c>
      <c r="S222" s="275">
        <v>3.288399786654201</v>
      </c>
      <c r="T222" s="275">
        <v>3.288399786654201</v>
      </c>
      <c r="U222" s="275">
        <v>3.288399786654201</v>
      </c>
      <c r="V222" s="275">
        <v>3.288399786654201</v>
      </c>
      <c r="W222" s="275">
        <v>1.5277428888206741</v>
      </c>
      <c r="X222" s="275">
        <v>1.4948691222323431E-2</v>
      </c>
      <c r="Y222" s="275">
        <v>0.77134579002149872</v>
      </c>
      <c r="Z222" s="275">
        <v>0.39439224153088076</v>
      </c>
      <c r="AA222" s="275">
        <v>0.39439224153088076</v>
      </c>
      <c r="AB222" s="275">
        <v>0.39439224153088076</v>
      </c>
      <c r="AC222" s="275">
        <v>0.39439224153088076</v>
      </c>
      <c r="AD222" s="275">
        <v>0.39439224153088076</v>
      </c>
      <c r="AE222" s="275">
        <v>0.39439224153088076</v>
      </c>
      <c r="AF222" s="275">
        <v>0.1149487458</v>
      </c>
      <c r="AG222" s="275">
        <v>1.0644018099999994E-2</v>
      </c>
      <c r="AH222" s="275">
        <v>1.0644018099999994E-2</v>
      </c>
      <c r="AI222" s="275">
        <v>0.28412205061459639</v>
      </c>
      <c r="AJ222" s="275">
        <v>0.28412205061459639</v>
      </c>
      <c r="AK222" s="275">
        <v>0.28412205061459639</v>
      </c>
    </row>
    <row r="223" spans="1:37" ht="15" x14ac:dyDescent="0.25">
      <c r="A223" s="269" t="s">
        <v>2542</v>
      </c>
      <c r="B223" s="269" t="s">
        <v>96</v>
      </c>
      <c r="C223" s="275">
        <v>82</v>
      </c>
      <c r="D223" s="269" t="s">
        <v>802</v>
      </c>
      <c r="E223" s="275">
        <v>0</v>
      </c>
      <c r="F223" s="275">
        <v>0</v>
      </c>
      <c r="G223" s="275">
        <v>0</v>
      </c>
      <c r="H223" s="275">
        <v>0</v>
      </c>
      <c r="I223" s="275">
        <v>0</v>
      </c>
      <c r="J223" s="275">
        <v>0</v>
      </c>
      <c r="K223" s="275">
        <v>0</v>
      </c>
      <c r="L223" s="275">
        <v>0</v>
      </c>
      <c r="M223" s="275">
        <v>0</v>
      </c>
      <c r="N223" s="275">
        <v>3.288399786654201</v>
      </c>
      <c r="O223" s="275">
        <v>3.288399786654201</v>
      </c>
      <c r="P223" s="275">
        <v>3.288399786654201</v>
      </c>
      <c r="Q223" s="275">
        <v>3.288399786654201</v>
      </c>
      <c r="R223" s="275">
        <v>3.288399786654201</v>
      </c>
      <c r="S223" s="275">
        <v>3.288399786654201</v>
      </c>
      <c r="T223" s="275">
        <v>3.288399786654201</v>
      </c>
      <c r="U223" s="275">
        <v>3.288399786654201</v>
      </c>
      <c r="V223" s="275">
        <v>3.288399786654201</v>
      </c>
      <c r="W223" s="275">
        <v>1.5277428888206741</v>
      </c>
      <c r="X223" s="275">
        <v>1.4948691222323431E-2</v>
      </c>
      <c r="Y223" s="275">
        <v>0.77134579002149872</v>
      </c>
      <c r="Z223" s="275">
        <v>0.39439224153088076</v>
      </c>
      <c r="AA223" s="275">
        <v>0.39439224153088076</v>
      </c>
      <c r="AB223" s="275">
        <v>0.39439224153088076</v>
      </c>
      <c r="AC223" s="275">
        <v>0.39439224153088076</v>
      </c>
      <c r="AD223" s="275">
        <v>0.39439224153088076</v>
      </c>
      <c r="AE223" s="275">
        <v>0.39439224153088076</v>
      </c>
      <c r="AF223" s="275">
        <v>0.12420796820000003</v>
      </c>
      <c r="AG223" s="275">
        <v>1.1501411299999995E-2</v>
      </c>
      <c r="AH223" s="275">
        <v>1.1501411299999995E-2</v>
      </c>
      <c r="AI223" s="275">
        <v>0.30750298516225649</v>
      </c>
      <c r="AJ223" s="275">
        <v>0.30750298516225649</v>
      </c>
      <c r="AK223" s="275">
        <v>0.30750298516225649</v>
      </c>
    </row>
    <row r="224" spans="1:37" ht="15" x14ac:dyDescent="0.25">
      <c r="A224" s="269" t="s">
        <v>97</v>
      </c>
      <c r="B224" s="269" t="s">
        <v>98</v>
      </c>
      <c r="C224" s="275">
        <v>66</v>
      </c>
      <c r="D224" s="269" t="s">
        <v>802</v>
      </c>
      <c r="E224" s="275">
        <v>41.762145564899797</v>
      </c>
      <c r="F224" s="275">
        <v>41.762145564899797</v>
      </c>
      <c r="G224" s="275">
        <v>41.762145564899804</v>
      </c>
      <c r="H224" s="275">
        <v>41.762145564899797</v>
      </c>
      <c r="I224" s="275">
        <v>41.762145564899797</v>
      </c>
      <c r="J224" s="275">
        <v>41.762145564899797</v>
      </c>
      <c r="K224" s="275">
        <v>41.762145564899797</v>
      </c>
      <c r="L224" s="275">
        <v>41.762145564899797</v>
      </c>
      <c r="M224" s="275">
        <v>41.762145564899797</v>
      </c>
      <c r="N224" s="275">
        <v>27.576699395071294</v>
      </c>
      <c r="O224" s="275">
        <v>27.567011033570942</v>
      </c>
      <c r="P224" s="275">
        <v>27.573469941237843</v>
      </c>
      <c r="Q224" s="275">
        <v>27.576699395071294</v>
      </c>
      <c r="R224" s="275">
        <v>27.576699395071294</v>
      </c>
      <c r="S224" s="275">
        <v>27.576699395071294</v>
      </c>
      <c r="T224" s="275">
        <v>27.576699395071294</v>
      </c>
      <c r="U224" s="275">
        <v>27.576699395071294</v>
      </c>
      <c r="V224" s="275">
        <v>27.576699395071294</v>
      </c>
      <c r="W224" s="275">
        <v>1.2929210666718256</v>
      </c>
      <c r="X224" s="275">
        <v>1.2227707214312973E-2</v>
      </c>
      <c r="Y224" s="275">
        <v>0.65257438694306924</v>
      </c>
      <c r="Z224" s="275">
        <v>0.40401918517670943</v>
      </c>
      <c r="AA224" s="275">
        <v>0.40401918517670943</v>
      </c>
      <c r="AB224" s="275">
        <v>0.40401918517670943</v>
      </c>
      <c r="AC224" s="275">
        <v>0.40401918517670943</v>
      </c>
      <c r="AD224" s="275">
        <v>0.40401918517670943</v>
      </c>
      <c r="AE224" s="275">
        <v>0.40401918517670943</v>
      </c>
      <c r="AF224" s="275">
        <v>21.766209756799999</v>
      </c>
      <c r="AG224" s="275">
        <v>2.0155302747999997</v>
      </c>
      <c r="AH224" s="275">
        <v>2.0155302747999997</v>
      </c>
      <c r="AI224" s="275">
        <v>2.4812260406236577</v>
      </c>
      <c r="AJ224" s="275">
        <v>2.4812260406236577</v>
      </c>
      <c r="AK224" s="275">
        <v>2.4812260406236577</v>
      </c>
    </row>
    <row r="225" spans="1:37" ht="15" x14ac:dyDescent="0.25">
      <c r="A225" s="269" t="s">
        <v>99</v>
      </c>
      <c r="B225" s="269" t="s">
        <v>100</v>
      </c>
      <c r="C225" s="275">
        <v>66</v>
      </c>
      <c r="D225" s="269" t="s">
        <v>802</v>
      </c>
      <c r="E225" s="275">
        <v>0</v>
      </c>
      <c r="F225" s="275">
        <v>0</v>
      </c>
      <c r="G225" s="275">
        <v>0</v>
      </c>
      <c r="H225" s="275">
        <v>0</v>
      </c>
      <c r="I225" s="275">
        <v>0</v>
      </c>
      <c r="J225" s="275">
        <v>0</v>
      </c>
      <c r="K225" s="275">
        <v>0</v>
      </c>
      <c r="L225" s="275">
        <v>0</v>
      </c>
      <c r="M225" s="275">
        <v>0</v>
      </c>
      <c r="N225" s="275">
        <v>8.5265087247995552</v>
      </c>
      <c r="O225" s="275">
        <v>8.5265087247995552</v>
      </c>
      <c r="P225" s="275">
        <v>8.5265087247995552</v>
      </c>
      <c r="Q225" s="275">
        <v>8.5265087247995552</v>
      </c>
      <c r="R225" s="275">
        <v>8.5265087247995552</v>
      </c>
      <c r="S225" s="275">
        <v>8.5265087247995552</v>
      </c>
      <c r="T225" s="275">
        <v>8.5265087247995552</v>
      </c>
      <c r="U225" s="275">
        <v>8.5265087247995552</v>
      </c>
      <c r="V225" s="275">
        <v>8.5265087247995552</v>
      </c>
      <c r="W225" s="275">
        <v>1.2930277314718253</v>
      </c>
      <c r="X225" s="275">
        <v>1.2227742914312974E-2</v>
      </c>
      <c r="Y225" s="275">
        <v>0.6526277371930691</v>
      </c>
      <c r="Z225" s="275">
        <v>0.40422326507670941</v>
      </c>
      <c r="AA225" s="275">
        <v>0.40422326507670941</v>
      </c>
      <c r="AB225" s="275">
        <v>0.40422326507670941</v>
      </c>
      <c r="AC225" s="275">
        <v>0.40422326507670941</v>
      </c>
      <c r="AD225" s="275">
        <v>0.40422326507670941</v>
      </c>
      <c r="AE225" s="275">
        <v>0.40422326507670941</v>
      </c>
      <c r="AF225" s="275">
        <v>0.12470013699999999</v>
      </c>
      <c r="AG225" s="275">
        <v>1.1546985799999998E-2</v>
      </c>
      <c r="AH225" s="275">
        <v>1.1546985799999998E-2</v>
      </c>
      <c r="AI225" s="275">
        <v>0.25078266304134522</v>
      </c>
      <c r="AJ225" s="275">
        <v>0.25078266304134522</v>
      </c>
      <c r="AK225" s="275">
        <v>0.25078266304134522</v>
      </c>
    </row>
    <row r="226" spans="1:37" ht="15" x14ac:dyDescent="0.25">
      <c r="A226" s="269" t="s">
        <v>2837</v>
      </c>
      <c r="B226" s="269" t="s">
        <v>2838</v>
      </c>
      <c r="C226" s="275">
        <v>81</v>
      </c>
      <c r="D226" s="269" t="s">
        <v>802</v>
      </c>
      <c r="E226" s="275">
        <v>218.66247287956446</v>
      </c>
      <c r="F226" s="275">
        <v>218.66247287956446</v>
      </c>
      <c r="G226" s="275">
        <v>218.66247287956455</v>
      </c>
      <c r="H226" s="275">
        <v>218.66247287956446</v>
      </c>
      <c r="I226" s="275">
        <v>218.66247287956446</v>
      </c>
      <c r="J226" s="275">
        <v>218.66247287956446</v>
      </c>
      <c r="K226" s="275">
        <v>218.66247287956446</v>
      </c>
      <c r="L226" s="275">
        <v>218.66247287956446</v>
      </c>
      <c r="M226" s="275">
        <v>218.66247287956446</v>
      </c>
      <c r="N226" s="275">
        <v>106.53811417711088</v>
      </c>
      <c r="O226" s="275">
        <v>106.47998400810877</v>
      </c>
      <c r="P226" s="275">
        <v>106.51873745411018</v>
      </c>
      <c r="Q226" s="275">
        <v>106.53811417711088</v>
      </c>
      <c r="R226" s="275">
        <v>106.53811417711088</v>
      </c>
      <c r="S226" s="275">
        <v>106.53811417711088</v>
      </c>
      <c r="T226" s="275">
        <v>106.53811417711088</v>
      </c>
      <c r="U226" s="275">
        <v>106.53811417711088</v>
      </c>
      <c r="V226" s="275">
        <v>106.53811417711088</v>
      </c>
      <c r="W226" s="275">
        <v>11.219776247076839</v>
      </c>
      <c r="X226" s="275">
        <v>0.15697778671171553</v>
      </c>
      <c r="Y226" s="275">
        <v>5.6883770168942771</v>
      </c>
      <c r="Z226" s="275">
        <v>0.63791519060108437</v>
      </c>
      <c r="AA226" s="275">
        <v>0.63791519060108437</v>
      </c>
      <c r="AB226" s="275">
        <v>0.63791519060108437</v>
      </c>
      <c r="AC226" s="275">
        <v>0.63791519060108437</v>
      </c>
      <c r="AD226" s="275">
        <v>0.63791519060108437</v>
      </c>
      <c r="AE226" s="275">
        <v>0.63791519060108437</v>
      </c>
      <c r="AF226" s="275">
        <v>120.12104358650001</v>
      </c>
      <c r="AG226" s="275">
        <v>11.123095516899999</v>
      </c>
      <c r="AH226" s="275">
        <v>11.123095516899999</v>
      </c>
      <c r="AI226" s="275">
        <v>12.850522317286748</v>
      </c>
      <c r="AJ226" s="275">
        <v>12.850522317286748</v>
      </c>
      <c r="AK226" s="275">
        <v>12.850522317286748</v>
      </c>
    </row>
    <row r="227" spans="1:37" ht="15" x14ac:dyDescent="0.25">
      <c r="A227" s="269" t="s">
        <v>1648</v>
      </c>
      <c r="B227" s="269" t="s">
        <v>1649</v>
      </c>
      <c r="C227" s="275">
        <v>104</v>
      </c>
      <c r="D227" s="269" t="s">
        <v>802</v>
      </c>
      <c r="E227" s="275">
        <v>174.61552756958181</v>
      </c>
      <c r="F227" s="275">
        <v>174.61552756958181</v>
      </c>
      <c r="G227" s="275">
        <v>174.61552756958187</v>
      </c>
      <c r="H227" s="275">
        <v>174.61552756958181</v>
      </c>
      <c r="I227" s="275">
        <v>174.61552756958181</v>
      </c>
      <c r="J227" s="275">
        <v>174.61552756958181</v>
      </c>
      <c r="K227" s="275">
        <v>174.61552756958181</v>
      </c>
      <c r="L227" s="275">
        <v>174.61552756958181</v>
      </c>
      <c r="M227" s="275">
        <v>174.61552756958181</v>
      </c>
      <c r="N227" s="275">
        <v>92.952811348604683</v>
      </c>
      <c r="O227" s="275">
        <v>92.904369541102909</v>
      </c>
      <c r="P227" s="275">
        <v>92.936664079437421</v>
      </c>
      <c r="Q227" s="275">
        <v>92.952811348604683</v>
      </c>
      <c r="R227" s="275">
        <v>92.952811348604683</v>
      </c>
      <c r="S227" s="275">
        <v>92.952811348604683</v>
      </c>
      <c r="T227" s="275">
        <v>92.952811348604683</v>
      </c>
      <c r="U227" s="275">
        <v>92.952811348604683</v>
      </c>
      <c r="V227" s="275">
        <v>92.952811348604683</v>
      </c>
      <c r="W227" s="275">
        <v>10.025198507868046</v>
      </c>
      <c r="X227" s="275">
        <v>0.13714422219644953</v>
      </c>
      <c r="Y227" s="275">
        <v>5.0811713650322474</v>
      </c>
      <c r="Z227" s="275">
        <v>0.80735766964972278</v>
      </c>
      <c r="AA227" s="275">
        <v>0.80735766964972278</v>
      </c>
      <c r="AB227" s="275">
        <v>0.80735766964972278</v>
      </c>
      <c r="AC227" s="275">
        <v>0.80735766964972278</v>
      </c>
      <c r="AD227" s="275">
        <v>0.80735766964972278</v>
      </c>
      <c r="AE227" s="275">
        <v>0.80735766964972278</v>
      </c>
      <c r="AF227" s="275">
        <v>100.2001948297</v>
      </c>
      <c r="AG227" s="275">
        <v>9.2784436156999988</v>
      </c>
      <c r="AH227" s="275">
        <v>9.2784436156999988</v>
      </c>
      <c r="AI227" s="275">
        <v>10.820128854880876</v>
      </c>
      <c r="AJ227" s="275">
        <v>10.820128854880876</v>
      </c>
      <c r="AK227" s="275">
        <v>10.820128854880876</v>
      </c>
    </row>
    <row r="228" spans="1:37" ht="15" x14ac:dyDescent="0.25">
      <c r="A228" s="269" t="s">
        <v>2839</v>
      </c>
      <c r="B228" s="269" t="s">
        <v>2840</v>
      </c>
      <c r="C228" s="275">
        <v>76</v>
      </c>
      <c r="D228" s="269" t="s">
        <v>802</v>
      </c>
      <c r="E228" s="275">
        <v>0</v>
      </c>
      <c r="F228" s="275">
        <v>0</v>
      </c>
      <c r="G228" s="275">
        <v>0</v>
      </c>
      <c r="H228" s="275">
        <v>0</v>
      </c>
      <c r="I228" s="275">
        <v>0</v>
      </c>
      <c r="J228" s="275">
        <v>0</v>
      </c>
      <c r="K228" s="275">
        <v>0</v>
      </c>
      <c r="L228" s="275">
        <v>0</v>
      </c>
      <c r="M228" s="275">
        <v>0</v>
      </c>
      <c r="N228" s="275">
        <v>9.616584283077712</v>
      </c>
      <c r="O228" s="275">
        <v>9.616584283077712</v>
      </c>
      <c r="P228" s="275">
        <v>9.616584283077712</v>
      </c>
      <c r="Q228" s="275">
        <v>9.616584283077712</v>
      </c>
      <c r="R228" s="275">
        <v>9.616584283077712</v>
      </c>
      <c r="S228" s="275">
        <v>9.616584283077712</v>
      </c>
      <c r="T228" s="275">
        <v>9.616584283077712</v>
      </c>
      <c r="U228" s="275">
        <v>9.616584283077712</v>
      </c>
      <c r="V228" s="275">
        <v>9.616584283077712</v>
      </c>
      <c r="W228" s="275">
        <v>1.1527579685047604</v>
      </c>
      <c r="X228" s="275">
        <v>1.0879943566249179E-2</v>
      </c>
      <c r="Y228" s="275">
        <v>0.58181895603550482</v>
      </c>
      <c r="Z228" s="275">
        <v>0.38964259520474448</v>
      </c>
      <c r="AA228" s="275">
        <v>0.38964259520474448</v>
      </c>
      <c r="AB228" s="275">
        <v>0.38964259520474448</v>
      </c>
      <c r="AC228" s="275">
        <v>0.38964259520474448</v>
      </c>
      <c r="AD228" s="275">
        <v>0.38964259520474448</v>
      </c>
      <c r="AE228" s="275">
        <v>0.38964259520474448</v>
      </c>
      <c r="AF228" s="275">
        <v>0.24924154900000001</v>
      </c>
      <c r="AG228" s="275">
        <v>2.3079400099999998E-2</v>
      </c>
      <c r="AH228" s="275">
        <v>2.3079400099999998E-2</v>
      </c>
      <c r="AI228" s="275">
        <v>0.28017031338104936</v>
      </c>
      <c r="AJ228" s="275">
        <v>0.28017031338104936</v>
      </c>
      <c r="AK228" s="275">
        <v>0.28017031338104936</v>
      </c>
    </row>
    <row r="229" spans="1:37" ht="15" x14ac:dyDescent="0.25">
      <c r="A229" s="269" t="s">
        <v>2841</v>
      </c>
      <c r="B229" s="269" t="s">
        <v>2576</v>
      </c>
      <c r="C229" s="275">
        <v>3</v>
      </c>
      <c r="D229" s="269" t="s">
        <v>802</v>
      </c>
      <c r="E229" s="275">
        <v>0</v>
      </c>
      <c r="F229" s="275">
        <v>0</v>
      </c>
      <c r="G229" s="275">
        <v>0</v>
      </c>
      <c r="H229" s="275">
        <v>0</v>
      </c>
      <c r="I229" s="275">
        <v>0</v>
      </c>
      <c r="J229" s="275">
        <v>0</v>
      </c>
      <c r="K229" s="275">
        <v>0</v>
      </c>
      <c r="L229" s="275">
        <v>0</v>
      </c>
      <c r="M229" s="275">
        <v>0</v>
      </c>
      <c r="N229" s="275">
        <v>0.38946063811612153</v>
      </c>
      <c r="O229" s="275">
        <v>0.38946063811612153</v>
      </c>
      <c r="P229" s="275">
        <v>0.38946063811612147</v>
      </c>
      <c r="Q229" s="275">
        <v>0.38946063811612153</v>
      </c>
      <c r="R229" s="275">
        <v>0.38946063811612153</v>
      </c>
      <c r="S229" s="275">
        <v>0.38946063811612153</v>
      </c>
      <c r="T229" s="275">
        <v>0.38946063811612153</v>
      </c>
      <c r="U229" s="275">
        <v>0.38946063811612153</v>
      </c>
      <c r="V229" s="275">
        <v>0.38946063811612153</v>
      </c>
      <c r="W229" s="275">
        <v>0</v>
      </c>
      <c r="X229" s="275">
        <v>0</v>
      </c>
      <c r="Y229" s="275">
        <v>0</v>
      </c>
      <c r="Z229" s="275">
        <v>0</v>
      </c>
      <c r="AA229" s="275">
        <v>0</v>
      </c>
      <c r="AB229" s="275">
        <v>0</v>
      </c>
      <c r="AC229" s="275">
        <v>0</v>
      </c>
      <c r="AD229" s="275">
        <v>0</v>
      </c>
      <c r="AE229" s="275">
        <v>0</v>
      </c>
      <c r="AF229" s="275">
        <v>5.2296255000000005E-3</v>
      </c>
      <c r="AG229" s="275">
        <v>4.842569E-4</v>
      </c>
      <c r="AH229" s="275">
        <v>4.842569E-4</v>
      </c>
      <c r="AI229" s="275">
        <v>1.1652601100622962E-2</v>
      </c>
      <c r="AJ229" s="275">
        <v>1.1652601100622962E-2</v>
      </c>
      <c r="AK229" s="275">
        <v>1.1652601100622962E-2</v>
      </c>
    </row>
    <row r="230" spans="1:37" ht="15" x14ac:dyDescent="0.25">
      <c r="A230" s="269" t="s">
        <v>2842</v>
      </c>
      <c r="B230" s="269" t="s">
        <v>2577</v>
      </c>
      <c r="C230" s="275">
        <v>3</v>
      </c>
      <c r="D230" s="269" t="s">
        <v>802</v>
      </c>
      <c r="E230" s="275">
        <v>0</v>
      </c>
      <c r="F230" s="275">
        <v>0</v>
      </c>
      <c r="G230" s="275">
        <v>0</v>
      </c>
      <c r="H230" s="275">
        <v>0</v>
      </c>
      <c r="I230" s="275">
        <v>0</v>
      </c>
      <c r="J230" s="275">
        <v>0</v>
      </c>
      <c r="K230" s="275">
        <v>0</v>
      </c>
      <c r="L230" s="275">
        <v>0</v>
      </c>
      <c r="M230" s="275">
        <v>0</v>
      </c>
      <c r="N230" s="275">
        <v>0.38946063811612147</v>
      </c>
      <c r="O230" s="275">
        <v>0.38946063811612147</v>
      </c>
      <c r="P230" s="275">
        <v>0.38946063811612147</v>
      </c>
      <c r="Q230" s="275">
        <v>0.38946063811612147</v>
      </c>
      <c r="R230" s="275">
        <v>0.38946063811612147</v>
      </c>
      <c r="S230" s="275">
        <v>0.38946063811612147</v>
      </c>
      <c r="T230" s="275">
        <v>0.38946063811612147</v>
      </c>
      <c r="U230" s="275">
        <v>0.38946063811612147</v>
      </c>
      <c r="V230" s="275">
        <v>0.38946063811612147</v>
      </c>
      <c r="W230" s="275">
        <v>0</v>
      </c>
      <c r="X230" s="275">
        <v>0</v>
      </c>
      <c r="Y230" s="275">
        <v>0</v>
      </c>
      <c r="Z230" s="275">
        <v>0</v>
      </c>
      <c r="AA230" s="275">
        <v>0</v>
      </c>
      <c r="AB230" s="275">
        <v>0</v>
      </c>
      <c r="AC230" s="275">
        <v>0</v>
      </c>
      <c r="AD230" s="275">
        <v>0</v>
      </c>
      <c r="AE230" s="275">
        <v>0</v>
      </c>
      <c r="AF230" s="275">
        <v>5.2296255000000005E-3</v>
      </c>
      <c r="AG230" s="275">
        <v>4.842569E-4</v>
      </c>
      <c r="AH230" s="275">
        <v>4.842569E-4</v>
      </c>
      <c r="AI230" s="275">
        <v>1.1652601100622962E-2</v>
      </c>
      <c r="AJ230" s="275">
        <v>1.1652601100622962E-2</v>
      </c>
      <c r="AK230" s="275">
        <v>1.1652601100622962E-2</v>
      </c>
    </row>
    <row r="231" spans="1:37" ht="15" x14ac:dyDescent="0.25">
      <c r="A231" s="269" t="s">
        <v>2843</v>
      </c>
      <c r="B231" s="269" t="s">
        <v>2844</v>
      </c>
      <c r="C231" s="275">
        <v>41</v>
      </c>
      <c r="D231" s="269" t="s">
        <v>802</v>
      </c>
      <c r="E231" s="275">
        <v>0</v>
      </c>
      <c r="F231" s="275">
        <v>0</v>
      </c>
      <c r="G231" s="275">
        <v>0</v>
      </c>
      <c r="H231" s="275">
        <v>0</v>
      </c>
      <c r="I231" s="275">
        <v>0</v>
      </c>
      <c r="J231" s="275">
        <v>0</v>
      </c>
      <c r="K231" s="275">
        <v>0</v>
      </c>
      <c r="L231" s="275">
        <v>0</v>
      </c>
      <c r="M231" s="275">
        <v>0</v>
      </c>
      <c r="N231" s="275">
        <v>5.3226287209203278</v>
      </c>
      <c r="O231" s="275">
        <v>5.3226287209203278</v>
      </c>
      <c r="P231" s="275">
        <v>5.3226287209203278</v>
      </c>
      <c r="Q231" s="275">
        <v>5.3226287209203278</v>
      </c>
      <c r="R231" s="275">
        <v>5.3226287209203278</v>
      </c>
      <c r="S231" s="275">
        <v>5.3226287209203278</v>
      </c>
      <c r="T231" s="275">
        <v>5.3226287209203278</v>
      </c>
      <c r="U231" s="275">
        <v>5.3226287209203278</v>
      </c>
      <c r="V231" s="275">
        <v>5.3226287209203278</v>
      </c>
      <c r="W231" s="275">
        <v>0.75675633857051006</v>
      </c>
      <c r="X231" s="275">
        <v>7.1189883958923117E-3</v>
      </c>
      <c r="Y231" s="275">
        <v>0.38193766348320118</v>
      </c>
      <c r="Z231" s="275">
        <v>0.23644376021547281</v>
      </c>
      <c r="AA231" s="275">
        <v>0.23644376021547281</v>
      </c>
      <c r="AB231" s="275">
        <v>0.23644376021547281</v>
      </c>
      <c r="AC231" s="275">
        <v>0.23644376021547281</v>
      </c>
      <c r="AD231" s="275">
        <v>0.23644376021547281</v>
      </c>
      <c r="AE231" s="275">
        <v>0.23644376021547281</v>
      </c>
      <c r="AF231" s="275">
        <v>6.5196766600000025E-2</v>
      </c>
      <c r="AG231" s="275">
        <v>6.0370790999999986E-3</v>
      </c>
      <c r="AH231" s="275">
        <v>6.0370790999999986E-3</v>
      </c>
      <c r="AI231" s="275">
        <v>0.15678270934893046</v>
      </c>
      <c r="AJ231" s="275">
        <v>0.15678270934893046</v>
      </c>
      <c r="AK231" s="275">
        <v>0.15678270934893046</v>
      </c>
    </row>
    <row r="232" spans="1:37" ht="15" x14ac:dyDescent="0.25">
      <c r="A232" s="269" t="s">
        <v>2845</v>
      </c>
      <c r="B232" s="269" t="s">
        <v>2846</v>
      </c>
      <c r="C232" s="275">
        <v>41</v>
      </c>
      <c r="D232" s="269" t="s">
        <v>802</v>
      </c>
      <c r="E232" s="275">
        <v>0</v>
      </c>
      <c r="F232" s="275">
        <v>0</v>
      </c>
      <c r="G232" s="275">
        <v>0</v>
      </c>
      <c r="H232" s="275">
        <v>0</v>
      </c>
      <c r="I232" s="275">
        <v>0</v>
      </c>
      <c r="J232" s="275">
        <v>0</v>
      </c>
      <c r="K232" s="275">
        <v>0</v>
      </c>
      <c r="L232" s="275">
        <v>0</v>
      </c>
      <c r="M232" s="275">
        <v>0</v>
      </c>
      <c r="N232" s="275">
        <v>5.3226287209203269</v>
      </c>
      <c r="O232" s="275">
        <v>5.3226287209203269</v>
      </c>
      <c r="P232" s="275">
        <v>5.3226287209203269</v>
      </c>
      <c r="Q232" s="275">
        <v>5.3226287209203269</v>
      </c>
      <c r="R232" s="275">
        <v>5.3226287209203269</v>
      </c>
      <c r="S232" s="275">
        <v>5.3226287209203269</v>
      </c>
      <c r="T232" s="275">
        <v>5.3226287209203269</v>
      </c>
      <c r="U232" s="275">
        <v>5.3226287209203269</v>
      </c>
      <c r="V232" s="275">
        <v>5.3226287209203269</v>
      </c>
      <c r="W232" s="275">
        <v>0.75675633857051006</v>
      </c>
      <c r="X232" s="275">
        <v>7.1189883958923117E-3</v>
      </c>
      <c r="Y232" s="275">
        <v>0.38193766348320118</v>
      </c>
      <c r="Z232" s="275">
        <v>0.23644376021547281</v>
      </c>
      <c r="AA232" s="275">
        <v>0.23644376021547281</v>
      </c>
      <c r="AB232" s="275">
        <v>0.23644376021547281</v>
      </c>
      <c r="AC232" s="275">
        <v>0.23644376021547281</v>
      </c>
      <c r="AD232" s="275">
        <v>0.23644376021547281</v>
      </c>
      <c r="AE232" s="275">
        <v>0.23644376021547281</v>
      </c>
      <c r="AF232" s="275">
        <v>6.5196766600000025E-2</v>
      </c>
      <c r="AG232" s="275">
        <v>6.0370790999999986E-3</v>
      </c>
      <c r="AH232" s="275">
        <v>6.0370790999999986E-3</v>
      </c>
      <c r="AI232" s="275">
        <v>0.15678270934893046</v>
      </c>
      <c r="AJ232" s="275">
        <v>0.15678270934893046</v>
      </c>
      <c r="AK232" s="275">
        <v>0.15678270934893046</v>
      </c>
    </row>
    <row r="233" spans="1:37" ht="15" x14ac:dyDescent="0.25">
      <c r="A233" s="269" t="s">
        <v>2847</v>
      </c>
      <c r="B233" s="269" t="s">
        <v>2578</v>
      </c>
      <c r="C233" s="275">
        <v>5</v>
      </c>
      <c r="D233" s="269" t="s">
        <v>802</v>
      </c>
      <c r="E233" s="275">
        <v>38.344545437441219</v>
      </c>
      <c r="F233" s="275">
        <v>38.344545437441219</v>
      </c>
      <c r="G233" s="275">
        <v>38.344545437441226</v>
      </c>
      <c r="H233" s="275">
        <v>38.344545437441219</v>
      </c>
      <c r="I233" s="275">
        <v>38.344545437441219</v>
      </c>
      <c r="J233" s="275">
        <v>38.344545437441219</v>
      </c>
      <c r="K233" s="275">
        <v>38.344545437441219</v>
      </c>
      <c r="L233" s="275">
        <v>38.344545437441219</v>
      </c>
      <c r="M233" s="275">
        <v>38.344545437441219</v>
      </c>
      <c r="N233" s="275">
        <v>16.732289641573601</v>
      </c>
      <c r="O233" s="275">
        <v>16.722601280073249</v>
      </c>
      <c r="P233" s="275">
        <v>16.729060187740149</v>
      </c>
      <c r="Q233" s="275">
        <v>16.732289641573601</v>
      </c>
      <c r="R233" s="275">
        <v>16.732289641573601</v>
      </c>
      <c r="S233" s="275">
        <v>16.732289641573601</v>
      </c>
      <c r="T233" s="275">
        <v>16.732289641573601</v>
      </c>
      <c r="U233" s="275">
        <v>16.732289641573601</v>
      </c>
      <c r="V233" s="275">
        <v>16.732289641573601</v>
      </c>
      <c r="W233" s="275">
        <v>1.7117813753626352</v>
      </c>
      <c r="X233" s="275">
        <v>2.4633306073743113E-2</v>
      </c>
      <c r="Y233" s="275">
        <v>0.86820734071818917</v>
      </c>
      <c r="Z233" s="275">
        <v>6.5555012834652135E-2</v>
      </c>
      <c r="AA233" s="275">
        <v>6.5555012834652135E-2</v>
      </c>
      <c r="AB233" s="275">
        <v>6.5555012834652135E-2</v>
      </c>
      <c r="AC233" s="275">
        <v>6.5555012834652135E-2</v>
      </c>
      <c r="AD233" s="275">
        <v>6.5555012834652135E-2</v>
      </c>
      <c r="AE233" s="275">
        <v>6.5555012834652135E-2</v>
      </c>
      <c r="AF233" s="275">
        <v>20.028688864199999</v>
      </c>
      <c r="AG233" s="275">
        <v>1.8546377438999999</v>
      </c>
      <c r="AH233" s="275">
        <v>1.8546377438999999</v>
      </c>
      <c r="AI233" s="275">
        <v>2.1140153407681166</v>
      </c>
      <c r="AJ233" s="275">
        <v>2.1140153407681166</v>
      </c>
      <c r="AK233" s="275">
        <v>2.1140153407681166</v>
      </c>
    </row>
    <row r="234" spans="1:37" ht="15" x14ac:dyDescent="0.25">
      <c r="A234" s="269" t="s">
        <v>2848</v>
      </c>
      <c r="B234" s="269" t="s">
        <v>2579</v>
      </c>
      <c r="C234" s="275">
        <v>5</v>
      </c>
      <c r="D234" s="269" t="s">
        <v>802</v>
      </c>
      <c r="E234" s="275">
        <v>0</v>
      </c>
      <c r="F234" s="275">
        <v>0</v>
      </c>
      <c r="G234" s="275">
        <v>0</v>
      </c>
      <c r="H234" s="275">
        <v>0</v>
      </c>
      <c r="I234" s="275">
        <v>0</v>
      </c>
      <c r="J234" s="275">
        <v>0</v>
      </c>
      <c r="K234" s="275">
        <v>0</v>
      </c>
      <c r="L234" s="275">
        <v>0</v>
      </c>
      <c r="M234" s="275">
        <v>0</v>
      </c>
      <c r="N234" s="275">
        <v>0.60747574977175267</v>
      </c>
      <c r="O234" s="275">
        <v>0.60747574977175267</v>
      </c>
      <c r="P234" s="275">
        <v>0.60747574977175278</v>
      </c>
      <c r="Q234" s="275">
        <v>0.60747574977175267</v>
      </c>
      <c r="R234" s="275">
        <v>0.60747574977175267</v>
      </c>
      <c r="S234" s="275">
        <v>0.60747574977175267</v>
      </c>
      <c r="T234" s="275">
        <v>0.60747574977175267</v>
      </c>
      <c r="U234" s="275">
        <v>0.60747574977175267</v>
      </c>
      <c r="V234" s="275">
        <v>0.60747574977175267</v>
      </c>
      <c r="W234" s="275">
        <v>0</v>
      </c>
      <c r="X234" s="275">
        <v>0</v>
      </c>
      <c r="Y234" s="275">
        <v>0</v>
      </c>
      <c r="Z234" s="275">
        <v>0</v>
      </c>
      <c r="AA234" s="275">
        <v>0</v>
      </c>
      <c r="AB234" s="275">
        <v>0</v>
      </c>
      <c r="AC234" s="275">
        <v>0</v>
      </c>
      <c r="AD234" s="275">
        <v>0</v>
      </c>
      <c r="AE234" s="275">
        <v>0</v>
      </c>
      <c r="AF234" s="275">
        <v>2.9844091300000004E-2</v>
      </c>
      <c r="AG234" s="275">
        <v>2.7635264000000002E-3</v>
      </c>
      <c r="AH234" s="275">
        <v>2.7635264000000002E-3</v>
      </c>
      <c r="AI234" s="275">
        <v>1.7494443268597028E-2</v>
      </c>
      <c r="AJ234" s="275">
        <v>1.7494443268597028E-2</v>
      </c>
      <c r="AK234" s="275">
        <v>1.7494443268597028E-2</v>
      </c>
    </row>
    <row r="235" spans="1:37" ht="15" x14ac:dyDescent="0.25">
      <c r="A235" s="269" t="s">
        <v>2849</v>
      </c>
      <c r="B235" s="269" t="s">
        <v>2580</v>
      </c>
      <c r="C235" s="275">
        <v>9</v>
      </c>
      <c r="D235" s="269" t="s">
        <v>802</v>
      </c>
      <c r="E235" s="275">
        <v>0</v>
      </c>
      <c r="F235" s="275">
        <v>0</v>
      </c>
      <c r="G235" s="275">
        <v>0</v>
      </c>
      <c r="H235" s="275">
        <v>0</v>
      </c>
      <c r="I235" s="275">
        <v>0</v>
      </c>
      <c r="J235" s="275">
        <v>0</v>
      </c>
      <c r="K235" s="275">
        <v>0</v>
      </c>
      <c r="L235" s="275">
        <v>0</v>
      </c>
      <c r="M235" s="275">
        <v>0</v>
      </c>
      <c r="N235" s="275">
        <v>1.1267566005932481</v>
      </c>
      <c r="O235" s="275">
        <v>1.1267566005932481</v>
      </c>
      <c r="P235" s="275">
        <v>1.1267566005932481</v>
      </c>
      <c r="Q235" s="275">
        <v>1.1267566005932481</v>
      </c>
      <c r="R235" s="275">
        <v>1.1267566005932481</v>
      </c>
      <c r="S235" s="275">
        <v>1.1267566005932481</v>
      </c>
      <c r="T235" s="275">
        <v>1.1267566005932481</v>
      </c>
      <c r="U235" s="275">
        <v>1.1267566005932481</v>
      </c>
      <c r="V235" s="275">
        <v>1.1267566005932481</v>
      </c>
      <c r="W235" s="275">
        <v>0</v>
      </c>
      <c r="X235" s="275">
        <v>0</v>
      </c>
      <c r="Y235" s="275">
        <v>0</v>
      </c>
      <c r="Z235" s="275">
        <v>0</v>
      </c>
      <c r="AA235" s="275">
        <v>0</v>
      </c>
      <c r="AB235" s="275">
        <v>0</v>
      </c>
      <c r="AC235" s="275">
        <v>0</v>
      </c>
      <c r="AD235" s="275">
        <v>0</v>
      </c>
      <c r="AE235" s="275">
        <v>0</v>
      </c>
      <c r="AF235" s="275">
        <v>3.4690078000000006E-2</v>
      </c>
      <c r="AG235" s="275">
        <v>3.2122584000000001E-3</v>
      </c>
      <c r="AH235" s="275">
        <v>3.2122584000000001E-3</v>
      </c>
      <c r="AI235" s="275">
        <v>3.2642472957118279E-2</v>
      </c>
      <c r="AJ235" s="275">
        <v>3.2642472957118279E-2</v>
      </c>
      <c r="AK235" s="275">
        <v>3.2642472957118279E-2</v>
      </c>
    </row>
    <row r="236" spans="1:37" ht="15" x14ac:dyDescent="0.25">
      <c r="A236" s="269" t="s">
        <v>2543</v>
      </c>
      <c r="B236" s="269" t="s">
        <v>2544</v>
      </c>
      <c r="C236" s="275">
        <v>95</v>
      </c>
      <c r="D236" s="269" t="s">
        <v>802</v>
      </c>
      <c r="E236" s="275">
        <v>284.72248953722772</v>
      </c>
      <c r="F236" s="275">
        <v>284.72248953722772</v>
      </c>
      <c r="G236" s="275">
        <v>284.72248953722777</v>
      </c>
      <c r="H236" s="275">
        <v>286.36729157552429</v>
      </c>
      <c r="I236" s="275">
        <v>284.72248953722772</v>
      </c>
      <c r="J236" s="275">
        <v>285.544890556376</v>
      </c>
      <c r="K236" s="275">
        <v>286.36729157552429</v>
      </c>
      <c r="L236" s="275">
        <v>286.36729157552429</v>
      </c>
      <c r="M236" s="275">
        <v>286.36729157552429</v>
      </c>
      <c r="N236" s="275">
        <v>180.61662464078717</v>
      </c>
      <c r="O236" s="275">
        <v>180.61662464078717</v>
      </c>
      <c r="P236" s="275">
        <v>180.61662464078719</v>
      </c>
      <c r="Q236" s="275">
        <v>182.19171264399725</v>
      </c>
      <c r="R236" s="275">
        <v>180.61662464078717</v>
      </c>
      <c r="S236" s="275">
        <v>181.40416864239222</v>
      </c>
      <c r="T236" s="275">
        <v>182.19171264399725</v>
      </c>
      <c r="U236" s="275">
        <v>182.19171264399725</v>
      </c>
      <c r="V236" s="275">
        <v>182.19171264399725</v>
      </c>
      <c r="W236" s="275">
        <v>7.3552762094920059</v>
      </c>
      <c r="X236" s="275">
        <v>0.27356886408181769</v>
      </c>
      <c r="Y236" s="275">
        <v>3.8144225367869118</v>
      </c>
      <c r="Z236" s="275">
        <v>3.6823371181172484</v>
      </c>
      <c r="AA236" s="275">
        <v>3.6823371181172484</v>
      </c>
      <c r="AB236" s="275">
        <v>3.6823371181172484</v>
      </c>
      <c r="AC236" s="275">
        <v>3.6823371181172484</v>
      </c>
      <c r="AD236" s="275">
        <v>3.6823371181172484</v>
      </c>
      <c r="AE236" s="275">
        <v>3.6823371181172484</v>
      </c>
      <c r="AF236" s="275">
        <v>381.01453595286802</v>
      </c>
      <c r="AG236" s="275">
        <v>35.281607876503337</v>
      </c>
      <c r="AH236" s="275">
        <v>35.281607876503337</v>
      </c>
      <c r="AI236" s="275">
        <v>31.945303445861153</v>
      </c>
      <c r="AJ236" s="275">
        <v>31.945303445861153</v>
      </c>
      <c r="AK236" s="275">
        <v>31.945303445861153</v>
      </c>
    </row>
    <row r="237" spans="1:37" ht="15" x14ac:dyDescent="0.25">
      <c r="A237" s="269" t="s">
        <v>2850</v>
      </c>
      <c r="B237" s="269" t="s">
        <v>2544</v>
      </c>
      <c r="C237" s="275">
        <v>97</v>
      </c>
      <c r="D237" s="269" t="s">
        <v>802</v>
      </c>
      <c r="E237" s="275">
        <v>284.72248953722772</v>
      </c>
      <c r="F237" s="275">
        <v>284.72248953722772</v>
      </c>
      <c r="G237" s="275">
        <v>284.72248953722777</v>
      </c>
      <c r="H237" s="275">
        <v>286.36729157552429</v>
      </c>
      <c r="I237" s="275">
        <v>284.72248953722772</v>
      </c>
      <c r="J237" s="275">
        <v>285.544890556376</v>
      </c>
      <c r="K237" s="275">
        <v>286.36729157552429</v>
      </c>
      <c r="L237" s="275">
        <v>286.36729157552429</v>
      </c>
      <c r="M237" s="275">
        <v>286.36729157552429</v>
      </c>
      <c r="N237" s="275">
        <v>180.14718794282888</v>
      </c>
      <c r="O237" s="275">
        <v>180.14718794282888</v>
      </c>
      <c r="P237" s="275">
        <v>180.14718794282888</v>
      </c>
      <c r="Q237" s="275">
        <v>181.72227594603896</v>
      </c>
      <c r="R237" s="275">
        <v>180.14718794282888</v>
      </c>
      <c r="S237" s="275">
        <v>180.93473194443391</v>
      </c>
      <c r="T237" s="275">
        <v>181.72227594603896</v>
      </c>
      <c r="U237" s="275">
        <v>181.72227594603896</v>
      </c>
      <c r="V237" s="275">
        <v>181.72227594603896</v>
      </c>
      <c r="W237" s="275">
        <v>0</v>
      </c>
      <c r="X237" s="275">
        <v>0</v>
      </c>
      <c r="Y237" s="275">
        <v>0</v>
      </c>
      <c r="Z237" s="275">
        <v>0</v>
      </c>
      <c r="AA237" s="275">
        <v>0</v>
      </c>
      <c r="AB237" s="275">
        <v>0</v>
      </c>
      <c r="AC237" s="275">
        <v>0</v>
      </c>
      <c r="AD237" s="275">
        <v>0</v>
      </c>
      <c r="AE237" s="275">
        <v>0</v>
      </c>
      <c r="AF237" s="275">
        <v>381.02035994572117</v>
      </c>
      <c r="AG237" s="275">
        <v>35.282147173800112</v>
      </c>
      <c r="AH237" s="275">
        <v>35.282147173800112</v>
      </c>
      <c r="AI237" s="275">
        <v>31.812045800382815</v>
      </c>
      <c r="AJ237" s="275">
        <v>31.812045800382815</v>
      </c>
      <c r="AK237" s="275">
        <v>31.812045800382815</v>
      </c>
    </row>
    <row r="238" spans="1:37" ht="15" x14ac:dyDescent="0.25">
      <c r="A238" s="269" t="s">
        <v>2851</v>
      </c>
      <c r="B238" s="269" t="s">
        <v>2852</v>
      </c>
      <c r="C238" s="275">
        <v>71</v>
      </c>
      <c r="D238" s="269" t="s">
        <v>802</v>
      </c>
      <c r="E238" s="275">
        <v>222.62416681062524</v>
      </c>
      <c r="F238" s="275">
        <v>222.62416681062524</v>
      </c>
      <c r="G238" s="275">
        <v>222.62416681062527</v>
      </c>
      <c r="H238" s="275">
        <v>230.81594121424706</v>
      </c>
      <c r="I238" s="275">
        <v>222.62416681062524</v>
      </c>
      <c r="J238" s="275">
        <v>226.72005401243615</v>
      </c>
      <c r="K238" s="275">
        <v>230.81594121424706</v>
      </c>
      <c r="L238" s="275">
        <v>230.81594121424706</v>
      </c>
      <c r="M238" s="275">
        <v>230.81594121424706</v>
      </c>
      <c r="N238" s="275">
        <v>158.56978499643995</v>
      </c>
      <c r="O238" s="275">
        <v>158.56978499643995</v>
      </c>
      <c r="P238" s="275">
        <v>158.56978499643995</v>
      </c>
      <c r="Q238" s="275">
        <v>166.32359308737654</v>
      </c>
      <c r="R238" s="275">
        <v>158.56978499643995</v>
      </c>
      <c r="S238" s="275">
        <v>162.44668904190826</v>
      </c>
      <c r="T238" s="275">
        <v>166.32359308737654</v>
      </c>
      <c r="U238" s="275">
        <v>166.32359308737654</v>
      </c>
      <c r="V238" s="275">
        <v>166.32359308737654</v>
      </c>
      <c r="W238" s="275">
        <v>0</v>
      </c>
      <c r="X238" s="275">
        <v>0</v>
      </c>
      <c r="Y238" s="275">
        <v>0</v>
      </c>
      <c r="Z238" s="275">
        <v>0</v>
      </c>
      <c r="AA238" s="275">
        <v>0</v>
      </c>
      <c r="AB238" s="275">
        <v>0</v>
      </c>
      <c r="AC238" s="275">
        <v>0</v>
      </c>
      <c r="AD238" s="275">
        <v>0</v>
      </c>
      <c r="AE238" s="275">
        <v>0</v>
      </c>
      <c r="AF238" s="275">
        <v>574.2798070993</v>
      </c>
      <c r="AG238" s="275">
        <v>53.177738880399993</v>
      </c>
      <c r="AH238" s="275">
        <v>53.177738880399993</v>
      </c>
      <c r="AI238" s="275">
        <v>48.993258634788312</v>
      </c>
      <c r="AJ238" s="275">
        <v>48.993258634788312</v>
      </c>
      <c r="AK238" s="275">
        <v>48.993258634788312</v>
      </c>
    </row>
    <row r="239" spans="1:37" ht="15" x14ac:dyDescent="0.25">
      <c r="A239" s="269" t="s">
        <v>2853</v>
      </c>
      <c r="B239" s="269" t="s">
        <v>2854</v>
      </c>
      <c r="C239" s="275">
        <v>70</v>
      </c>
      <c r="D239" s="269" t="s">
        <v>802</v>
      </c>
      <c r="E239" s="275">
        <v>338.11285308130147</v>
      </c>
      <c r="F239" s="275">
        <v>338.11285308130147</v>
      </c>
      <c r="G239" s="275">
        <v>338.11285308130152</v>
      </c>
      <c r="H239" s="275">
        <v>341.47348750657648</v>
      </c>
      <c r="I239" s="275">
        <v>338.11285308130147</v>
      </c>
      <c r="J239" s="275">
        <v>339.79317029393894</v>
      </c>
      <c r="K239" s="275">
        <v>341.47348750657648</v>
      </c>
      <c r="L239" s="275">
        <v>341.47348750657648</v>
      </c>
      <c r="M239" s="275">
        <v>341.47348750657648</v>
      </c>
      <c r="N239" s="275">
        <v>111.68469026785425</v>
      </c>
      <c r="O239" s="275">
        <v>111.68469026785425</v>
      </c>
      <c r="P239" s="275">
        <v>111.68469026785421</v>
      </c>
      <c r="Q239" s="275">
        <v>115.61700499686739</v>
      </c>
      <c r="R239" s="275">
        <v>111.68469026785425</v>
      </c>
      <c r="S239" s="275">
        <v>113.65084763236082</v>
      </c>
      <c r="T239" s="275">
        <v>115.61700499686739</v>
      </c>
      <c r="U239" s="275">
        <v>115.61700499686739</v>
      </c>
      <c r="V239" s="275">
        <v>115.61700499686739</v>
      </c>
      <c r="W239" s="275">
        <v>6.0149890469619658</v>
      </c>
      <c r="X239" s="275">
        <v>0.12121548241143559</v>
      </c>
      <c r="Y239" s="275">
        <v>3.0681022646867007</v>
      </c>
      <c r="Z239" s="275">
        <v>0.94953846371862494</v>
      </c>
      <c r="AA239" s="275">
        <v>0.94953846371862494</v>
      </c>
      <c r="AB239" s="275">
        <v>0.94953846371862494</v>
      </c>
      <c r="AC239" s="275">
        <v>0.94953846371862494</v>
      </c>
      <c r="AD239" s="275">
        <v>0.94953846371862494</v>
      </c>
      <c r="AE239" s="275">
        <v>0.94953846371862494</v>
      </c>
      <c r="AF239" s="275">
        <v>255.03996454717742</v>
      </c>
      <c r="AG239" s="275">
        <v>23.616453527100688</v>
      </c>
      <c r="AH239" s="275">
        <v>23.616453527100688</v>
      </c>
      <c r="AI239" s="275">
        <v>36.025004940368525</v>
      </c>
      <c r="AJ239" s="275">
        <v>36.025004940368525</v>
      </c>
      <c r="AK239" s="275">
        <v>36.025004940368525</v>
      </c>
    </row>
    <row r="240" spans="1:37" ht="15" x14ac:dyDescent="0.25">
      <c r="A240" s="269" t="s">
        <v>2545</v>
      </c>
      <c r="B240" s="269" t="s">
        <v>2546</v>
      </c>
      <c r="C240" s="275">
        <v>72</v>
      </c>
      <c r="D240" s="269" t="s">
        <v>802</v>
      </c>
      <c r="E240" s="275">
        <v>307.6785665207899</v>
      </c>
      <c r="F240" s="275">
        <v>307.6785665207899</v>
      </c>
      <c r="G240" s="275">
        <v>307.6785665207899</v>
      </c>
      <c r="H240" s="275">
        <v>311.03920094606491</v>
      </c>
      <c r="I240" s="275">
        <v>307.6785665207899</v>
      </c>
      <c r="J240" s="275">
        <v>309.35888373342743</v>
      </c>
      <c r="K240" s="275">
        <v>311.03920094606491</v>
      </c>
      <c r="L240" s="275">
        <v>311.03920094606491</v>
      </c>
      <c r="M240" s="275">
        <v>311.03920094606491</v>
      </c>
      <c r="N240" s="275">
        <v>103.72563905331667</v>
      </c>
      <c r="O240" s="275">
        <v>103.72563905331667</v>
      </c>
      <c r="P240" s="275">
        <v>103.72563905331664</v>
      </c>
      <c r="Q240" s="275">
        <v>107.6579537823298</v>
      </c>
      <c r="R240" s="275">
        <v>103.72563905331667</v>
      </c>
      <c r="S240" s="275">
        <v>105.69179641782324</v>
      </c>
      <c r="T240" s="275">
        <v>107.6579537823298</v>
      </c>
      <c r="U240" s="275">
        <v>107.6579537823298</v>
      </c>
      <c r="V240" s="275">
        <v>107.6579537823298</v>
      </c>
      <c r="W240" s="275">
        <v>6.0149890469619658</v>
      </c>
      <c r="X240" s="275">
        <v>0.12121548241143559</v>
      </c>
      <c r="Y240" s="275">
        <v>3.0681022646867007</v>
      </c>
      <c r="Z240" s="275">
        <v>0.94953846371862494</v>
      </c>
      <c r="AA240" s="275">
        <v>0.94953846371862494</v>
      </c>
      <c r="AB240" s="275">
        <v>0.94953846371862494</v>
      </c>
      <c r="AC240" s="275">
        <v>0.94953846371862494</v>
      </c>
      <c r="AD240" s="275">
        <v>0.94953846371862494</v>
      </c>
      <c r="AE240" s="275">
        <v>0.94953846371862494</v>
      </c>
      <c r="AF240" s="275">
        <v>244.62621091827742</v>
      </c>
      <c r="AG240" s="275">
        <v>22.652149392000684</v>
      </c>
      <c r="AH240" s="275">
        <v>22.652149392000684</v>
      </c>
      <c r="AI240" s="275">
        <v>35.086241442824424</v>
      </c>
      <c r="AJ240" s="275">
        <v>35.086241442824424</v>
      </c>
      <c r="AK240" s="275">
        <v>35.086241442824424</v>
      </c>
    </row>
    <row r="241" spans="1:37" ht="15" x14ac:dyDescent="0.25">
      <c r="A241" s="269" t="s">
        <v>2855</v>
      </c>
      <c r="B241" s="269" t="s">
        <v>2856</v>
      </c>
      <c r="C241" s="275">
        <v>153</v>
      </c>
      <c r="D241" s="269" t="s">
        <v>802</v>
      </c>
      <c r="E241" s="275">
        <v>622.7456882607928</v>
      </c>
      <c r="F241" s="275">
        <v>622.7456882607928</v>
      </c>
      <c r="G241" s="275">
        <v>622.74568826079292</v>
      </c>
      <c r="H241" s="275">
        <v>628.35706296273247</v>
      </c>
      <c r="I241" s="275">
        <v>622.7456882607928</v>
      </c>
      <c r="J241" s="275">
        <v>625.55137561176264</v>
      </c>
      <c r="K241" s="275">
        <v>628.35706296273247</v>
      </c>
      <c r="L241" s="275">
        <v>628.35706296273247</v>
      </c>
      <c r="M241" s="275">
        <v>628.35706296273247</v>
      </c>
      <c r="N241" s="275">
        <v>338.94794714011493</v>
      </c>
      <c r="O241" s="275">
        <v>338.94794714011493</v>
      </c>
      <c r="P241" s="275">
        <v>338.94794714011499</v>
      </c>
      <c r="Q241" s="275">
        <v>346.35529262045623</v>
      </c>
      <c r="R241" s="275">
        <v>338.94794714011493</v>
      </c>
      <c r="S241" s="275">
        <v>342.65161988028558</v>
      </c>
      <c r="T241" s="275">
        <v>346.35529262045623</v>
      </c>
      <c r="U241" s="275">
        <v>346.35529262045623</v>
      </c>
      <c r="V241" s="275">
        <v>346.35529262045623</v>
      </c>
      <c r="W241" s="275">
        <v>0</v>
      </c>
      <c r="X241" s="275">
        <v>0</v>
      </c>
      <c r="Y241" s="275">
        <v>0</v>
      </c>
      <c r="Z241" s="275">
        <v>0</v>
      </c>
      <c r="AA241" s="275">
        <v>0</v>
      </c>
      <c r="AB241" s="275">
        <v>0</v>
      </c>
      <c r="AC241" s="275">
        <v>0</v>
      </c>
      <c r="AD241" s="275">
        <v>0</v>
      </c>
      <c r="AE241" s="275">
        <v>0</v>
      </c>
      <c r="AF241" s="275">
        <v>700.62431598719888</v>
      </c>
      <c r="AG241" s="275">
        <v>64.877166848160286</v>
      </c>
      <c r="AH241" s="275">
        <v>64.877166848160286</v>
      </c>
      <c r="AI241" s="275">
        <v>76.085683512716614</v>
      </c>
      <c r="AJ241" s="275">
        <v>76.085683512716614</v>
      </c>
      <c r="AK241" s="275">
        <v>76.085683512716614</v>
      </c>
    </row>
    <row r="242" spans="1:37" ht="15" x14ac:dyDescent="0.25">
      <c r="A242" s="269" t="s">
        <v>1447</v>
      </c>
      <c r="B242" s="269" t="s">
        <v>2547</v>
      </c>
      <c r="C242" s="275">
        <v>149</v>
      </c>
      <c r="D242" s="269" t="s">
        <v>802</v>
      </c>
      <c r="E242" s="275">
        <v>616.54168827652848</v>
      </c>
      <c r="F242" s="275">
        <v>616.54168827652848</v>
      </c>
      <c r="G242" s="275">
        <v>616.54168827652848</v>
      </c>
      <c r="H242" s="275">
        <v>622.15306297846814</v>
      </c>
      <c r="I242" s="275">
        <v>616.54168827652848</v>
      </c>
      <c r="J242" s="275">
        <v>619.34737562749831</v>
      </c>
      <c r="K242" s="275">
        <v>622.15306297846814</v>
      </c>
      <c r="L242" s="275">
        <v>622.15306297846814</v>
      </c>
      <c r="M242" s="275">
        <v>622.15306297846814</v>
      </c>
      <c r="N242" s="275">
        <v>319.2577214048415</v>
      </c>
      <c r="O242" s="275">
        <v>319.2577214048415</v>
      </c>
      <c r="P242" s="275">
        <v>319.2577214048415</v>
      </c>
      <c r="Q242" s="275">
        <v>326.6650668851828</v>
      </c>
      <c r="R242" s="275">
        <v>319.2577214048415</v>
      </c>
      <c r="S242" s="275">
        <v>322.96139414501215</v>
      </c>
      <c r="T242" s="275">
        <v>326.6650668851828</v>
      </c>
      <c r="U242" s="275">
        <v>326.6650668851828</v>
      </c>
      <c r="V242" s="275">
        <v>326.6650668851828</v>
      </c>
      <c r="W242" s="275">
        <v>21.083927150821133</v>
      </c>
      <c r="X242" s="275">
        <v>0.47396192070673959</v>
      </c>
      <c r="Y242" s="275">
        <v>10.778944535763936</v>
      </c>
      <c r="Z242" s="275">
        <v>2.5856114096976412</v>
      </c>
      <c r="AA242" s="275">
        <v>2.5856114096976412</v>
      </c>
      <c r="AB242" s="275">
        <v>2.5856114096976412</v>
      </c>
      <c r="AC242" s="275">
        <v>2.5856114096976412</v>
      </c>
      <c r="AD242" s="275">
        <v>2.5856114096976412</v>
      </c>
      <c r="AE242" s="275">
        <v>2.5856114096976412</v>
      </c>
      <c r="AF242" s="275">
        <v>700.41335814148385</v>
      </c>
      <c r="AG242" s="275">
        <v>64.857632350660737</v>
      </c>
      <c r="AH242" s="275">
        <v>64.857632350660737</v>
      </c>
      <c r="AI242" s="275">
        <v>76.059793783753406</v>
      </c>
      <c r="AJ242" s="275">
        <v>76.059793783753406</v>
      </c>
      <c r="AK242" s="275">
        <v>76.059793783753406</v>
      </c>
    </row>
    <row r="243" spans="1:37" ht="15" x14ac:dyDescent="0.25">
      <c r="A243" s="269" t="s">
        <v>2857</v>
      </c>
      <c r="B243" s="269" t="s">
        <v>2858</v>
      </c>
      <c r="C243" s="275">
        <v>167</v>
      </c>
      <c r="D243" s="269" t="s">
        <v>802</v>
      </c>
      <c r="E243" s="275">
        <v>566.4034988947767</v>
      </c>
      <c r="F243" s="275">
        <v>554.69454119643149</v>
      </c>
      <c r="G243" s="275">
        <v>562.50051299532845</v>
      </c>
      <c r="H243" s="275">
        <v>587.36724159466564</v>
      </c>
      <c r="I243" s="275">
        <v>554.69454119643149</v>
      </c>
      <c r="J243" s="275">
        <v>571.03089139554857</v>
      </c>
      <c r="K243" s="275">
        <v>587.36724159466564</v>
      </c>
      <c r="L243" s="275">
        <v>587.36724159466564</v>
      </c>
      <c r="M243" s="275">
        <v>587.36724159466564</v>
      </c>
      <c r="N243" s="275">
        <v>251.55890109139807</v>
      </c>
      <c r="O243" s="275">
        <v>251.55517845661234</v>
      </c>
      <c r="P243" s="275">
        <v>251.55766021313619</v>
      </c>
      <c r="Q243" s="275">
        <v>273.4468942877636</v>
      </c>
      <c r="R243" s="275">
        <v>251.55517845661234</v>
      </c>
      <c r="S243" s="275">
        <v>262.50103637218797</v>
      </c>
      <c r="T243" s="275">
        <v>273.4468942877636</v>
      </c>
      <c r="U243" s="275">
        <v>273.4468942877636</v>
      </c>
      <c r="V243" s="275">
        <v>273.4468942877636</v>
      </c>
      <c r="W243" s="275">
        <v>0</v>
      </c>
      <c r="X243" s="275">
        <v>0</v>
      </c>
      <c r="Y243" s="275">
        <v>0</v>
      </c>
      <c r="Z243" s="275">
        <v>0</v>
      </c>
      <c r="AA243" s="275">
        <v>0</v>
      </c>
      <c r="AB243" s="275">
        <v>0</v>
      </c>
      <c r="AC243" s="275">
        <v>0</v>
      </c>
      <c r="AD243" s="275">
        <v>0</v>
      </c>
      <c r="AE243" s="275">
        <v>0</v>
      </c>
      <c r="AF243" s="275">
        <v>1063.2461194893774</v>
      </c>
      <c r="AG243" s="275">
        <v>98.455552566178682</v>
      </c>
      <c r="AH243" s="275">
        <v>98.455552566178682</v>
      </c>
      <c r="AI243" s="275">
        <v>81.912542557577225</v>
      </c>
      <c r="AJ243" s="275">
        <v>81.912542557577225</v>
      </c>
      <c r="AK243" s="275">
        <v>81.912542557577225</v>
      </c>
    </row>
    <row r="244" spans="1:37" ht="15" x14ac:dyDescent="0.25">
      <c r="A244" s="269" t="s">
        <v>1448</v>
      </c>
      <c r="B244" s="269" t="s">
        <v>1650</v>
      </c>
      <c r="C244" s="275">
        <v>65</v>
      </c>
      <c r="D244" s="269" t="s">
        <v>802</v>
      </c>
      <c r="E244" s="275">
        <v>581.72940325051695</v>
      </c>
      <c r="F244" s="275">
        <v>581.72940325051695</v>
      </c>
      <c r="G244" s="275">
        <v>581.72940325051695</v>
      </c>
      <c r="H244" s="275">
        <v>620.43903769542999</v>
      </c>
      <c r="I244" s="275">
        <v>581.72940325051695</v>
      </c>
      <c r="J244" s="275">
        <v>601.08422047297347</v>
      </c>
      <c r="K244" s="275">
        <v>620.43903769542999</v>
      </c>
      <c r="L244" s="275">
        <v>620.43903769542999</v>
      </c>
      <c r="M244" s="275">
        <v>620.43903769542999</v>
      </c>
      <c r="N244" s="275">
        <v>192.85508804790587</v>
      </c>
      <c r="O244" s="275">
        <v>192.85508804790587</v>
      </c>
      <c r="P244" s="275">
        <v>192.85508804790587</v>
      </c>
      <c r="Q244" s="275">
        <v>194.16680819480774</v>
      </c>
      <c r="R244" s="275">
        <v>192.85508804790587</v>
      </c>
      <c r="S244" s="275">
        <v>193.51094812135682</v>
      </c>
      <c r="T244" s="275">
        <v>194.16680819480774</v>
      </c>
      <c r="U244" s="275">
        <v>194.16680819480774</v>
      </c>
      <c r="V244" s="275">
        <v>194.16680819480774</v>
      </c>
      <c r="W244" s="275">
        <v>30.310110981375843</v>
      </c>
      <c r="X244" s="275">
        <v>0.94548911962337479</v>
      </c>
      <c r="Y244" s="275">
        <v>15.627800050499609</v>
      </c>
      <c r="Z244" s="275">
        <v>4.3048373512592928</v>
      </c>
      <c r="AA244" s="275">
        <v>4.3048373512592928</v>
      </c>
      <c r="AB244" s="275">
        <v>4.3048373512592928</v>
      </c>
      <c r="AC244" s="275">
        <v>4.3048373512592928</v>
      </c>
      <c r="AD244" s="275">
        <v>4.3048373512592928</v>
      </c>
      <c r="AE244" s="275">
        <v>4.3048373512592928</v>
      </c>
      <c r="AF244" s="275">
        <v>178.79013142525471</v>
      </c>
      <c r="AG244" s="275">
        <v>16.55580916420692</v>
      </c>
      <c r="AH244" s="275">
        <v>16.55580916420692</v>
      </c>
      <c r="AI244" s="275">
        <v>73.135625591100236</v>
      </c>
      <c r="AJ244" s="275">
        <v>73.135625591100236</v>
      </c>
      <c r="AK244" s="275">
        <v>73.135625591100236</v>
      </c>
    </row>
    <row r="245" spans="1:37" ht="15" x14ac:dyDescent="0.25">
      <c r="A245" s="269" t="s">
        <v>2859</v>
      </c>
      <c r="B245" s="269" t="s">
        <v>2860</v>
      </c>
      <c r="C245" s="275">
        <v>4</v>
      </c>
      <c r="D245" s="269" t="s">
        <v>802</v>
      </c>
      <c r="E245" s="275">
        <v>0</v>
      </c>
      <c r="F245" s="275">
        <v>0</v>
      </c>
      <c r="G245" s="275">
        <v>0</v>
      </c>
      <c r="H245" s="275">
        <v>0</v>
      </c>
      <c r="I245" s="275">
        <v>0</v>
      </c>
      <c r="J245" s="275">
        <v>0</v>
      </c>
      <c r="K245" s="275">
        <v>0</v>
      </c>
      <c r="L245" s="275">
        <v>0</v>
      </c>
      <c r="M245" s="275">
        <v>0</v>
      </c>
      <c r="N245" s="275">
        <v>0.51928085082149533</v>
      </c>
      <c r="O245" s="275">
        <v>0.51928085082149533</v>
      </c>
      <c r="P245" s="275">
        <v>0.51928085082149533</v>
      </c>
      <c r="Q245" s="275">
        <v>0.51928085082149533</v>
      </c>
      <c r="R245" s="275">
        <v>0.51928085082149533</v>
      </c>
      <c r="S245" s="275">
        <v>0.51928085082149533</v>
      </c>
      <c r="T245" s="275">
        <v>0.51928085082149533</v>
      </c>
      <c r="U245" s="275">
        <v>0.51928085082149533</v>
      </c>
      <c r="V245" s="275">
        <v>0.51928085082149533</v>
      </c>
      <c r="W245" s="275">
        <v>8.4927851536253346E-2</v>
      </c>
      <c r="X245" s="275">
        <v>7.4962367724618311E-4</v>
      </c>
      <c r="Y245" s="275">
        <v>4.2838737606749763E-2</v>
      </c>
      <c r="Z245" s="275">
        <v>3.6327571624357943E-2</v>
      </c>
      <c r="AA245" s="275">
        <v>3.6327571624357943E-2</v>
      </c>
      <c r="AB245" s="275">
        <v>3.6327571624357943E-2</v>
      </c>
      <c r="AC245" s="275">
        <v>3.6327571624357943E-2</v>
      </c>
      <c r="AD245" s="275">
        <v>3.6327571624357943E-2</v>
      </c>
      <c r="AE245" s="275">
        <v>3.6327571624357943E-2</v>
      </c>
      <c r="AF245" s="275">
        <v>4.7193943000000006E-3</v>
      </c>
      <c r="AG245" s="275">
        <v>4.3701109999999999E-4</v>
      </c>
      <c r="AH245" s="275">
        <v>4.3701109999999999E-4</v>
      </c>
      <c r="AI245" s="275">
        <v>1.5370672637428239E-2</v>
      </c>
      <c r="AJ245" s="275">
        <v>1.5370672637428239E-2</v>
      </c>
      <c r="AK245" s="275">
        <v>1.5370672637428239E-2</v>
      </c>
    </row>
    <row r="246" spans="1:37" ht="15" x14ac:dyDescent="0.25">
      <c r="A246" s="269" t="s">
        <v>1449</v>
      </c>
      <c r="B246" s="269" t="s">
        <v>2548</v>
      </c>
      <c r="C246" s="275">
        <v>157</v>
      </c>
      <c r="D246" s="269" t="s">
        <v>802</v>
      </c>
      <c r="E246" s="275">
        <v>566.4034988947767</v>
      </c>
      <c r="F246" s="275">
        <v>554.69454119643149</v>
      </c>
      <c r="G246" s="275">
        <v>562.50051299532845</v>
      </c>
      <c r="H246" s="275">
        <v>587.36724159466564</v>
      </c>
      <c r="I246" s="275">
        <v>554.69454119643149</v>
      </c>
      <c r="J246" s="275">
        <v>571.03089139554857</v>
      </c>
      <c r="K246" s="275">
        <v>587.36724159466564</v>
      </c>
      <c r="L246" s="275">
        <v>587.36724159466564</v>
      </c>
      <c r="M246" s="275">
        <v>587.36724159466564</v>
      </c>
      <c r="N246" s="275">
        <v>253.47294871453457</v>
      </c>
      <c r="O246" s="275">
        <v>253.46922607974881</v>
      </c>
      <c r="P246" s="275">
        <v>253.47170783627266</v>
      </c>
      <c r="Q246" s="275">
        <v>275.36094191090007</v>
      </c>
      <c r="R246" s="275">
        <v>253.46922607974881</v>
      </c>
      <c r="S246" s="275">
        <v>264.41508399532444</v>
      </c>
      <c r="T246" s="275">
        <v>275.36094191090007</v>
      </c>
      <c r="U246" s="275">
        <v>275.36094191090007</v>
      </c>
      <c r="V246" s="275">
        <v>275.36094191090007</v>
      </c>
      <c r="W246" s="275">
        <v>26.367103562140979</v>
      </c>
      <c r="X246" s="275">
        <v>0.38563155414052469</v>
      </c>
      <c r="Y246" s="275">
        <v>13.376367558140752</v>
      </c>
      <c r="Z246" s="275">
        <v>1.4170956665687586</v>
      </c>
      <c r="AA246" s="275">
        <v>1.4170956665687586</v>
      </c>
      <c r="AB246" s="275">
        <v>1.4170956665687586</v>
      </c>
      <c r="AC246" s="275">
        <v>1.4170956665687586</v>
      </c>
      <c r="AD246" s="275">
        <v>1.4170956665687586</v>
      </c>
      <c r="AE246" s="275">
        <v>1.4170956665687586</v>
      </c>
      <c r="AF246" s="275">
        <v>1064.0399491579626</v>
      </c>
      <c r="AG246" s="275">
        <v>98.529060398679121</v>
      </c>
      <c r="AH246" s="275">
        <v>98.529060398679121</v>
      </c>
      <c r="AI246" s="275">
        <v>81.897104067874992</v>
      </c>
      <c r="AJ246" s="275">
        <v>81.897104067874992</v>
      </c>
      <c r="AK246" s="275">
        <v>81.897104067874992</v>
      </c>
    </row>
    <row r="247" spans="1:37" ht="15" x14ac:dyDescent="0.25">
      <c r="A247" s="269" t="s">
        <v>2861</v>
      </c>
      <c r="B247" s="269" t="s">
        <v>2862</v>
      </c>
      <c r="C247" s="275">
        <v>74</v>
      </c>
      <c r="D247" s="269" t="s">
        <v>802</v>
      </c>
      <c r="E247" s="275">
        <v>170.47776438199816</v>
      </c>
      <c r="F247" s="275">
        <v>165.69451379369525</v>
      </c>
      <c r="G247" s="275">
        <v>169.68055595061438</v>
      </c>
      <c r="H247" s="275">
        <v>170.47776438199816</v>
      </c>
      <c r="I247" s="275">
        <v>160.17761483691561</v>
      </c>
      <c r="J247" s="275">
        <v>165.32768960945688</v>
      </c>
      <c r="K247" s="275">
        <v>160.17761483691561</v>
      </c>
      <c r="L247" s="275">
        <v>160.17761483691561</v>
      </c>
      <c r="M247" s="275">
        <v>160.17761483691561</v>
      </c>
      <c r="N247" s="275">
        <v>66.328215134138276</v>
      </c>
      <c r="O247" s="275">
        <v>64.998951666540719</v>
      </c>
      <c r="P247" s="275">
        <v>66.106671222872038</v>
      </c>
      <c r="Q247" s="275">
        <v>66.709269891406322</v>
      </c>
      <c r="R247" s="275">
        <v>66.328215134138276</v>
      </c>
      <c r="S247" s="275">
        <v>66.518742512772292</v>
      </c>
      <c r="T247" s="275">
        <v>66.709269891406322</v>
      </c>
      <c r="U247" s="275">
        <v>66.709269891406322</v>
      </c>
      <c r="V247" s="275">
        <v>66.709269891406322</v>
      </c>
      <c r="W247" s="275">
        <v>2.2616865843897438</v>
      </c>
      <c r="X247" s="275">
        <v>5.3620947487889495E-2</v>
      </c>
      <c r="Y247" s="275">
        <v>1.1576537659388166</v>
      </c>
      <c r="Z247" s="275">
        <v>0.47562543310841954</v>
      </c>
      <c r="AA247" s="275">
        <v>0.47562543310841954</v>
      </c>
      <c r="AB247" s="275">
        <v>0.47562543310841954</v>
      </c>
      <c r="AC247" s="275">
        <v>0.47562543310841954</v>
      </c>
      <c r="AD247" s="275">
        <v>0.47562543310841954</v>
      </c>
      <c r="AE247" s="275">
        <v>0.47562543310841954</v>
      </c>
      <c r="AF247" s="275">
        <v>175.67607614715337</v>
      </c>
      <c r="AG247" s="275">
        <v>16.267434551909385</v>
      </c>
      <c r="AH247" s="275">
        <v>16.267434551909385</v>
      </c>
      <c r="AI247" s="275">
        <v>16.428541180568992</v>
      </c>
      <c r="AJ247" s="275">
        <v>16.428541180568992</v>
      </c>
      <c r="AK247" s="275">
        <v>16.428541180568992</v>
      </c>
    </row>
    <row r="248" spans="1:37" ht="15" x14ac:dyDescent="0.25">
      <c r="A248" s="269" t="s">
        <v>1450</v>
      </c>
      <c r="B248" s="269" t="s">
        <v>2549</v>
      </c>
      <c r="C248" s="275">
        <v>78</v>
      </c>
      <c r="D248" s="269" t="s">
        <v>802</v>
      </c>
      <c r="E248" s="275">
        <v>135.55776335202989</v>
      </c>
      <c r="F248" s="275">
        <v>130.77451276372699</v>
      </c>
      <c r="G248" s="275">
        <v>134.76055492064611</v>
      </c>
      <c r="H248" s="275">
        <v>135.55776335202989</v>
      </c>
      <c r="I248" s="275">
        <v>125.25761380694735</v>
      </c>
      <c r="J248" s="275">
        <v>130.40768857948862</v>
      </c>
      <c r="K248" s="275">
        <v>125.25761380694735</v>
      </c>
      <c r="L248" s="275">
        <v>125.25761380694735</v>
      </c>
      <c r="M248" s="275">
        <v>125.25761380694735</v>
      </c>
      <c r="N248" s="275">
        <v>44.242664476791532</v>
      </c>
      <c r="O248" s="275">
        <v>42.913401009193983</v>
      </c>
      <c r="P248" s="275">
        <v>44.021120565525287</v>
      </c>
      <c r="Q248" s="275">
        <v>44.623719234059578</v>
      </c>
      <c r="R248" s="275">
        <v>44.242664476791532</v>
      </c>
      <c r="S248" s="275">
        <v>44.433191855425555</v>
      </c>
      <c r="T248" s="275">
        <v>44.623719234059578</v>
      </c>
      <c r="U248" s="275">
        <v>44.623719234059578</v>
      </c>
      <c r="V248" s="275">
        <v>44.623719234059578</v>
      </c>
      <c r="W248" s="275">
        <v>2.2616865843897438</v>
      </c>
      <c r="X248" s="275">
        <v>5.3620947487889495E-2</v>
      </c>
      <c r="Y248" s="275">
        <v>1.1576537659388166</v>
      </c>
      <c r="Z248" s="275">
        <v>0.47562543310841954</v>
      </c>
      <c r="AA248" s="275">
        <v>0.47562543310841954</v>
      </c>
      <c r="AB248" s="275">
        <v>0.47562543310841954</v>
      </c>
      <c r="AC248" s="275">
        <v>0.47562543310841954</v>
      </c>
      <c r="AD248" s="275">
        <v>0.47562543310841954</v>
      </c>
      <c r="AE248" s="275">
        <v>0.47562543310841954</v>
      </c>
      <c r="AF248" s="275">
        <v>174.84714577272325</v>
      </c>
      <c r="AG248" s="275">
        <v>16.1906763586103</v>
      </c>
      <c r="AH248" s="275">
        <v>16.1906763586103</v>
      </c>
      <c r="AI248" s="275">
        <v>15.958491989402283</v>
      </c>
      <c r="AJ248" s="275">
        <v>15.958491989402283</v>
      </c>
      <c r="AK248" s="275">
        <v>15.958491989402283</v>
      </c>
    </row>
    <row r="249" spans="1:37" ht="15" x14ac:dyDescent="0.25">
      <c r="A249" s="269" t="s">
        <v>1451</v>
      </c>
      <c r="B249" s="269" t="s">
        <v>2581</v>
      </c>
      <c r="C249" s="275">
        <v>18</v>
      </c>
      <c r="D249" s="269" t="s">
        <v>802</v>
      </c>
      <c r="E249" s="275">
        <v>0</v>
      </c>
      <c r="F249" s="275">
        <v>0</v>
      </c>
      <c r="G249" s="275">
        <v>0</v>
      </c>
      <c r="H249" s="275">
        <v>0</v>
      </c>
      <c r="I249" s="275">
        <v>0</v>
      </c>
      <c r="J249" s="275">
        <v>0</v>
      </c>
      <c r="K249" s="275">
        <v>0</v>
      </c>
      <c r="L249" s="275">
        <v>0</v>
      </c>
      <c r="M249" s="275">
        <v>0</v>
      </c>
      <c r="N249" s="275">
        <v>20.756548070771732</v>
      </c>
      <c r="O249" s="275">
        <v>20.756548070771732</v>
      </c>
      <c r="P249" s="275">
        <v>20.756548070771736</v>
      </c>
      <c r="Q249" s="275">
        <v>20.756548070771732</v>
      </c>
      <c r="R249" s="275">
        <v>20.756548070771732</v>
      </c>
      <c r="S249" s="275">
        <v>20.756548070771732</v>
      </c>
      <c r="T249" s="275">
        <v>20.756548070771732</v>
      </c>
      <c r="U249" s="275">
        <v>20.756548070771732</v>
      </c>
      <c r="V249" s="275">
        <v>20.756548070771732</v>
      </c>
      <c r="W249" s="275">
        <v>9.658084243154061</v>
      </c>
      <c r="X249" s="275">
        <v>2.1162651110196287E-2</v>
      </c>
      <c r="Y249" s="275">
        <v>4.8396234471321282</v>
      </c>
      <c r="Z249" s="275">
        <v>7.1810613605126896</v>
      </c>
      <c r="AA249" s="275">
        <v>7.1810613605126896</v>
      </c>
      <c r="AB249" s="275">
        <v>7.1810613605126896</v>
      </c>
      <c r="AC249" s="275">
        <v>7.1810613605126896</v>
      </c>
      <c r="AD249" s="275">
        <v>7.1810613605126896</v>
      </c>
      <c r="AE249" s="275">
        <v>7.1810613605126896</v>
      </c>
      <c r="AF249" s="275">
        <v>14.51527999</v>
      </c>
      <c r="AG249" s="275">
        <v>1.3441016297000004</v>
      </c>
      <c r="AH249" s="275">
        <v>1.3441016297000004</v>
      </c>
      <c r="AI249" s="275">
        <v>1.2810287344823006</v>
      </c>
      <c r="AJ249" s="275">
        <v>1.2810287344823006</v>
      </c>
      <c r="AK249" s="275">
        <v>1.2810287344823006</v>
      </c>
    </row>
    <row r="250" spans="1:37" ht="15" x14ac:dyDescent="0.25">
      <c r="A250" s="269" t="s">
        <v>1452</v>
      </c>
      <c r="B250" s="269" t="s">
        <v>2581</v>
      </c>
      <c r="C250" s="275">
        <v>14</v>
      </c>
      <c r="D250" s="269" t="s">
        <v>802</v>
      </c>
      <c r="E250" s="275">
        <v>0</v>
      </c>
      <c r="F250" s="275">
        <v>0</v>
      </c>
      <c r="G250" s="275">
        <v>0</v>
      </c>
      <c r="H250" s="275">
        <v>0</v>
      </c>
      <c r="I250" s="275">
        <v>0</v>
      </c>
      <c r="J250" s="275">
        <v>0</v>
      </c>
      <c r="K250" s="275">
        <v>0</v>
      </c>
      <c r="L250" s="275">
        <v>0</v>
      </c>
      <c r="M250" s="275">
        <v>0</v>
      </c>
      <c r="N250" s="275">
        <v>17.40536806874422</v>
      </c>
      <c r="O250" s="275">
        <v>17.40536806874422</v>
      </c>
      <c r="P250" s="275">
        <v>17.40536806874422</v>
      </c>
      <c r="Q250" s="275">
        <v>17.40536806874422</v>
      </c>
      <c r="R250" s="275">
        <v>17.40536806874422</v>
      </c>
      <c r="S250" s="275">
        <v>17.40536806874422</v>
      </c>
      <c r="T250" s="275">
        <v>17.40536806874422</v>
      </c>
      <c r="U250" s="275">
        <v>17.40536806874422</v>
      </c>
      <c r="V250" s="275">
        <v>17.40536806874422</v>
      </c>
      <c r="W250" s="275">
        <v>7.6647110069834463</v>
      </c>
      <c r="X250" s="275">
        <v>1.6114784182942286E-2</v>
      </c>
      <c r="Y250" s="275">
        <v>3.8404128955831944</v>
      </c>
      <c r="Z250" s="275">
        <v>5.742825439730157</v>
      </c>
      <c r="AA250" s="275">
        <v>5.742825439730157</v>
      </c>
      <c r="AB250" s="275">
        <v>5.742825439730157</v>
      </c>
      <c r="AC250" s="275">
        <v>5.742825439730157</v>
      </c>
      <c r="AD250" s="275">
        <v>5.742825439730157</v>
      </c>
      <c r="AE250" s="275">
        <v>5.742825439730157</v>
      </c>
      <c r="AF250" s="275">
        <v>10.9008221288</v>
      </c>
      <c r="AG250" s="275">
        <v>1.0094061402999999</v>
      </c>
      <c r="AH250" s="275">
        <v>1.0094061402999999</v>
      </c>
      <c r="AI250" s="275">
        <v>1.0376362151962866</v>
      </c>
      <c r="AJ250" s="275">
        <v>1.0376362151962866</v>
      </c>
      <c r="AK250" s="275">
        <v>1.0376362151962866</v>
      </c>
    </row>
    <row r="251" spans="1:37" ht="15" x14ac:dyDescent="0.25">
      <c r="A251" s="269" t="s">
        <v>1453</v>
      </c>
      <c r="B251" s="269" t="s">
        <v>1454</v>
      </c>
      <c r="C251" s="275">
        <v>2</v>
      </c>
      <c r="D251" s="269" t="s">
        <v>802</v>
      </c>
      <c r="E251" s="275">
        <v>0</v>
      </c>
      <c r="F251" s="275">
        <v>0</v>
      </c>
      <c r="G251" s="275">
        <v>0</v>
      </c>
      <c r="H251" s="275">
        <v>0</v>
      </c>
      <c r="I251" s="275">
        <v>0</v>
      </c>
      <c r="J251" s="275">
        <v>0</v>
      </c>
      <c r="K251" s="275">
        <v>0</v>
      </c>
      <c r="L251" s="275">
        <v>0</v>
      </c>
      <c r="M251" s="275">
        <v>0</v>
      </c>
      <c r="N251" s="275">
        <v>7.351828062661685</v>
      </c>
      <c r="O251" s="275">
        <v>7.351828062661685</v>
      </c>
      <c r="P251" s="275">
        <v>7.3518280626616823</v>
      </c>
      <c r="Q251" s="275">
        <v>7.351828062661685</v>
      </c>
      <c r="R251" s="275">
        <v>7.351828062661685</v>
      </c>
      <c r="S251" s="275">
        <v>7.351828062661685</v>
      </c>
      <c r="T251" s="275">
        <v>7.351828062661685</v>
      </c>
      <c r="U251" s="275">
        <v>7.351828062661685</v>
      </c>
      <c r="V251" s="275">
        <v>7.351828062661685</v>
      </c>
      <c r="W251" s="275">
        <v>1.6845912984716065</v>
      </c>
      <c r="X251" s="275">
        <v>9.7118340118026211E-4</v>
      </c>
      <c r="Y251" s="275">
        <v>0.84278124093639339</v>
      </c>
      <c r="Z251" s="275">
        <v>1.4281176773825601</v>
      </c>
      <c r="AA251" s="275">
        <v>1.4281176773825601</v>
      </c>
      <c r="AB251" s="275">
        <v>1.4281176773825601</v>
      </c>
      <c r="AC251" s="275">
        <v>1.4281176773825601</v>
      </c>
      <c r="AD251" s="275">
        <v>1.4281176773825601</v>
      </c>
      <c r="AE251" s="275">
        <v>1.4281176773825601</v>
      </c>
      <c r="AF251" s="275">
        <v>5.7448545199999999E-2</v>
      </c>
      <c r="AG251" s="275">
        <v>5.3196720999999988E-3</v>
      </c>
      <c r="AH251" s="275">
        <v>5.3196720999999988E-3</v>
      </c>
      <c r="AI251" s="275">
        <v>0.30745865733824551</v>
      </c>
      <c r="AJ251" s="275">
        <v>0.30745865733824551</v>
      </c>
      <c r="AK251" s="275">
        <v>0.30745865733824551</v>
      </c>
    </row>
    <row r="252" spans="1:37" ht="15" x14ac:dyDescent="0.25">
      <c r="A252" s="269" t="s">
        <v>1455</v>
      </c>
      <c r="B252" s="269" t="s">
        <v>2582</v>
      </c>
      <c r="C252" s="275">
        <v>4</v>
      </c>
      <c r="D252" s="269" t="s">
        <v>802</v>
      </c>
      <c r="E252" s="275">
        <v>0</v>
      </c>
      <c r="F252" s="275">
        <v>0</v>
      </c>
      <c r="G252" s="275">
        <v>0</v>
      </c>
      <c r="H252" s="275">
        <v>0</v>
      </c>
      <c r="I252" s="275">
        <v>0</v>
      </c>
      <c r="J252" s="275">
        <v>0</v>
      </c>
      <c r="K252" s="275">
        <v>0</v>
      </c>
      <c r="L252" s="275">
        <v>0</v>
      </c>
      <c r="M252" s="275">
        <v>0</v>
      </c>
      <c r="N252" s="275">
        <v>3.3511800020275118</v>
      </c>
      <c r="O252" s="275">
        <v>3.3511800020275118</v>
      </c>
      <c r="P252" s="275">
        <v>3.3511800020275118</v>
      </c>
      <c r="Q252" s="275">
        <v>3.3511800020275118</v>
      </c>
      <c r="R252" s="275">
        <v>3.3511800020275118</v>
      </c>
      <c r="S252" s="275">
        <v>3.3511800020275118</v>
      </c>
      <c r="T252" s="275">
        <v>3.3511800020275118</v>
      </c>
      <c r="U252" s="275">
        <v>3.3511800020275118</v>
      </c>
      <c r="V252" s="275">
        <v>3.3511800020275118</v>
      </c>
      <c r="W252" s="275">
        <v>1.9933732361706131</v>
      </c>
      <c r="X252" s="275">
        <v>5.0478669272540086E-3</v>
      </c>
      <c r="Y252" s="275">
        <v>0.99921055154893357</v>
      </c>
      <c r="Z252" s="275">
        <v>1.4382359207825324</v>
      </c>
      <c r="AA252" s="275">
        <v>1.4382359207825324</v>
      </c>
      <c r="AB252" s="275">
        <v>1.4382359207825324</v>
      </c>
      <c r="AC252" s="275">
        <v>1.4382359207825324</v>
      </c>
      <c r="AD252" s="275">
        <v>1.4382359207825324</v>
      </c>
      <c r="AE252" s="275">
        <v>1.4382359207825324</v>
      </c>
      <c r="AF252" s="275">
        <v>3.6144578612000005</v>
      </c>
      <c r="AG252" s="275">
        <v>0.33469548940000005</v>
      </c>
      <c r="AH252" s="275">
        <v>0.33469548940000005</v>
      </c>
      <c r="AI252" s="275">
        <v>0.2433925192860138</v>
      </c>
      <c r="AJ252" s="275">
        <v>0.2433925192860138</v>
      </c>
      <c r="AK252" s="275">
        <v>0.2433925192860138</v>
      </c>
    </row>
    <row r="253" spans="1:37" ht="15" x14ac:dyDescent="0.25">
      <c r="A253" s="269" t="s">
        <v>1456</v>
      </c>
      <c r="B253" s="269" t="s">
        <v>2550</v>
      </c>
      <c r="C253" s="275">
        <v>4</v>
      </c>
      <c r="D253" s="269" t="s">
        <v>802</v>
      </c>
      <c r="E253" s="275">
        <v>0</v>
      </c>
      <c r="F253" s="275">
        <v>0</v>
      </c>
      <c r="G253" s="275">
        <v>0</v>
      </c>
      <c r="H253" s="275">
        <v>0</v>
      </c>
      <c r="I253" s="275">
        <v>0</v>
      </c>
      <c r="J253" s="275">
        <v>0</v>
      </c>
      <c r="K253" s="275">
        <v>0</v>
      </c>
      <c r="L253" s="275">
        <v>0</v>
      </c>
      <c r="M253" s="275">
        <v>0</v>
      </c>
      <c r="N253" s="275">
        <v>0.51928085082149533</v>
      </c>
      <c r="O253" s="275">
        <v>0.51928085082149533</v>
      </c>
      <c r="P253" s="275">
        <v>0.51928085082149533</v>
      </c>
      <c r="Q253" s="275">
        <v>0.51928085082149533</v>
      </c>
      <c r="R253" s="275">
        <v>0.51928085082149533</v>
      </c>
      <c r="S253" s="275">
        <v>0.51928085082149533</v>
      </c>
      <c r="T253" s="275">
        <v>0.51928085082149533</v>
      </c>
      <c r="U253" s="275">
        <v>0.51928085082149533</v>
      </c>
      <c r="V253" s="275">
        <v>0.51928085082149533</v>
      </c>
      <c r="W253" s="275">
        <v>8.4927851536253346E-2</v>
      </c>
      <c r="X253" s="275">
        <v>7.4962367724618311E-4</v>
      </c>
      <c r="Y253" s="275">
        <v>4.2838737606749763E-2</v>
      </c>
      <c r="Z253" s="275">
        <v>3.6327571624357943E-2</v>
      </c>
      <c r="AA253" s="275">
        <v>3.6327571624357943E-2</v>
      </c>
      <c r="AB253" s="275">
        <v>3.6327571624357943E-2</v>
      </c>
      <c r="AC253" s="275">
        <v>3.6327571624357943E-2</v>
      </c>
      <c r="AD253" s="275">
        <v>3.6327571624357943E-2</v>
      </c>
      <c r="AE253" s="275">
        <v>3.6327571624357943E-2</v>
      </c>
      <c r="AF253" s="275">
        <v>4.7193943000000006E-3</v>
      </c>
      <c r="AG253" s="275">
        <v>4.3701109999999999E-4</v>
      </c>
      <c r="AH253" s="275">
        <v>4.3701109999999999E-4</v>
      </c>
      <c r="AI253" s="275">
        <v>1.5370672637428239E-2</v>
      </c>
      <c r="AJ253" s="275">
        <v>1.5370672637428239E-2</v>
      </c>
      <c r="AK253" s="275">
        <v>1.5370672637428239E-2</v>
      </c>
    </row>
    <row r="254" spans="1:37" ht="15" x14ac:dyDescent="0.25">
      <c r="A254" s="269" t="s">
        <v>2551</v>
      </c>
      <c r="B254" s="269" t="s">
        <v>2552</v>
      </c>
      <c r="C254" s="275">
        <v>19</v>
      </c>
      <c r="D254" s="269" t="s">
        <v>802</v>
      </c>
      <c r="E254" s="275">
        <v>71.776546096558391</v>
      </c>
      <c r="F254" s="275">
        <v>71.776546096558391</v>
      </c>
      <c r="G254" s="275">
        <v>71.776546096558391</v>
      </c>
      <c r="H254" s="275">
        <v>72.93111031000403</v>
      </c>
      <c r="I254" s="275">
        <v>71.776546096558391</v>
      </c>
      <c r="J254" s="275">
        <v>72.353828203281211</v>
      </c>
      <c r="K254" s="275">
        <v>72.93111031000403</v>
      </c>
      <c r="L254" s="275">
        <v>72.93111031000403</v>
      </c>
      <c r="M254" s="275">
        <v>72.93111031000403</v>
      </c>
      <c r="N254" s="275">
        <v>41.891195514655891</v>
      </c>
      <c r="O254" s="275">
        <v>41.891195514655891</v>
      </c>
      <c r="P254" s="275">
        <v>41.891195514655898</v>
      </c>
      <c r="Q254" s="275">
        <v>42.792790167636547</v>
      </c>
      <c r="R254" s="275">
        <v>41.891195514655891</v>
      </c>
      <c r="S254" s="275">
        <v>42.341992841146222</v>
      </c>
      <c r="T254" s="275">
        <v>42.792790167636547</v>
      </c>
      <c r="U254" s="275">
        <v>42.792790167636547</v>
      </c>
      <c r="V254" s="275">
        <v>42.792790167636547</v>
      </c>
      <c r="W254" s="275">
        <v>1.4550272427492306</v>
      </c>
      <c r="X254" s="275">
        <v>6.5043471320539795E-2</v>
      </c>
      <c r="Y254" s="275">
        <v>0.76003535703488523</v>
      </c>
      <c r="Z254" s="275">
        <v>0.57122953009377397</v>
      </c>
      <c r="AA254" s="275">
        <v>0.57122953009377397</v>
      </c>
      <c r="AB254" s="275">
        <v>0.57122953009377397</v>
      </c>
      <c r="AC254" s="275">
        <v>0.57122953009377397</v>
      </c>
      <c r="AD254" s="275">
        <v>0.57122953009377397</v>
      </c>
      <c r="AE254" s="275">
        <v>0.57122953009377397</v>
      </c>
      <c r="AF254" s="275">
        <v>57.966261133684938</v>
      </c>
      <c r="AG254" s="275">
        <v>5.3676226439004564</v>
      </c>
      <c r="AH254" s="275">
        <v>5.3676226439004564</v>
      </c>
      <c r="AI254" s="275">
        <v>9.6733686265528931</v>
      </c>
      <c r="AJ254" s="275">
        <v>9.6733686265528931</v>
      </c>
      <c r="AK254" s="275">
        <v>9.6733686265528931</v>
      </c>
    </row>
    <row r="255" spans="1:37" ht="15" x14ac:dyDescent="0.25">
      <c r="A255" s="269" t="s">
        <v>1457</v>
      </c>
      <c r="B255" s="269" t="s">
        <v>2553</v>
      </c>
      <c r="C255" s="275">
        <v>41</v>
      </c>
      <c r="D255" s="269" t="s">
        <v>802</v>
      </c>
      <c r="E255" s="275">
        <v>446.6092785836932</v>
      </c>
      <c r="F255" s="275">
        <v>446.6092785836932</v>
      </c>
      <c r="G255" s="275">
        <v>446.60927858369331</v>
      </c>
      <c r="H255" s="275">
        <v>485.31891302860612</v>
      </c>
      <c r="I255" s="275">
        <v>446.6092785836932</v>
      </c>
      <c r="J255" s="275">
        <v>465.96409580614966</v>
      </c>
      <c r="K255" s="275">
        <v>485.31891302860612</v>
      </c>
      <c r="L255" s="275">
        <v>485.31891302860612</v>
      </c>
      <c r="M255" s="275">
        <v>485.31891302860612</v>
      </c>
      <c r="N255" s="275">
        <v>106.13909220470534</v>
      </c>
      <c r="O255" s="275">
        <v>106.13909220470534</v>
      </c>
      <c r="P255" s="275">
        <v>106.13909220470534</v>
      </c>
      <c r="Q255" s="275">
        <v>107.45081235160717</v>
      </c>
      <c r="R255" s="275">
        <v>106.13909220470534</v>
      </c>
      <c r="S255" s="275">
        <v>106.79495227815625</v>
      </c>
      <c r="T255" s="275">
        <v>107.45081235160717</v>
      </c>
      <c r="U255" s="275">
        <v>107.45081235160717</v>
      </c>
      <c r="V255" s="275">
        <v>107.45081235160717</v>
      </c>
      <c r="W255" s="275">
        <v>4.5069834843267111</v>
      </c>
      <c r="X255" s="275">
        <v>0.1189025758471242</v>
      </c>
      <c r="Y255" s="275">
        <v>2.3129430300869176</v>
      </c>
      <c r="Z255" s="275">
        <v>0.72198639719634061</v>
      </c>
      <c r="AA255" s="275">
        <v>0.72198639719634061</v>
      </c>
      <c r="AB255" s="275">
        <v>0.72198639719634061</v>
      </c>
      <c r="AC255" s="275">
        <v>0.72198639719634061</v>
      </c>
      <c r="AD255" s="275">
        <v>0.72198639719634061</v>
      </c>
      <c r="AE255" s="275">
        <v>0.72198639719634061</v>
      </c>
      <c r="AF255" s="275">
        <v>119.93853849113094</v>
      </c>
      <c r="AG255" s="275">
        <v>11.106196952201383</v>
      </c>
      <c r="AH255" s="275">
        <v>11.106196952201383</v>
      </c>
      <c r="AI255" s="275">
        <v>33.182333734573923</v>
      </c>
      <c r="AJ255" s="275">
        <v>33.182333734573923</v>
      </c>
      <c r="AK255" s="275">
        <v>33.182333734573923</v>
      </c>
    </row>
    <row r="256" spans="1:37" ht="15" x14ac:dyDescent="0.25">
      <c r="A256" s="269" t="s">
        <v>1458</v>
      </c>
      <c r="B256" s="269" t="s">
        <v>2554</v>
      </c>
      <c r="C256" s="275">
        <v>33</v>
      </c>
      <c r="D256" s="269" t="s">
        <v>802</v>
      </c>
      <c r="E256" s="275">
        <v>230.94480507869483</v>
      </c>
      <c r="F256" s="275">
        <v>219.23584738034964</v>
      </c>
      <c r="G256" s="275">
        <v>227.04181917924646</v>
      </c>
      <c r="H256" s="275">
        <v>237.20141303305471</v>
      </c>
      <c r="I256" s="275">
        <v>219.23584738034964</v>
      </c>
      <c r="J256" s="275">
        <v>228.21863020670219</v>
      </c>
      <c r="K256" s="275">
        <v>237.20141303305471</v>
      </c>
      <c r="L256" s="275">
        <v>237.20141303305471</v>
      </c>
      <c r="M256" s="275">
        <v>237.20141303305471</v>
      </c>
      <c r="N256" s="275">
        <v>77.033832737734954</v>
      </c>
      <c r="O256" s="275">
        <v>77.030110102949223</v>
      </c>
      <c r="P256" s="275">
        <v>77.032591859473058</v>
      </c>
      <c r="Q256" s="275">
        <v>78.717025427217251</v>
      </c>
      <c r="R256" s="275">
        <v>77.030110102949223</v>
      </c>
      <c r="S256" s="275">
        <v>77.873567765083237</v>
      </c>
      <c r="T256" s="275">
        <v>78.717025427217251</v>
      </c>
      <c r="U256" s="275">
        <v>78.717025427217251</v>
      </c>
      <c r="V256" s="275">
        <v>78.717025427217251</v>
      </c>
      <c r="W256" s="275">
        <v>1.7496692097980644</v>
      </c>
      <c r="X256" s="275">
        <v>5.9543964824622632E-2</v>
      </c>
      <c r="Y256" s="275">
        <v>0.90460658731134347</v>
      </c>
      <c r="Z256" s="275">
        <v>0.51640921398575357</v>
      </c>
      <c r="AA256" s="275">
        <v>0.51640921398575357</v>
      </c>
      <c r="AB256" s="275">
        <v>0.51640921398575357</v>
      </c>
      <c r="AC256" s="275">
        <v>0.51640921398575357</v>
      </c>
      <c r="AD256" s="275">
        <v>0.51640921398575357</v>
      </c>
      <c r="AE256" s="275">
        <v>0.51640921398575357</v>
      </c>
      <c r="AF256" s="275">
        <v>130.12483353916252</v>
      </c>
      <c r="AG256" s="275">
        <v>12.049437331479133</v>
      </c>
      <c r="AH256" s="275">
        <v>12.049437331479133</v>
      </c>
      <c r="AI256" s="275">
        <v>16.794054018867623</v>
      </c>
      <c r="AJ256" s="275">
        <v>16.794054018867623</v>
      </c>
      <c r="AK256" s="275">
        <v>16.794054018867623</v>
      </c>
    </row>
    <row r="257" spans="1:37" ht="15" x14ac:dyDescent="0.25">
      <c r="A257" s="269" t="s">
        <v>2556</v>
      </c>
      <c r="B257" s="269" t="s">
        <v>2555</v>
      </c>
      <c r="C257" s="275">
        <v>16</v>
      </c>
      <c r="D257" s="269" t="s">
        <v>802</v>
      </c>
      <c r="E257" s="275">
        <v>18.999037154429054</v>
      </c>
      <c r="F257" s="275">
        <v>18.999037154429054</v>
      </c>
      <c r="G257" s="275">
        <v>18.999037154429057</v>
      </c>
      <c r="H257" s="275">
        <v>18.999037154429054</v>
      </c>
      <c r="I257" s="275">
        <v>18.999037154429054</v>
      </c>
      <c r="J257" s="275">
        <v>18.999037154429054</v>
      </c>
      <c r="K257" s="275">
        <v>18.999037154429054</v>
      </c>
      <c r="L257" s="275">
        <v>18.999037154429054</v>
      </c>
      <c r="M257" s="275">
        <v>18.999037154429054</v>
      </c>
      <c r="N257" s="275">
        <v>25.042668244898142</v>
      </c>
      <c r="O257" s="275">
        <v>25.042668244898142</v>
      </c>
      <c r="P257" s="275">
        <v>25.042668244898149</v>
      </c>
      <c r="Q257" s="275">
        <v>25.042668244898142</v>
      </c>
      <c r="R257" s="275">
        <v>25.042668244898142</v>
      </c>
      <c r="S257" s="275">
        <v>25.042668244898142</v>
      </c>
      <c r="T257" s="275">
        <v>25.042668244898142</v>
      </c>
      <c r="U257" s="275">
        <v>25.042668244898142</v>
      </c>
      <c r="V257" s="275">
        <v>25.042668244898142</v>
      </c>
      <c r="W257" s="275">
        <v>0.93442265986031847</v>
      </c>
      <c r="X257" s="275">
        <v>7.4846399141815997E-2</v>
      </c>
      <c r="Y257" s="275">
        <v>0.50463452950106724</v>
      </c>
      <c r="Z257" s="275">
        <v>1.2015923157998301</v>
      </c>
      <c r="AA257" s="275">
        <v>1.2015923157998301</v>
      </c>
      <c r="AB257" s="275">
        <v>1.2015923157998301</v>
      </c>
      <c r="AC257" s="275">
        <v>1.2015923157998301</v>
      </c>
      <c r="AD257" s="275">
        <v>1.2015923157998301</v>
      </c>
      <c r="AE257" s="275">
        <v>1.2015923157998301</v>
      </c>
      <c r="AF257" s="275">
        <v>127.42346485392123</v>
      </c>
      <c r="AG257" s="275">
        <v>11.799298291800115</v>
      </c>
      <c r="AH257" s="275">
        <v>11.799298291800115</v>
      </c>
      <c r="AI257" s="275">
        <v>1.3109882630669971</v>
      </c>
      <c r="AJ257" s="275">
        <v>1.3109882630669971</v>
      </c>
      <c r="AK257" s="275">
        <v>1.3109882630669971</v>
      </c>
    </row>
    <row r="258" spans="1:37" ht="15" x14ac:dyDescent="0.25">
      <c r="A258" s="269" t="s">
        <v>1459</v>
      </c>
      <c r="B258" s="269" t="s">
        <v>101</v>
      </c>
      <c r="C258" s="275">
        <v>21</v>
      </c>
      <c r="D258" s="269" t="s">
        <v>802</v>
      </c>
      <c r="E258" s="275">
        <v>97.070925924254823</v>
      </c>
      <c r="F258" s="275">
        <v>97.070925924254823</v>
      </c>
      <c r="G258" s="275">
        <v>97.070925924254837</v>
      </c>
      <c r="H258" s="275">
        <v>97.316044836680305</v>
      </c>
      <c r="I258" s="275">
        <v>97.070925924254823</v>
      </c>
      <c r="J258" s="275">
        <v>97.193485380467564</v>
      </c>
      <c r="K258" s="275">
        <v>97.316044836680305</v>
      </c>
      <c r="L258" s="275">
        <v>97.316044836680305</v>
      </c>
      <c r="M258" s="275">
        <v>97.316044836680305</v>
      </c>
      <c r="N258" s="275">
        <v>44.500385525232758</v>
      </c>
      <c r="O258" s="275">
        <v>44.500385525232758</v>
      </c>
      <c r="P258" s="275">
        <v>44.500385525232765</v>
      </c>
      <c r="Q258" s="275">
        <v>44.837132200347483</v>
      </c>
      <c r="R258" s="275">
        <v>44.500385525232758</v>
      </c>
      <c r="S258" s="275">
        <v>44.668758862790121</v>
      </c>
      <c r="T258" s="275">
        <v>44.837132200347483</v>
      </c>
      <c r="U258" s="275">
        <v>44.837132200347483</v>
      </c>
      <c r="V258" s="275">
        <v>44.837132200347483</v>
      </c>
      <c r="W258" s="275">
        <v>3.0576974448064047</v>
      </c>
      <c r="X258" s="275">
        <v>5.9859431320658886E-2</v>
      </c>
      <c r="Y258" s="275">
        <v>1.5587784380635319</v>
      </c>
      <c r="Z258" s="275">
        <v>0.29791538831416992</v>
      </c>
      <c r="AA258" s="275">
        <v>0.29791538831416992</v>
      </c>
      <c r="AB258" s="275">
        <v>0.29791538831416992</v>
      </c>
      <c r="AC258" s="275">
        <v>0.29791538831416992</v>
      </c>
      <c r="AD258" s="275">
        <v>0.29791538831416992</v>
      </c>
      <c r="AE258" s="275">
        <v>0.29791538831416992</v>
      </c>
      <c r="AF258" s="275">
        <v>99.37364739440001</v>
      </c>
      <c r="AG258" s="275">
        <v>9.2019145664999993</v>
      </c>
      <c r="AH258" s="275">
        <v>9.2019145664999993</v>
      </c>
      <c r="AI258" s="275">
        <v>12.606770184835344</v>
      </c>
      <c r="AJ258" s="275">
        <v>12.606770184835344</v>
      </c>
      <c r="AK258" s="275">
        <v>12.606770184835344</v>
      </c>
    </row>
    <row r="259" spans="1:37" ht="15" x14ac:dyDescent="0.25">
      <c r="A259" s="269" t="s">
        <v>1460</v>
      </c>
      <c r="B259" s="269" t="s">
        <v>1461</v>
      </c>
      <c r="C259" s="275">
        <v>6</v>
      </c>
      <c r="D259" s="269" t="s">
        <v>802</v>
      </c>
      <c r="E259" s="275">
        <v>33.780031166705946</v>
      </c>
      <c r="F259" s="275">
        <v>33.780031166705946</v>
      </c>
      <c r="G259" s="275">
        <v>33.780031166705946</v>
      </c>
      <c r="H259" s="275">
        <v>33.780031166705946</v>
      </c>
      <c r="I259" s="275">
        <v>33.780031166705946</v>
      </c>
      <c r="J259" s="275">
        <v>33.780031166705946</v>
      </c>
      <c r="K259" s="275">
        <v>33.780031166705946</v>
      </c>
      <c r="L259" s="275">
        <v>33.780031166705946</v>
      </c>
      <c r="M259" s="275">
        <v>33.780031166705946</v>
      </c>
      <c r="N259" s="275">
        <v>21.678998960800136</v>
      </c>
      <c r="O259" s="275">
        <v>21.678998960800136</v>
      </c>
      <c r="P259" s="275">
        <v>21.678998960800133</v>
      </c>
      <c r="Q259" s="275">
        <v>21.678998960800136</v>
      </c>
      <c r="R259" s="275">
        <v>21.678998960800136</v>
      </c>
      <c r="S259" s="275">
        <v>21.678998960800136</v>
      </c>
      <c r="T259" s="275">
        <v>21.678998960800136</v>
      </c>
      <c r="U259" s="275">
        <v>21.678998960800136</v>
      </c>
      <c r="V259" s="275">
        <v>21.678998960800136</v>
      </c>
      <c r="W259" s="275">
        <v>6.4507818742622822</v>
      </c>
      <c r="X259" s="275">
        <v>0.20664663594406263</v>
      </c>
      <c r="Y259" s="275">
        <v>3.3287142551031725</v>
      </c>
      <c r="Z259" s="275">
        <v>0.8957127385157384</v>
      </c>
      <c r="AA259" s="275">
        <v>0.8957127385157384</v>
      </c>
      <c r="AB259" s="275">
        <v>0.8957127385157384</v>
      </c>
      <c r="AC259" s="275">
        <v>0.8957127385157384</v>
      </c>
      <c r="AD259" s="275">
        <v>0.8957127385157384</v>
      </c>
      <c r="AE259" s="275">
        <v>0.8957127385157384</v>
      </c>
      <c r="AF259" s="275">
        <v>14.71289823353094</v>
      </c>
      <c r="AG259" s="275">
        <v>1.3624030530013835</v>
      </c>
      <c r="AH259" s="275">
        <v>1.3624030530013835</v>
      </c>
      <c r="AI259" s="275">
        <v>9.9883229641315747</v>
      </c>
      <c r="AJ259" s="275">
        <v>9.9883229641315747</v>
      </c>
      <c r="AK259" s="275">
        <v>9.9883229641315747</v>
      </c>
    </row>
    <row r="260" spans="1:37" ht="15" x14ac:dyDescent="0.25">
      <c r="A260" s="269" t="s">
        <v>1462</v>
      </c>
      <c r="B260" s="269" t="s">
        <v>1463</v>
      </c>
      <c r="C260" s="275">
        <v>31</v>
      </c>
      <c r="D260" s="269" t="s">
        <v>802</v>
      </c>
      <c r="E260" s="275">
        <v>83.864673454020476</v>
      </c>
      <c r="F260" s="275">
        <v>83.864673454020476</v>
      </c>
      <c r="G260" s="275">
        <v>83.864673454020476</v>
      </c>
      <c r="H260" s="275">
        <v>87.541457140402741</v>
      </c>
      <c r="I260" s="275">
        <v>83.864673454020476</v>
      </c>
      <c r="J260" s="275">
        <v>85.703065297211609</v>
      </c>
      <c r="K260" s="275">
        <v>87.541457140402741</v>
      </c>
      <c r="L260" s="275">
        <v>87.541457140402741</v>
      </c>
      <c r="M260" s="275">
        <v>87.541457140402741</v>
      </c>
      <c r="N260" s="275">
        <v>44.1097789941999</v>
      </c>
      <c r="O260" s="275">
        <v>44.1097789941999</v>
      </c>
      <c r="P260" s="275">
        <v>44.109778994199907</v>
      </c>
      <c r="Q260" s="275">
        <v>49.160979120920707</v>
      </c>
      <c r="R260" s="275">
        <v>44.1097789941999</v>
      </c>
      <c r="S260" s="275">
        <v>46.6353790575603</v>
      </c>
      <c r="T260" s="275">
        <v>49.160979120920707</v>
      </c>
      <c r="U260" s="275">
        <v>49.160979120920707</v>
      </c>
      <c r="V260" s="275">
        <v>49.160979120920707</v>
      </c>
      <c r="W260" s="275">
        <v>6.1543585880857279</v>
      </c>
      <c r="X260" s="275">
        <v>8.1521897328975523E-2</v>
      </c>
      <c r="Y260" s="275">
        <v>3.1179402427073519</v>
      </c>
      <c r="Z260" s="275">
        <v>0.22517161314575124</v>
      </c>
      <c r="AA260" s="275">
        <v>0.22517161314575124</v>
      </c>
      <c r="AB260" s="275">
        <v>0.22517161314575124</v>
      </c>
      <c r="AC260" s="275">
        <v>0.22517161314575124</v>
      </c>
      <c r="AD260" s="275">
        <v>0.22517161314575124</v>
      </c>
      <c r="AE260" s="275">
        <v>0.22517161314575124</v>
      </c>
      <c r="AF260" s="275">
        <v>233.47877890470005</v>
      </c>
      <c r="AG260" s="275">
        <v>21.619905766799999</v>
      </c>
      <c r="AH260" s="275">
        <v>21.619905766799999</v>
      </c>
      <c r="AI260" s="275">
        <v>16.275762512251845</v>
      </c>
      <c r="AJ260" s="275">
        <v>16.275762512251845</v>
      </c>
      <c r="AK260" s="275">
        <v>16.275762512251845</v>
      </c>
    </row>
    <row r="261" spans="1:37" ht="15" x14ac:dyDescent="0.25">
      <c r="A261" s="269" t="s">
        <v>1464</v>
      </c>
      <c r="B261" s="269" t="s">
        <v>1465</v>
      </c>
      <c r="C261" s="275">
        <v>34</v>
      </c>
      <c r="D261" s="269" t="s">
        <v>802</v>
      </c>
      <c r="E261" s="275">
        <v>184.56009258501666</v>
      </c>
      <c r="F261" s="275">
        <v>184.56009258501666</v>
      </c>
      <c r="G261" s="275">
        <v>184.56009258501669</v>
      </c>
      <c r="H261" s="275">
        <v>185.51420795087208</v>
      </c>
      <c r="I261" s="275">
        <v>184.56009258501666</v>
      </c>
      <c r="J261" s="275">
        <v>185.03715026794436</v>
      </c>
      <c r="K261" s="275">
        <v>185.51420795087208</v>
      </c>
      <c r="L261" s="275">
        <v>185.51420795087208</v>
      </c>
      <c r="M261" s="275">
        <v>185.51420795087208</v>
      </c>
      <c r="N261" s="275">
        <v>71.536990496040374</v>
      </c>
      <c r="O261" s="275">
        <v>71.536990496040374</v>
      </c>
      <c r="P261" s="275">
        <v>71.536990496040389</v>
      </c>
      <c r="Q261" s="275">
        <v>72.546149149201938</v>
      </c>
      <c r="R261" s="275">
        <v>71.536990496040374</v>
      </c>
      <c r="S261" s="275">
        <v>72.041569822621156</v>
      </c>
      <c r="T261" s="275">
        <v>72.546149149201938</v>
      </c>
      <c r="U261" s="275">
        <v>72.546149149201938</v>
      </c>
      <c r="V261" s="275">
        <v>72.546149149201938</v>
      </c>
      <c r="W261" s="275">
        <v>4.2044099028562023</v>
      </c>
      <c r="X261" s="275">
        <v>0.10525211546275397</v>
      </c>
      <c r="Y261" s="275">
        <v>2.1548310091594782</v>
      </c>
      <c r="Z261" s="275">
        <v>0.69187031813044664</v>
      </c>
      <c r="AA261" s="275">
        <v>0.69187031813044664</v>
      </c>
      <c r="AB261" s="275">
        <v>0.69187031813044664</v>
      </c>
      <c r="AC261" s="275">
        <v>0.69187031813044664</v>
      </c>
      <c r="AD261" s="275">
        <v>0.69187031813044664</v>
      </c>
      <c r="AE261" s="275">
        <v>0.69187031813044664</v>
      </c>
      <c r="AF261" s="275">
        <v>76.746713289840088</v>
      </c>
      <c r="AG261" s="275">
        <v>7.1066772795578048</v>
      </c>
      <c r="AH261" s="275">
        <v>7.1066772795578048</v>
      </c>
      <c r="AI261" s="275">
        <v>12.646360422933171</v>
      </c>
      <c r="AJ261" s="275">
        <v>12.646360422933171</v>
      </c>
      <c r="AK261" s="275">
        <v>12.646360422933171</v>
      </c>
    </row>
    <row r="262" spans="1:37" ht="15" x14ac:dyDescent="0.25">
      <c r="A262" s="269" t="s">
        <v>1466</v>
      </c>
      <c r="B262" s="269" t="s">
        <v>1467</v>
      </c>
      <c r="C262" s="275">
        <v>21</v>
      </c>
      <c r="D262" s="269" t="s">
        <v>802</v>
      </c>
      <c r="E262" s="275">
        <v>56.904144464726919</v>
      </c>
      <c r="F262" s="275">
        <v>56.904144464726919</v>
      </c>
      <c r="G262" s="275">
        <v>56.904144464726905</v>
      </c>
      <c r="H262" s="275">
        <v>57.149263377152408</v>
      </c>
      <c r="I262" s="275">
        <v>56.904144464726919</v>
      </c>
      <c r="J262" s="275">
        <v>57.026703920939667</v>
      </c>
      <c r="K262" s="275">
        <v>57.149263377152408</v>
      </c>
      <c r="L262" s="275">
        <v>57.149263377152408</v>
      </c>
      <c r="M262" s="275">
        <v>57.149263377152408</v>
      </c>
      <c r="N262" s="275">
        <v>70.10979533890287</v>
      </c>
      <c r="O262" s="275">
        <v>70.10979533890287</v>
      </c>
      <c r="P262" s="275">
        <v>70.109795338902856</v>
      </c>
      <c r="Q262" s="275">
        <v>70.446542014017581</v>
      </c>
      <c r="R262" s="275">
        <v>70.10979533890287</v>
      </c>
      <c r="S262" s="275">
        <v>70.278168676460226</v>
      </c>
      <c r="T262" s="275">
        <v>70.446542014017581</v>
      </c>
      <c r="U262" s="275">
        <v>70.446542014017581</v>
      </c>
      <c r="V262" s="275">
        <v>70.446542014017581</v>
      </c>
      <c r="W262" s="275">
        <v>1.5520663254599896</v>
      </c>
      <c r="X262" s="275">
        <v>0.10760961395303352</v>
      </c>
      <c r="Y262" s="275">
        <v>0.82983796970651158</v>
      </c>
      <c r="Z262" s="275">
        <v>0.77482331347893341</v>
      </c>
      <c r="AA262" s="275">
        <v>0.77482331347893341</v>
      </c>
      <c r="AB262" s="275">
        <v>0.77482331347893341</v>
      </c>
      <c r="AC262" s="275">
        <v>0.77482331347893341</v>
      </c>
      <c r="AD262" s="275">
        <v>0.77482331347893341</v>
      </c>
      <c r="AE262" s="275">
        <v>0.77482331347893341</v>
      </c>
      <c r="AF262" s="275">
        <v>92.066923763743745</v>
      </c>
      <c r="AG262" s="275">
        <v>8.5253056048029379</v>
      </c>
      <c r="AH262" s="275">
        <v>8.5253056048029379</v>
      </c>
      <c r="AI262" s="275">
        <v>9.3173602940623468</v>
      </c>
      <c r="AJ262" s="275">
        <v>9.3173602940623468</v>
      </c>
      <c r="AK262" s="275">
        <v>9.3173602940623468</v>
      </c>
    </row>
    <row r="263" spans="1:37" ht="15" x14ac:dyDescent="0.25">
      <c r="A263" s="269" t="s">
        <v>2557</v>
      </c>
      <c r="B263" s="269" t="s">
        <v>2558</v>
      </c>
      <c r="C263" s="275">
        <v>30</v>
      </c>
      <c r="D263" s="269" t="s">
        <v>802</v>
      </c>
      <c r="E263" s="275">
        <v>96.973453143120125</v>
      </c>
      <c r="F263" s="275">
        <v>96.973453143120125</v>
      </c>
      <c r="G263" s="275">
        <v>96.973453143120125</v>
      </c>
      <c r="H263" s="275">
        <v>97.218572055545607</v>
      </c>
      <c r="I263" s="275">
        <v>96.973453143120125</v>
      </c>
      <c r="J263" s="275">
        <v>97.096012599332866</v>
      </c>
      <c r="K263" s="275">
        <v>97.218572055545607</v>
      </c>
      <c r="L263" s="275">
        <v>97.218572055545607</v>
      </c>
      <c r="M263" s="275">
        <v>97.218572055545607</v>
      </c>
      <c r="N263" s="275">
        <v>56.841380440616568</v>
      </c>
      <c r="O263" s="275">
        <v>56.841380440616568</v>
      </c>
      <c r="P263" s="275">
        <v>56.841380440616568</v>
      </c>
      <c r="Q263" s="275">
        <v>57.178127115731286</v>
      </c>
      <c r="R263" s="275">
        <v>56.841380440616568</v>
      </c>
      <c r="S263" s="275">
        <v>57.009753778173931</v>
      </c>
      <c r="T263" s="275">
        <v>57.178127115731286</v>
      </c>
      <c r="U263" s="275">
        <v>57.178127115731286</v>
      </c>
      <c r="V263" s="275">
        <v>57.178127115731286</v>
      </c>
      <c r="W263" s="275">
        <v>2.4829131534412285</v>
      </c>
      <c r="X263" s="275">
        <v>6.6839496809731044E-2</v>
      </c>
      <c r="Y263" s="275">
        <v>1.2748763251254798</v>
      </c>
      <c r="Z263" s="275">
        <v>0.95475763611182274</v>
      </c>
      <c r="AA263" s="275">
        <v>0.95475763611182274</v>
      </c>
      <c r="AB263" s="275">
        <v>0.95475763611182274</v>
      </c>
      <c r="AC263" s="275">
        <v>0.95475763611182274</v>
      </c>
      <c r="AD263" s="275">
        <v>0.95475763611182274</v>
      </c>
      <c r="AE263" s="275">
        <v>0.95475763611182274</v>
      </c>
      <c r="AF263" s="275">
        <v>97.812404982630923</v>
      </c>
      <c r="AG263" s="275">
        <v>9.0573434704013831</v>
      </c>
      <c r="AH263" s="275">
        <v>9.0573434704013831</v>
      </c>
      <c r="AI263" s="275">
        <v>10.48047327812063</v>
      </c>
      <c r="AJ263" s="275">
        <v>10.48047327812063</v>
      </c>
      <c r="AK263" s="275">
        <v>10.48047327812063</v>
      </c>
    </row>
    <row r="264" spans="1:37" ht="15" x14ac:dyDescent="0.25">
      <c r="A264" s="269" t="s">
        <v>2863</v>
      </c>
      <c r="B264" s="269" t="s">
        <v>2864</v>
      </c>
      <c r="C264" s="275">
        <v>18</v>
      </c>
      <c r="D264" s="269" t="s">
        <v>802</v>
      </c>
      <c r="E264" s="275">
        <v>0</v>
      </c>
      <c r="F264" s="275">
        <v>0</v>
      </c>
      <c r="G264" s="275">
        <v>0</v>
      </c>
      <c r="H264" s="275">
        <v>0</v>
      </c>
      <c r="I264" s="275">
        <v>0</v>
      </c>
      <c r="J264" s="275">
        <v>0</v>
      </c>
      <c r="K264" s="275">
        <v>0</v>
      </c>
      <c r="L264" s="275">
        <v>0</v>
      </c>
      <c r="M264" s="275">
        <v>0</v>
      </c>
      <c r="N264" s="275">
        <v>14.009782475222323</v>
      </c>
      <c r="O264" s="275">
        <v>14.009782475222323</v>
      </c>
      <c r="P264" s="275">
        <v>14.009782475222323</v>
      </c>
      <c r="Q264" s="275">
        <v>14.009782475222323</v>
      </c>
      <c r="R264" s="275">
        <v>14.009782475222323</v>
      </c>
      <c r="S264" s="275">
        <v>14.009782475222323</v>
      </c>
      <c r="T264" s="275">
        <v>14.009782475222323</v>
      </c>
      <c r="U264" s="275">
        <v>14.009782475222323</v>
      </c>
      <c r="V264" s="275">
        <v>14.009782475222323</v>
      </c>
      <c r="W264" s="275">
        <v>0</v>
      </c>
      <c r="X264" s="275">
        <v>0</v>
      </c>
      <c r="Y264" s="275">
        <v>0</v>
      </c>
      <c r="Z264" s="275">
        <v>0</v>
      </c>
      <c r="AA264" s="275">
        <v>0</v>
      </c>
      <c r="AB264" s="275">
        <v>0</v>
      </c>
      <c r="AC264" s="275">
        <v>0</v>
      </c>
      <c r="AD264" s="275">
        <v>0</v>
      </c>
      <c r="AE264" s="275">
        <v>0</v>
      </c>
      <c r="AF264" s="275">
        <v>14.502142727599999</v>
      </c>
      <c r="AG264" s="275">
        <v>1.3428851354000004</v>
      </c>
      <c r="AH264" s="275">
        <v>1.3428851354000004</v>
      </c>
      <c r="AI264" s="275">
        <v>1.2964728217407522</v>
      </c>
      <c r="AJ264" s="275">
        <v>1.2964728217407522</v>
      </c>
      <c r="AK264" s="275">
        <v>1.2964728217407522</v>
      </c>
    </row>
    <row r="265" spans="1:37" ht="15" x14ac:dyDescent="0.25">
      <c r="A265" s="269" t="s">
        <v>2865</v>
      </c>
      <c r="B265" s="269" t="s">
        <v>2866</v>
      </c>
      <c r="C265" s="275">
        <v>69</v>
      </c>
      <c r="D265" s="269" t="s">
        <v>802</v>
      </c>
      <c r="E265" s="275">
        <v>1569.7556273012342</v>
      </c>
      <c r="F265" s="275">
        <v>1182.2592192362852</v>
      </c>
      <c r="G265" s="275">
        <v>1285.3088549015627</v>
      </c>
      <c r="H265" s="275">
        <v>1548.8849486022305</v>
      </c>
      <c r="I265" s="275">
        <v>1182.2592192362852</v>
      </c>
      <c r="J265" s="275">
        <v>1280.0911852268121</v>
      </c>
      <c r="K265" s="275">
        <v>1569.7556273012342</v>
      </c>
      <c r="L265" s="275">
        <v>1182.2592192362852</v>
      </c>
      <c r="M265" s="275">
        <v>1373.9596232493764</v>
      </c>
      <c r="N265" s="275">
        <v>530.47652067289482</v>
      </c>
      <c r="O265" s="275">
        <v>443.63450592592403</v>
      </c>
      <c r="P265" s="275">
        <v>476.76398263491234</v>
      </c>
      <c r="Q265" s="275">
        <v>526.67522331759176</v>
      </c>
      <c r="R265" s="275">
        <v>443.25895868497253</v>
      </c>
      <c r="S265" s="275">
        <v>475.83243565813416</v>
      </c>
      <c r="T265" s="275">
        <v>529.65031674280158</v>
      </c>
      <c r="U265" s="275">
        <v>444.08810809070121</v>
      </c>
      <c r="V265" s="275">
        <v>485.57443107393692</v>
      </c>
      <c r="W265" s="275">
        <v>4.4758871039999999</v>
      </c>
      <c r="X265" s="275">
        <v>7.5044735999999987E-4</v>
      </c>
      <c r="Y265" s="275">
        <v>2.2383187756799998</v>
      </c>
      <c r="Z265" s="275">
        <v>5.5835135999999994E-2</v>
      </c>
      <c r="AA265" s="275">
        <v>5.5835135999999994E-2</v>
      </c>
      <c r="AB265" s="275">
        <v>5.5835135999999994E-2</v>
      </c>
      <c r="AC265" s="275">
        <v>5.5835135999999994E-2</v>
      </c>
      <c r="AD265" s="275">
        <v>5.5835135999999994E-2</v>
      </c>
      <c r="AE265" s="275">
        <v>5.5835135999999994E-2</v>
      </c>
      <c r="AF265" s="275">
        <v>291.8758186867442</v>
      </c>
      <c r="AG265" s="275">
        <v>26.953911329687514</v>
      </c>
      <c r="AH265" s="275">
        <v>26.953911329687514</v>
      </c>
      <c r="AI265" s="275">
        <v>48.578574530111972</v>
      </c>
      <c r="AJ265" s="275">
        <v>48.578574530111972</v>
      </c>
      <c r="AK265" s="275">
        <v>48.578574530111972</v>
      </c>
    </row>
    <row r="266" spans="1:37" ht="15" x14ac:dyDescent="0.25">
      <c r="A266" s="269" t="s">
        <v>2867</v>
      </c>
      <c r="B266" s="269" t="s">
        <v>2868</v>
      </c>
      <c r="C266" s="275">
        <v>73</v>
      </c>
      <c r="D266" s="269" t="s">
        <v>802</v>
      </c>
      <c r="E266" s="275">
        <v>1602.6561697772095</v>
      </c>
      <c r="F266" s="275">
        <v>1215.1597617122604</v>
      </c>
      <c r="G266" s="275">
        <v>1317.8071740287407</v>
      </c>
      <c r="H266" s="275">
        <v>1581.7854910782055</v>
      </c>
      <c r="I266" s="275">
        <v>1215.1597617122604</v>
      </c>
      <c r="J266" s="275">
        <v>1312.5895043539897</v>
      </c>
      <c r="K266" s="275">
        <v>1602.6561697772095</v>
      </c>
      <c r="L266" s="275">
        <v>1215.1597617122604</v>
      </c>
      <c r="M266" s="275">
        <v>1406.8601657253516</v>
      </c>
      <c r="N266" s="275">
        <v>483.18583406918185</v>
      </c>
      <c r="O266" s="275">
        <v>396.34381932221106</v>
      </c>
      <c r="P266" s="275">
        <v>428.71054720339663</v>
      </c>
      <c r="Q266" s="275">
        <v>479.38453671387879</v>
      </c>
      <c r="R266" s="275">
        <v>395.96827208125956</v>
      </c>
      <c r="S266" s="275">
        <v>427.77900022661834</v>
      </c>
      <c r="T266" s="275">
        <v>482.35963013908861</v>
      </c>
      <c r="U266" s="275">
        <v>396.79742148698824</v>
      </c>
      <c r="V266" s="275">
        <v>438.28374447022395</v>
      </c>
      <c r="W266" s="275">
        <v>4.4758871039999999</v>
      </c>
      <c r="X266" s="275">
        <v>7.5044735999999987E-4</v>
      </c>
      <c r="Y266" s="275">
        <v>2.2383187756799998</v>
      </c>
      <c r="Z266" s="275">
        <v>5.5835135999999994E-2</v>
      </c>
      <c r="AA266" s="275">
        <v>5.5835135999999994E-2</v>
      </c>
      <c r="AB266" s="275">
        <v>5.5835135999999994E-2</v>
      </c>
      <c r="AC266" s="275">
        <v>5.5835135999999994E-2</v>
      </c>
      <c r="AD266" s="275">
        <v>5.5835135999999994E-2</v>
      </c>
      <c r="AE266" s="275">
        <v>5.5835135999999994E-2</v>
      </c>
      <c r="AF266" s="275">
        <v>306.28180853744425</v>
      </c>
      <c r="AG266" s="275">
        <v>28.287892602887514</v>
      </c>
      <c r="AH266" s="275">
        <v>28.287892602887514</v>
      </c>
      <c r="AI266" s="275">
        <v>62.998408108084341</v>
      </c>
      <c r="AJ266" s="275">
        <v>62.998408108084341</v>
      </c>
      <c r="AK266" s="275">
        <v>62.998408108084341</v>
      </c>
    </row>
    <row r="267" spans="1:37" ht="15" x14ac:dyDescent="0.25">
      <c r="A267" s="269" t="s">
        <v>102</v>
      </c>
      <c r="B267" s="269" t="s">
        <v>103</v>
      </c>
      <c r="C267" s="275">
        <v>143</v>
      </c>
      <c r="D267" s="269" t="s">
        <v>802</v>
      </c>
      <c r="E267" s="275">
        <v>1916.9054219294212</v>
      </c>
      <c r="F267" s="275">
        <v>1656.1521110130461</v>
      </c>
      <c r="G267" s="275">
        <v>1763.2555550800059</v>
      </c>
      <c r="H267" s="275">
        <v>1916.9054219294212</v>
      </c>
      <c r="I267" s="275">
        <v>1738.4775436742816</v>
      </c>
      <c r="J267" s="275">
        <v>1807.8669128590764</v>
      </c>
      <c r="K267" s="275">
        <v>1741.4871437032734</v>
      </c>
      <c r="L267" s="275">
        <v>1648.6281109405668</v>
      </c>
      <c r="M267" s="275">
        <v>1696.186227332792</v>
      </c>
      <c r="N267" s="275">
        <v>711.73194165371217</v>
      </c>
      <c r="O267" s="275">
        <v>665.70290087320495</v>
      </c>
      <c r="P267" s="275">
        <v>677.86327607406929</v>
      </c>
      <c r="Q267" s="275">
        <v>756.42533736934877</v>
      </c>
      <c r="R267" s="275">
        <v>665.64107404820209</v>
      </c>
      <c r="S267" s="275">
        <v>689.03971634422851</v>
      </c>
      <c r="T267" s="275">
        <v>711.59592263870593</v>
      </c>
      <c r="U267" s="275">
        <v>665.80047895770508</v>
      </c>
      <c r="V267" s="275">
        <v>688.63189263309016</v>
      </c>
      <c r="W267" s="275">
        <v>37.197706310162488</v>
      </c>
      <c r="X267" s="275">
        <v>1.5125228325400535</v>
      </c>
      <c r="Y267" s="275">
        <v>19.355114571351272</v>
      </c>
      <c r="Z267" s="275">
        <v>62.660715744987471</v>
      </c>
      <c r="AA267" s="275">
        <v>62.660715744987471</v>
      </c>
      <c r="AB267" s="275">
        <v>62.660715744987471</v>
      </c>
      <c r="AC267" s="275">
        <v>62.660715744987471</v>
      </c>
      <c r="AD267" s="275">
        <v>62.660715744987471</v>
      </c>
      <c r="AE267" s="275">
        <v>62.660715744987471</v>
      </c>
      <c r="AF267" s="275">
        <v>369.52351377825801</v>
      </c>
      <c r="AG267" s="275">
        <v>34.143966156244105</v>
      </c>
      <c r="AH267" s="275">
        <v>34.143966156244105</v>
      </c>
      <c r="AI267" s="275">
        <v>94.095136047210886</v>
      </c>
      <c r="AJ267" s="275">
        <v>94.095136047210886</v>
      </c>
      <c r="AK267" s="275">
        <v>94.095136047210886</v>
      </c>
    </row>
    <row r="268" spans="1:37" ht="15" x14ac:dyDescent="0.25">
      <c r="A268" s="269" t="s">
        <v>1468</v>
      </c>
      <c r="B268" s="269" t="s">
        <v>1651</v>
      </c>
      <c r="C268" s="275">
        <v>131</v>
      </c>
      <c r="D268" s="269" t="s">
        <v>802</v>
      </c>
      <c r="E268" s="275">
        <v>2104.7121038032687</v>
      </c>
      <c r="F268" s="275">
        <v>1962.7575400693927</v>
      </c>
      <c r="G268" s="275">
        <v>2015.5705510245059</v>
      </c>
      <c r="H268" s="275">
        <v>2283.1575349195514</v>
      </c>
      <c r="I268" s="275">
        <v>1962.7575400693927</v>
      </c>
      <c r="J268" s="275">
        <v>2060.1819088035763</v>
      </c>
      <c r="K268" s="275">
        <v>2104.7121038032687</v>
      </c>
      <c r="L268" s="275">
        <v>1962.7575400693927</v>
      </c>
      <c r="M268" s="275">
        <v>2032.6062219254591</v>
      </c>
      <c r="N268" s="275">
        <v>739.24388267907591</v>
      </c>
      <c r="O268" s="275">
        <v>686.10944863488214</v>
      </c>
      <c r="P268" s="275">
        <v>699.81388180527244</v>
      </c>
      <c r="Q268" s="275">
        <v>783.93727839471251</v>
      </c>
      <c r="R268" s="275">
        <v>686.18364082488552</v>
      </c>
      <c r="S268" s="275">
        <v>710.99032207543166</v>
      </c>
      <c r="T268" s="275">
        <v>739.10786366406955</v>
      </c>
      <c r="U268" s="275">
        <v>686.95660821831382</v>
      </c>
      <c r="V268" s="275">
        <v>712.96592777607634</v>
      </c>
      <c r="W268" s="275">
        <v>38.902190644592878</v>
      </c>
      <c r="X268" s="275">
        <v>1.5310774378178325</v>
      </c>
      <c r="Y268" s="275">
        <v>20.216634041205356</v>
      </c>
      <c r="Z268" s="275">
        <v>62.569040868079618</v>
      </c>
      <c r="AA268" s="275">
        <v>62.569040868079618</v>
      </c>
      <c r="AB268" s="275">
        <v>62.569040868079618</v>
      </c>
      <c r="AC268" s="275">
        <v>62.569040868079618</v>
      </c>
      <c r="AD268" s="275">
        <v>62.569040868079618</v>
      </c>
      <c r="AE268" s="275">
        <v>62.569040868079618</v>
      </c>
      <c r="AF268" s="275">
        <v>390.25547575210038</v>
      </c>
      <c r="AG268" s="275">
        <v>36.063732972294318</v>
      </c>
      <c r="AH268" s="275">
        <v>36.063732972294318</v>
      </c>
      <c r="AI268" s="275">
        <v>99.611106303140545</v>
      </c>
      <c r="AJ268" s="275">
        <v>99.611106303140545</v>
      </c>
      <c r="AK268" s="275">
        <v>99.611106303140545</v>
      </c>
    </row>
    <row r="269" spans="1:37" ht="15" x14ac:dyDescent="0.25">
      <c r="A269" s="269" t="s">
        <v>2583</v>
      </c>
      <c r="B269" s="269" t="s">
        <v>2584</v>
      </c>
      <c r="C269" s="275">
        <v>177</v>
      </c>
      <c r="D269" s="269" t="s">
        <v>802</v>
      </c>
      <c r="E269" s="275">
        <v>4771.8307573877755</v>
      </c>
      <c r="F269" s="275">
        <v>3792.3339562795636</v>
      </c>
      <c r="G269" s="275">
        <v>4211.6305601543236</v>
      </c>
      <c r="H269" s="275">
        <v>4290.2533616330884</v>
      </c>
      <c r="I269" s="275">
        <v>3830.1339552782056</v>
      </c>
      <c r="J269" s="275">
        <v>3955.6769713582962</v>
      </c>
      <c r="K269" s="275">
        <v>4771.8307573877755</v>
      </c>
      <c r="L269" s="275">
        <v>3792.3339562795636</v>
      </c>
      <c r="M269" s="275">
        <v>4274.76255770025</v>
      </c>
      <c r="N269" s="275">
        <v>1145.3214893627674</v>
      </c>
      <c r="O269" s="275">
        <v>1038.5118813868462</v>
      </c>
      <c r="P269" s="275">
        <v>1082.2445454787537</v>
      </c>
      <c r="Q269" s="275">
        <v>1145.9491821227898</v>
      </c>
      <c r="R269" s="275">
        <v>1038.5118813868462</v>
      </c>
      <c r="S269" s="275">
        <v>1073.4408705141495</v>
      </c>
      <c r="T269" s="275">
        <v>1092.7635739311129</v>
      </c>
      <c r="U269" s="275">
        <v>1037.77957316682</v>
      </c>
      <c r="V269" s="275">
        <v>1064.2727629422088</v>
      </c>
      <c r="W269" s="275">
        <v>41.993705937098937</v>
      </c>
      <c r="X269" s="275">
        <v>1.4642739753387242</v>
      </c>
      <c r="Y269" s="275">
        <v>21.728989956218832</v>
      </c>
      <c r="Z269" s="275">
        <v>62.78898671882483</v>
      </c>
      <c r="AA269" s="275">
        <v>62.78898671882483</v>
      </c>
      <c r="AB269" s="275">
        <v>62.78898671882483</v>
      </c>
      <c r="AC269" s="275">
        <v>62.78898671882483</v>
      </c>
      <c r="AD269" s="275">
        <v>62.78898671882483</v>
      </c>
      <c r="AE269" s="275">
        <v>62.78898671882483</v>
      </c>
      <c r="AF269" s="275">
        <v>752.86431545139999</v>
      </c>
      <c r="AG269" s="275">
        <v>69.640983865999999</v>
      </c>
      <c r="AH269" s="275">
        <v>69.640983865999999</v>
      </c>
      <c r="AI269" s="275">
        <v>465.78533703426945</v>
      </c>
      <c r="AJ269" s="275">
        <v>465.78533703426945</v>
      </c>
      <c r="AK269" s="275">
        <v>465.78533703426945</v>
      </c>
    </row>
    <row r="270" spans="1:37" ht="15" x14ac:dyDescent="0.25">
      <c r="A270" s="269" t="s">
        <v>3472</v>
      </c>
      <c r="B270" s="269" t="s">
        <v>3473</v>
      </c>
      <c r="C270" s="275">
        <v>199</v>
      </c>
      <c r="D270" s="269" t="s">
        <v>802</v>
      </c>
      <c r="E270" s="275">
        <v>10838.306926889163</v>
      </c>
      <c r="F270" s="275">
        <v>8389.8710136432328</v>
      </c>
      <c r="G270" s="275">
        <v>10024.669658367364</v>
      </c>
      <c r="H270" s="275">
        <v>10871.360443038684</v>
      </c>
      <c r="I270" s="275">
        <v>9560.9710465549888</v>
      </c>
      <c r="J270" s="275">
        <v>10493.849934887561</v>
      </c>
      <c r="K270" s="275">
        <v>10872.188422372801</v>
      </c>
      <c r="L270" s="275">
        <v>8378.3496611058399</v>
      </c>
      <c r="M270" s="275">
        <v>9587.6219431856025</v>
      </c>
      <c r="N270" s="275">
        <v>1727.6013665035234</v>
      </c>
      <c r="O270" s="275">
        <v>1239.1766523200226</v>
      </c>
      <c r="P270" s="275">
        <v>1535.4739739106465</v>
      </c>
      <c r="Q270" s="275">
        <v>1728.5380613946697</v>
      </c>
      <c r="R270" s="275">
        <v>1468.8135137124423</v>
      </c>
      <c r="S270" s="275">
        <v>1657.8692048957714</v>
      </c>
      <c r="T270" s="275">
        <v>1729.3948436327228</v>
      </c>
      <c r="U270" s="275">
        <v>1236.7619887956407</v>
      </c>
      <c r="V270" s="275">
        <v>1477.5823454792039</v>
      </c>
      <c r="W270" s="275">
        <v>124.85522692346667</v>
      </c>
      <c r="X270" s="275">
        <v>0.22484209367666663</v>
      </c>
      <c r="Y270" s="275">
        <v>62.540034508571672</v>
      </c>
      <c r="Z270" s="275">
        <v>11.350200650066666</v>
      </c>
      <c r="AA270" s="275">
        <v>11.350200650066666</v>
      </c>
      <c r="AB270" s="275">
        <v>11.350200650066666</v>
      </c>
      <c r="AC270" s="275">
        <v>11.350200650066666</v>
      </c>
      <c r="AD270" s="275">
        <v>11.350200650066666</v>
      </c>
      <c r="AE270" s="275">
        <v>11.350200650066666</v>
      </c>
      <c r="AF270" s="275">
        <v>1148.7671217675195</v>
      </c>
      <c r="AG270" s="275">
        <v>106.37459483258331</v>
      </c>
      <c r="AH270" s="275">
        <v>106.37459483258331</v>
      </c>
      <c r="AI270" s="275">
        <v>1016.7823811907924</v>
      </c>
      <c r="AJ270" s="275">
        <v>1016.7823811907924</v>
      </c>
      <c r="AK270" s="275">
        <v>1016.7823811907924</v>
      </c>
    </row>
    <row r="271" spans="1:37" ht="15" x14ac:dyDescent="0.25">
      <c r="A271" s="269" t="s">
        <v>3474</v>
      </c>
      <c r="B271" s="269" t="s">
        <v>2584</v>
      </c>
      <c r="C271" s="275">
        <v>177</v>
      </c>
      <c r="D271" s="269" t="s">
        <v>802</v>
      </c>
      <c r="E271" s="275">
        <v>4771.8307573877755</v>
      </c>
      <c r="F271" s="275">
        <v>3792.3339562795636</v>
      </c>
      <c r="G271" s="275">
        <v>4211.6305601543236</v>
      </c>
      <c r="H271" s="275">
        <v>4290.2533616330884</v>
      </c>
      <c r="I271" s="275">
        <v>3830.1339552782056</v>
      </c>
      <c r="J271" s="275">
        <v>3955.6769713582962</v>
      </c>
      <c r="K271" s="275">
        <v>4771.8307573877755</v>
      </c>
      <c r="L271" s="275">
        <v>3792.3339562795636</v>
      </c>
      <c r="M271" s="275">
        <v>4274.76255770025</v>
      </c>
      <c r="N271" s="275">
        <v>1145.3214893627674</v>
      </c>
      <c r="O271" s="275">
        <v>1038.5118813868462</v>
      </c>
      <c r="P271" s="275">
        <v>1082.2445454787537</v>
      </c>
      <c r="Q271" s="275">
        <v>1145.9491821227898</v>
      </c>
      <c r="R271" s="275">
        <v>1038.5118813868462</v>
      </c>
      <c r="S271" s="275">
        <v>1073.4408705141495</v>
      </c>
      <c r="T271" s="275">
        <v>1092.7635739311129</v>
      </c>
      <c r="U271" s="275">
        <v>1037.77957316682</v>
      </c>
      <c r="V271" s="275">
        <v>1064.2727629422088</v>
      </c>
      <c r="W271" s="275">
        <v>41.993705937098937</v>
      </c>
      <c r="X271" s="275">
        <v>1.4642739753387242</v>
      </c>
      <c r="Y271" s="275">
        <v>21.728989956218832</v>
      </c>
      <c r="Z271" s="275">
        <v>62.78898671882483</v>
      </c>
      <c r="AA271" s="275">
        <v>62.78898671882483</v>
      </c>
      <c r="AB271" s="275">
        <v>62.78898671882483</v>
      </c>
      <c r="AC271" s="275">
        <v>62.78898671882483</v>
      </c>
      <c r="AD271" s="275">
        <v>62.78898671882483</v>
      </c>
      <c r="AE271" s="275">
        <v>62.78898671882483</v>
      </c>
      <c r="AF271" s="275">
        <v>752.89323976540004</v>
      </c>
      <c r="AG271" s="275">
        <v>69.643662223599989</v>
      </c>
      <c r="AH271" s="275">
        <v>69.643662223599989</v>
      </c>
      <c r="AI271" s="275">
        <v>465.78533703426945</v>
      </c>
      <c r="AJ271" s="275">
        <v>465.78533703426945</v>
      </c>
      <c r="AK271" s="275">
        <v>465.78533703426945</v>
      </c>
    </row>
    <row r="272" spans="1:37" ht="15" x14ac:dyDescent="0.25">
      <c r="A272" s="269" t="s">
        <v>104</v>
      </c>
      <c r="B272" s="269" t="s">
        <v>105</v>
      </c>
      <c r="C272" s="275">
        <v>0</v>
      </c>
      <c r="D272" s="269" t="s">
        <v>802</v>
      </c>
      <c r="E272" s="275">
        <v>0</v>
      </c>
      <c r="F272" s="275">
        <v>0</v>
      </c>
      <c r="G272" s="275">
        <v>0</v>
      </c>
      <c r="H272" s="275">
        <v>0</v>
      </c>
      <c r="I272" s="275">
        <v>0</v>
      </c>
      <c r="J272" s="275">
        <v>0</v>
      </c>
      <c r="K272" s="275">
        <v>0</v>
      </c>
      <c r="L272" s="275">
        <v>0</v>
      </c>
      <c r="M272" s="275">
        <v>0</v>
      </c>
      <c r="N272" s="275">
        <v>0</v>
      </c>
      <c r="O272" s="275">
        <v>0</v>
      </c>
      <c r="P272" s="275">
        <v>0</v>
      </c>
      <c r="Q272" s="275">
        <v>0</v>
      </c>
      <c r="R272" s="275">
        <v>0</v>
      </c>
      <c r="S272" s="275">
        <v>0</v>
      </c>
      <c r="T272" s="275">
        <v>0</v>
      </c>
      <c r="U272" s="275">
        <v>0</v>
      </c>
      <c r="V272" s="275">
        <v>0</v>
      </c>
      <c r="W272" s="275">
        <v>104.23671386048538</v>
      </c>
      <c r="X272" s="275">
        <v>4.2681364250855562</v>
      </c>
      <c r="Y272" s="275">
        <v>54.252425142785469</v>
      </c>
      <c r="Z272" s="275">
        <v>60.368848505921399</v>
      </c>
      <c r="AA272" s="275">
        <v>60.368848505921399</v>
      </c>
      <c r="AB272" s="275">
        <v>60.368848505921399</v>
      </c>
      <c r="AC272" s="275">
        <v>60.368848505921399</v>
      </c>
      <c r="AD272" s="275">
        <v>60.368848505921399</v>
      </c>
      <c r="AE272" s="275">
        <v>60.368848505921399</v>
      </c>
      <c r="AF272" s="275">
        <v>0</v>
      </c>
      <c r="AG272" s="275">
        <v>0</v>
      </c>
      <c r="AH272" s="275">
        <v>0</v>
      </c>
      <c r="AI272" s="275">
        <v>0</v>
      </c>
      <c r="AJ272" s="275">
        <v>0</v>
      </c>
      <c r="AK272" s="275">
        <v>0</v>
      </c>
    </row>
    <row r="273" spans="1:37" ht="15" x14ac:dyDescent="0.25">
      <c r="A273" s="269" t="s">
        <v>1469</v>
      </c>
      <c r="B273" s="269" t="s">
        <v>105</v>
      </c>
      <c r="C273" s="275">
        <v>149</v>
      </c>
      <c r="D273" s="269" t="s">
        <v>802</v>
      </c>
      <c r="E273" s="275">
        <v>6011.214490892422</v>
      </c>
      <c r="F273" s="275">
        <v>5618.301779191127</v>
      </c>
      <c r="G273" s="275">
        <v>5797.4137244128542</v>
      </c>
      <c r="H273" s="275">
        <v>5751.8473830128814</v>
      </c>
      <c r="I273" s="275">
        <v>5508.188427872431</v>
      </c>
      <c r="J273" s="275">
        <v>5657.5462432723298</v>
      </c>
      <c r="K273" s="275">
        <v>5802.0872445707237</v>
      </c>
      <c r="L273" s="275">
        <v>5629.8231317285217</v>
      </c>
      <c r="M273" s="275">
        <v>5748.012250966779</v>
      </c>
      <c r="N273" s="275">
        <v>909.8721767404212</v>
      </c>
      <c r="O273" s="275">
        <v>789.99923931690796</v>
      </c>
      <c r="P273" s="275">
        <v>850.7433691723553</v>
      </c>
      <c r="Q273" s="275">
        <v>910.91837138321875</v>
      </c>
      <c r="R273" s="275">
        <v>789.99923931690796</v>
      </c>
      <c r="S273" s="275">
        <v>830.00102221714019</v>
      </c>
      <c r="T273" s="275">
        <v>892.03395604106095</v>
      </c>
      <c r="U273" s="275">
        <v>788.77867890031052</v>
      </c>
      <c r="V273" s="275">
        <v>845.76366215175165</v>
      </c>
      <c r="W273" s="275">
        <v>209.02677160125205</v>
      </c>
      <c r="X273" s="275">
        <v>4.4504185186722225</v>
      </c>
      <c r="Y273" s="275">
        <v>106.73859505996214</v>
      </c>
      <c r="Z273" s="275">
        <v>68.675060977788064</v>
      </c>
      <c r="AA273" s="275">
        <v>68.675060977788064</v>
      </c>
      <c r="AB273" s="275">
        <v>68.675060977788064</v>
      </c>
      <c r="AC273" s="275">
        <v>68.675060977788064</v>
      </c>
      <c r="AD273" s="275">
        <v>68.675060977788064</v>
      </c>
      <c r="AE273" s="275">
        <v>68.675060977788064</v>
      </c>
      <c r="AF273" s="275">
        <v>914.35759309074524</v>
      </c>
      <c r="AG273" s="275">
        <v>84.613440502039367</v>
      </c>
      <c r="AH273" s="275">
        <v>84.613440502039367</v>
      </c>
      <c r="AI273" s="275">
        <v>848.35720746796687</v>
      </c>
      <c r="AJ273" s="275">
        <v>848.35720746796687</v>
      </c>
      <c r="AK273" s="275">
        <v>848.35720746796687</v>
      </c>
    </row>
    <row r="274" spans="1:37" ht="15" x14ac:dyDescent="0.25">
      <c r="A274" s="269" t="s">
        <v>2869</v>
      </c>
      <c r="B274" s="269" t="s">
        <v>1653</v>
      </c>
      <c r="C274" s="275">
        <v>459</v>
      </c>
      <c r="D274" s="269" t="s">
        <v>802</v>
      </c>
      <c r="E274" s="275">
        <v>11179.283504684801</v>
      </c>
      <c r="F274" s="275">
        <v>10093.536995738152</v>
      </c>
      <c r="G274" s="275">
        <v>10840.391356945473</v>
      </c>
      <c r="H274" s="275">
        <v>11570.671856113548</v>
      </c>
      <c r="I274" s="275">
        <v>10225.902917618932</v>
      </c>
      <c r="J274" s="275">
        <v>10986.123155920608</v>
      </c>
      <c r="K274" s="275">
        <v>10690.236693069506</v>
      </c>
      <c r="L274" s="275">
        <v>9692.0226781612528</v>
      </c>
      <c r="M274" s="275">
        <v>10190.534596817175</v>
      </c>
      <c r="N274" s="275">
        <v>2879.7678878742481</v>
      </c>
      <c r="O274" s="275">
        <v>2555.4083111689765</v>
      </c>
      <c r="P274" s="275">
        <v>2686.709821696591</v>
      </c>
      <c r="Q274" s="275">
        <v>2775.9536504582807</v>
      </c>
      <c r="R274" s="275">
        <v>2479.8890156079647</v>
      </c>
      <c r="S274" s="275">
        <v>2622.1578574710402</v>
      </c>
      <c r="T274" s="275">
        <v>2346.1071984851565</v>
      </c>
      <c r="U274" s="275">
        <v>2235.4499079117495</v>
      </c>
      <c r="V274" s="275">
        <v>2272.8616414243716</v>
      </c>
      <c r="W274" s="275">
        <v>250.71978345363107</v>
      </c>
      <c r="X274" s="275">
        <v>5.0854526400784916</v>
      </c>
      <c r="Y274" s="275">
        <v>127.90261804685478</v>
      </c>
      <c r="Z274" s="275">
        <v>91.488634781994321</v>
      </c>
      <c r="AA274" s="275">
        <v>91.488634781994321</v>
      </c>
      <c r="AB274" s="275">
        <v>91.488634781994321</v>
      </c>
      <c r="AC274" s="275">
        <v>91.488634781994321</v>
      </c>
      <c r="AD274" s="275">
        <v>91.488634781994321</v>
      </c>
      <c r="AE274" s="275">
        <v>91.488634781994321</v>
      </c>
      <c r="AF274" s="275">
        <v>2772.7250725661333</v>
      </c>
      <c r="AG274" s="275">
        <v>256.67803119561245</v>
      </c>
      <c r="AH274" s="275">
        <v>256.67803119561245</v>
      </c>
      <c r="AI274" s="275">
        <v>928.44357193608926</v>
      </c>
      <c r="AJ274" s="275">
        <v>928.44357193608926</v>
      </c>
      <c r="AK274" s="275">
        <v>928.44357193608926</v>
      </c>
    </row>
    <row r="275" spans="1:37" ht="15" x14ac:dyDescent="0.25">
      <c r="A275" s="269" t="s">
        <v>2870</v>
      </c>
      <c r="B275" s="269" t="s">
        <v>1470</v>
      </c>
      <c r="C275" s="275">
        <v>438</v>
      </c>
      <c r="D275" s="269" t="s">
        <v>802</v>
      </c>
      <c r="E275" s="275">
        <v>5595.0204147197628</v>
      </c>
      <c r="F275" s="275">
        <v>4768.2630869160103</v>
      </c>
      <c r="G275" s="275">
        <v>5156.1395525510889</v>
      </c>
      <c r="H275" s="275">
        <v>5233.4523127500097</v>
      </c>
      <c r="I275" s="275">
        <v>4859.538616633713</v>
      </c>
      <c r="J275" s="275">
        <v>5085.7144140112059</v>
      </c>
      <c r="K275" s="275">
        <v>4879.0514642610851</v>
      </c>
      <c r="L275" s="275">
        <v>4405.1964838906906</v>
      </c>
      <c r="M275" s="275">
        <v>4668.1319629480968</v>
      </c>
      <c r="N275" s="275">
        <v>2684.6126056753028</v>
      </c>
      <c r="O275" s="275">
        <v>2150.0199590735724</v>
      </c>
      <c r="P275" s="275">
        <v>2325.1811508996584</v>
      </c>
      <c r="Q275" s="275">
        <v>2284.7283213590035</v>
      </c>
      <c r="R275" s="275">
        <v>2045.473506063239</v>
      </c>
      <c r="S275" s="275">
        <v>2210.5304140950116</v>
      </c>
      <c r="T275" s="275">
        <v>1946.8011592142493</v>
      </c>
      <c r="U275" s="275">
        <v>1776.407934235345</v>
      </c>
      <c r="V275" s="275">
        <v>1883.8714834102063</v>
      </c>
      <c r="W275" s="275">
        <v>117.91374468542898</v>
      </c>
      <c r="X275" s="275">
        <v>3.0563137901937965</v>
      </c>
      <c r="Y275" s="275">
        <v>60.485029237811389</v>
      </c>
      <c r="Z275" s="275">
        <v>71.706789290244799</v>
      </c>
      <c r="AA275" s="275">
        <v>71.706789290244799</v>
      </c>
      <c r="AB275" s="275">
        <v>71.706789290244799</v>
      </c>
      <c r="AC275" s="275">
        <v>71.706789290244799</v>
      </c>
      <c r="AD275" s="275">
        <v>71.706789290244799</v>
      </c>
      <c r="AE275" s="275">
        <v>71.706789290244799</v>
      </c>
      <c r="AF275" s="275">
        <v>2153.7071611027013</v>
      </c>
      <c r="AG275" s="275">
        <v>199.3576462045055</v>
      </c>
      <c r="AH275" s="275">
        <v>199.3576462045055</v>
      </c>
      <c r="AI275" s="275">
        <v>270.33233383728992</v>
      </c>
      <c r="AJ275" s="275">
        <v>270.33233383728992</v>
      </c>
      <c r="AK275" s="275">
        <v>270.33233383728992</v>
      </c>
    </row>
    <row r="276" spans="1:37" ht="15" x14ac:dyDescent="0.25">
      <c r="A276" s="269" t="s">
        <v>2871</v>
      </c>
      <c r="B276" s="269" t="s">
        <v>1471</v>
      </c>
      <c r="C276" s="275">
        <v>431</v>
      </c>
      <c r="D276" s="269" t="s">
        <v>802</v>
      </c>
      <c r="E276" s="275">
        <v>6067.2214955428644</v>
      </c>
      <c r="F276" s="275">
        <v>4976.1312576060109</v>
      </c>
      <c r="G276" s="275">
        <v>5447.5829670511494</v>
      </c>
      <c r="H276" s="275">
        <v>5573.4702578248134</v>
      </c>
      <c r="I276" s="275">
        <v>4984.9266583815415</v>
      </c>
      <c r="J276" s="275">
        <v>5277.5697540965812</v>
      </c>
      <c r="K276" s="275">
        <v>5338.6554811681935</v>
      </c>
      <c r="L276" s="275">
        <v>4518.7498691590363</v>
      </c>
      <c r="M276" s="275">
        <v>4956.80458637429</v>
      </c>
      <c r="N276" s="275">
        <v>2474.652980922508</v>
      </c>
      <c r="O276" s="275">
        <v>2099.2305518318149</v>
      </c>
      <c r="P276" s="275">
        <v>2265.0783303053686</v>
      </c>
      <c r="Q276" s="275">
        <v>2331.1809245356358</v>
      </c>
      <c r="R276" s="275">
        <v>2030.1561800435068</v>
      </c>
      <c r="S276" s="275">
        <v>2165.4396910204596</v>
      </c>
      <c r="T276" s="275">
        <v>2082.4911677742052</v>
      </c>
      <c r="U276" s="275">
        <v>1774.5404958372085</v>
      </c>
      <c r="V276" s="275">
        <v>1945.5066428498124</v>
      </c>
      <c r="W276" s="275">
        <v>123.17905850954305</v>
      </c>
      <c r="X276" s="275">
        <v>3.5285114841827543</v>
      </c>
      <c r="Y276" s="275">
        <v>63.353784996862906</v>
      </c>
      <c r="Z276" s="275">
        <v>77.465595860476228</v>
      </c>
      <c r="AA276" s="275">
        <v>77.465595860476228</v>
      </c>
      <c r="AB276" s="275">
        <v>77.465595860476228</v>
      </c>
      <c r="AC276" s="275">
        <v>77.465595860476228</v>
      </c>
      <c r="AD276" s="275">
        <v>77.465595860476228</v>
      </c>
      <c r="AE276" s="275">
        <v>77.465595860476228</v>
      </c>
      <c r="AF276" s="275">
        <v>2268.6833572848036</v>
      </c>
      <c r="AG276" s="275">
        <v>210.00435222839207</v>
      </c>
      <c r="AH276" s="275">
        <v>210.00435222839207</v>
      </c>
      <c r="AI276" s="275">
        <v>255.20887404722197</v>
      </c>
      <c r="AJ276" s="275">
        <v>255.20887404722197</v>
      </c>
      <c r="AK276" s="275">
        <v>255.20887404722197</v>
      </c>
    </row>
    <row r="277" spans="1:37" ht="15" x14ac:dyDescent="0.25">
      <c r="A277" s="269" t="s">
        <v>2872</v>
      </c>
      <c r="B277" s="269" t="s">
        <v>1472</v>
      </c>
      <c r="C277" s="275">
        <v>437</v>
      </c>
      <c r="D277" s="269" t="s">
        <v>802</v>
      </c>
      <c r="E277" s="275">
        <v>5369.9057867242236</v>
      </c>
      <c r="F277" s="275">
        <v>4501.9559496690836</v>
      </c>
      <c r="G277" s="275">
        <v>4886.4669249423541</v>
      </c>
      <c r="H277" s="275">
        <v>5072.2337814308348</v>
      </c>
      <c r="I277" s="275">
        <v>4604.1707317499604</v>
      </c>
      <c r="J277" s="275">
        <v>4821.795879682657</v>
      </c>
      <c r="K277" s="275">
        <v>4728.4899039056199</v>
      </c>
      <c r="L277" s="275">
        <v>4157.9213107028099</v>
      </c>
      <c r="M277" s="275">
        <v>4470.0009797068142</v>
      </c>
      <c r="N277" s="275">
        <v>2700.5053406699762</v>
      </c>
      <c r="O277" s="275">
        <v>2259.8023222147867</v>
      </c>
      <c r="P277" s="275">
        <v>2428.249256576546</v>
      </c>
      <c r="Q277" s="275">
        <v>2467.0708184060422</v>
      </c>
      <c r="R277" s="275">
        <v>2168.9368771897389</v>
      </c>
      <c r="S277" s="275">
        <v>2324.7892848075217</v>
      </c>
      <c r="T277" s="275">
        <v>2154.016674127533</v>
      </c>
      <c r="U277" s="275">
        <v>1906.7853619511018</v>
      </c>
      <c r="V277" s="275">
        <v>2052.357325256799</v>
      </c>
      <c r="W277" s="275">
        <v>118.76859081345691</v>
      </c>
      <c r="X277" s="275">
        <v>3.1601892281440809</v>
      </c>
      <c r="Y277" s="275">
        <v>60.964390020800494</v>
      </c>
      <c r="Z277" s="275">
        <v>78.16803662949664</v>
      </c>
      <c r="AA277" s="275">
        <v>78.16803662949664</v>
      </c>
      <c r="AB277" s="275">
        <v>78.16803662949664</v>
      </c>
      <c r="AC277" s="275">
        <v>78.16803662949664</v>
      </c>
      <c r="AD277" s="275">
        <v>78.16803662949664</v>
      </c>
      <c r="AE277" s="275">
        <v>78.16803662949664</v>
      </c>
      <c r="AF277" s="275">
        <v>1954.9510259866013</v>
      </c>
      <c r="AG277" s="275">
        <v>180.95301854280547</v>
      </c>
      <c r="AH277" s="275">
        <v>180.95301854280547</v>
      </c>
      <c r="AI277" s="275">
        <v>222.41218867942376</v>
      </c>
      <c r="AJ277" s="275">
        <v>222.41218867942376</v>
      </c>
      <c r="AK277" s="275">
        <v>222.41218867942376</v>
      </c>
    </row>
    <row r="278" spans="1:37" ht="15" x14ac:dyDescent="0.25">
      <c r="A278" s="269" t="s">
        <v>1652</v>
      </c>
      <c r="B278" s="269" t="s">
        <v>1653</v>
      </c>
      <c r="C278" s="275">
        <v>443</v>
      </c>
      <c r="D278" s="269" t="s">
        <v>802</v>
      </c>
      <c r="E278" s="275">
        <v>11167.536256457264</v>
      </c>
      <c r="F278" s="275">
        <v>10072.521076142117</v>
      </c>
      <c r="G278" s="275">
        <v>10831.456806312097</v>
      </c>
      <c r="H278" s="275">
        <v>11554.556848212093</v>
      </c>
      <c r="I278" s="275">
        <v>10230.893280103714</v>
      </c>
      <c r="J278" s="275">
        <v>10982.83250058231</v>
      </c>
      <c r="K278" s="275">
        <v>10668.098915677965</v>
      </c>
      <c r="L278" s="275">
        <v>9686.0297586509914</v>
      </c>
      <c r="M278" s="275">
        <v>10178.258825516754</v>
      </c>
      <c r="N278" s="275">
        <v>2918.3037372288736</v>
      </c>
      <c r="O278" s="275">
        <v>2591.131539278143</v>
      </c>
      <c r="P278" s="275">
        <v>2723.1651724446215</v>
      </c>
      <c r="Q278" s="275">
        <v>2807.5498237909464</v>
      </c>
      <c r="R278" s="275">
        <v>2519.4374586505446</v>
      </c>
      <c r="S278" s="275">
        <v>2656.8851518465581</v>
      </c>
      <c r="T278" s="275">
        <v>2374.5708743718087</v>
      </c>
      <c r="U278" s="275">
        <v>2273.9025332578512</v>
      </c>
      <c r="V278" s="275">
        <v>2306.8820292391433</v>
      </c>
      <c r="W278" s="275">
        <v>250.71978345363107</v>
      </c>
      <c r="X278" s="275">
        <v>5.0854526400784916</v>
      </c>
      <c r="Y278" s="275">
        <v>127.90261804685478</v>
      </c>
      <c r="Z278" s="275">
        <v>91.488634781994321</v>
      </c>
      <c r="AA278" s="275">
        <v>91.488634781994321</v>
      </c>
      <c r="AB278" s="275">
        <v>91.488634781994321</v>
      </c>
      <c r="AC278" s="275">
        <v>91.488634781994321</v>
      </c>
      <c r="AD278" s="275">
        <v>91.488634781994321</v>
      </c>
      <c r="AE278" s="275">
        <v>91.488634781994321</v>
      </c>
      <c r="AF278" s="275">
        <v>2598.5866122890948</v>
      </c>
      <c r="AG278" s="275">
        <v>240.55298125296034</v>
      </c>
      <c r="AH278" s="275">
        <v>240.55298125296034</v>
      </c>
      <c r="AI278" s="275">
        <v>906.55820169808192</v>
      </c>
      <c r="AJ278" s="275">
        <v>906.55820169808192</v>
      </c>
      <c r="AK278" s="275">
        <v>906.55820169808192</v>
      </c>
    </row>
    <row r="279" spans="1:37" ht="15" x14ac:dyDescent="0.25">
      <c r="A279" s="269" t="s">
        <v>1654</v>
      </c>
      <c r="B279" s="269" t="s">
        <v>1470</v>
      </c>
      <c r="C279" s="275">
        <v>422</v>
      </c>
      <c r="D279" s="269" t="s">
        <v>802</v>
      </c>
      <c r="E279" s="275">
        <v>5699.1713065812428</v>
      </c>
      <c r="F279" s="275">
        <v>4850.1990079205671</v>
      </c>
      <c r="G279" s="275">
        <v>5249.2426342294102</v>
      </c>
      <c r="H279" s="275">
        <v>5329.4986333351908</v>
      </c>
      <c r="I279" s="275">
        <v>4945.1911516952432</v>
      </c>
      <c r="J279" s="275">
        <v>5174.4820885231557</v>
      </c>
      <c r="K279" s="275">
        <v>4969.0225903303226</v>
      </c>
      <c r="L279" s="275">
        <v>4496.6925855927848</v>
      </c>
      <c r="M279" s="275">
        <v>4756.8720378993376</v>
      </c>
      <c r="N279" s="275">
        <v>2730.2294093968094</v>
      </c>
      <c r="O279" s="275">
        <v>2188.3603400980046</v>
      </c>
      <c r="P279" s="275">
        <v>2366.4223520120045</v>
      </c>
      <c r="Q279" s="275">
        <v>2331.2694629863058</v>
      </c>
      <c r="R279" s="275">
        <v>2081.2478801744096</v>
      </c>
      <c r="S279" s="275">
        <v>2250.0619454561297</v>
      </c>
      <c r="T279" s="275">
        <v>1984.2100038208559</v>
      </c>
      <c r="U279" s="275">
        <v>1816.0882966724498</v>
      </c>
      <c r="V279" s="275">
        <v>1921.9421055158273</v>
      </c>
      <c r="W279" s="275">
        <v>117.91374468542898</v>
      </c>
      <c r="X279" s="275">
        <v>3.0563137901937965</v>
      </c>
      <c r="Y279" s="275">
        <v>60.485029237811389</v>
      </c>
      <c r="Z279" s="275">
        <v>71.706789290244799</v>
      </c>
      <c r="AA279" s="275">
        <v>71.706789290244799</v>
      </c>
      <c r="AB279" s="275">
        <v>71.706789290244799</v>
      </c>
      <c r="AC279" s="275">
        <v>71.706789290244799</v>
      </c>
      <c r="AD279" s="275">
        <v>71.706789290244799</v>
      </c>
      <c r="AE279" s="275">
        <v>71.706789290244799</v>
      </c>
      <c r="AF279" s="275">
        <v>2153.4363213350052</v>
      </c>
      <c r="AG279" s="275">
        <v>199.33256533175364</v>
      </c>
      <c r="AH279" s="275">
        <v>199.33256533175364</v>
      </c>
      <c r="AI279" s="275">
        <v>270.63370488955087</v>
      </c>
      <c r="AJ279" s="275">
        <v>270.63370488955087</v>
      </c>
      <c r="AK279" s="275">
        <v>270.63370488955087</v>
      </c>
    </row>
    <row r="280" spans="1:37" ht="15" x14ac:dyDescent="0.25">
      <c r="A280" s="269" t="s">
        <v>1655</v>
      </c>
      <c r="B280" s="269" t="s">
        <v>1471</v>
      </c>
      <c r="C280" s="275">
        <v>415</v>
      </c>
      <c r="D280" s="269" t="s">
        <v>802</v>
      </c>
      <c r="E280" s="275">
        <v>6167.5747661162413</v>
      </c>
      <c r="F280" s="275">
        <v>5090.3316969900952</v>
      </c>
      <c r="G280" s="275">
        <v>5567.194609217745</v>
      </c>
      <c r="H280" s="275">
        <v>5680.2483885252122</v>
      </c>
      <c r="I280" s="275">
        <v>5088.3501116829821</v>
      </c>
      <c r="J280" s="275">
        <v>5390.9726484394459</v>
      </c>
      <c r="K280" s="275">
        <v>5439.1136249008005</v>
      </c>
      <c r="L280" s="275">
        <v>4628.0645646607445</v>
      </c>
      <c r="M280" s="275">
        <v>5063.4346900480177</v>
      </c>
      <c r="N280" s="275">
        <v>2519.6163456632762</v>
      </c>
      <c r="O280" s="275">
        <v>2133.7310787021124</v>
      </c>
      <c r="P280" s="275">
        <v>2302.0572591330624</v>
      </c>
      <c r="Q280" s="275">
        <v>2362.9874780050154</v>
      </c>
      <c r="R280" s="275">
        <v>2059.2749313611816</v>
      </c>
      <c r="S280" s="275">
        <v>2200.6241241173611</v>
      </c>
      <c r="T280" s="275">
        <v>2111.8227676275669</v>
      </c>
      <c r="U280" s="275">
        <v>1807.5113013917205</v>
      </c>
      <c r="V280" s="275">
        <v>1976.550554820564</v>
      </c>
      <c r="W280" s="275">
        <v>123.17905850954305</v>
      </c>
      <c r="X280" s="275">
        <v>3.5285114841827543</v>
      </c>
      <c r="Y280" s="275">
        <v>63.353784996862906</v>
      </c>
      <c r="Z280" s="275">
        <v>77.465595860476228</v>
      </c>
      <c r="AA280" s="275">
        <v>77.465595860476228</v>
      </c>
      <c r="AB280" s="275">
        <v>77.465595860476228</v>
      </c>
      <c r="AC280" s="275">
        <v>77.465595860476228</v>
      </c>
      <c r="AD280" s="275">
        <v>77.465595860476228</v>
      </c>
      <c r="AE280" s="275">
        <v>77.465595860476228</v>
      </c>
      <c r="AF280" s="275">
        <v>2286.7924198735059</v>
      </c>
      <c r="AG280" s="275">
        <v>211.68123119829002</v>
      </c>
      <c r="AH280" s="275">
        <v>211.68123119829002</v>
      </c>
      <c r="AI280" s="275">
        <v>256.76950357613742</v>
      </c>
      <c r="AJ280" s="275">
        <v>256.76950357613742</v>
      </c>
      <c r="AK280" s="275">
        <v>256.76950357613742</v>
      </c>
    </row>
    <row r="281" spans="1:37" ht="15" x14ac:dyDescent="0.25">
      <c r="A281" s="269" t="s">
        <v>1656</v>
      </c>
      <c r="B281" s="269" t="s">
        <v>1472</v>
      </c>
      <c r="C281" s="275">
        <v>421</v>
      </c>
      <c r="D281" s="269" t="s">
        <v>802</v>
      </c>
      <c r="E281" s="275">
        <v>5502.3323707146274</v>
      </c>
      <c r="F281" s="275">
        <v>4634.1352172809165</v>
      </c>
      <c r="G281" s="275">
        <v>5029.740205927862</v>
      </c>
      <c r="H281" s="275">
        <v>5195.9462261009394</v>
      </c>
      <c r="I281" s="275">
        <v>4720.1988709818224</v>
      </c>
      <c r="J281" s="275">
        <v>4944.6870375999024</v>
      </c>
      <c r="K281" s="275">
        <v>4834.0350478590335</v>
      </c>
      <c r="L281" s="275">
        <v>4268.0586161138926</v>
      </c>
      <c r="M281" s="275">
        <v>4578.3154431589501</v>
      </c>
      <c r="N281" s="275">
        <v>2798.3606579426641</v>
      </c>
      <c r="O281" s="275">
        <v>2342.3027526282726</v>
      </c>
      <c r="P281" s="275">
        <v>2518.6557476373728</v>
      </c>
      <c r="Q281" s="275">
        <v>2546.8772754186102</v>
      </c>
      <c r="R281" s="275">
        <v>2235.0844211157537</v>
      </c>
      <c r="S281" s="275">
        <v>2400.8851324827442</v>
      </c>
      <c r="T281" s="275">
        <v>2214.8052746507774</v>
      </c>
      <c r="U281" s="275">
        <v>1968.9858524972176</v>
      </c>
      <c r="V281" s="275">
        <v>2114.091623695369</v>
      </c>
      <c r="W281" s="275">
        <v>118.7685908134569</v>
      </c>
      <c r="X281" s="275">
        <v>3.1601892281440809</v>
      </c>
      <c r="Y281" s="275">
        <v>60.964390020800487</v>
      </c>
      <c r="Z281" s="275">
        <v>78.16803662949664</v>
      </c>
      <c r="AA281" s="275">
        <v>78.16803662949664</v>
      </c>
      <c r="AB281" s="275">
        <v>78.16803662949664</v>
      </c>
      <c r="AC281" s="275">
        <v>78.16803662949664</v>
      </c>
      <c r="AD281" s="275">
        <v>78.16803662949664</v>
      </c>
      <c r="AE281" s="275">
        <v>78.16803662949664</v>
      </c>
      <c r="AF281" s="275">
        <v>1984.6257132651035</v>
      </c>
      <c r="AG281" s="275">
        <v>183.70086386355348</v>
      </c>
      <c r="AH281" s="275">
        <v>183.70086386355348</v>
      </c>
      <c r="AI281" s="275">
        <v>227.01688896269394</v>
      </c>
      <c r="AJ281" s="275">
        <v>227.01688896269394</v>
      </c>
      <c r="AK281" s="275">
        <v>227.01688896269394</v>
      </c>
    </row>
    <row r="282" spans="1:37" ht="15" x14ac:dyDescent="0.25">
      <c r="A282" s="269" t="s">
        <v>2873</v>
      </c>
      <c r="B282" s="269" t="s">
        <v>1658</v>
      </c>
      <c r="C282" s="275">
        <v>83</v>
      </c>
      <c r="D282" s="269" t="s">
        <v>802</v>
      </c>
      <c r="E282" s="275">
        <v>1112.2277508847703</v>
      </c>
      <c r="F282" s="275">
        <v>891.5371725425407</v>
      </c>
      <c r="G282" s="275">
        <v>964.53266677484532</v>
      </c>
      <c r="H282" s="275">
        <v>1073.1263519206036</v>
      </c>
      <c r="I282" s="275">
        <v>891.5371725425407</v>
      </c>
      <c r="J282" s="275">
        <v>939.41606738076212</v>
      </c>
      <c r="K282" s="275">
        <v>940.56497148153028</v>
      </c>
      <c r="L282" s="275">
        <v>903.87437221571645</v>
      </c>
      <c r="M282" s="275">
        <v>921.58157177635871</v>
      </c>
      <c r="N282" s="275">
        <v>461.44807641511238</v>
      </c>
      <c r="O282" s="275">
        <v>358.61894984119488</v>
      </c>
      <c r="P282" s="275">
        <v>385.3328016834966</v>
      </c>
      <c r="Q282" s="275">
        <v>461.98971377899352</v>
      </c>
      <c r="R282" s="275">
        <v>358.16758537129391</v>
      </c>
      <c r="S282" s="275">
        <v>384.78438013709535</v>
      </c>
      <c r="T282" s="275">
        <v>359.90990708699803</v>
      </c>
      <c r="U282" s="275">
        <v>356.54710463151986</v>
      </c>
      <c r="V282" s="275">
        <v>358.83674005565786</v>
      </c>
      <c r="W282" s="275">
        <v>17.798129500513411</v>
      </c>
      <c r="X282" s="275">
        <v>0.22675420456918052</v>
      </c>
      <c r="Y282" s="275">
        <v>9.0124418525412953</v>
      </c>
      <c r="Z282" s="275">
        <v>2.7629072511353558</v>
      </c>
      <c r="AA282" s="275">
        <v>2.7629072511353558</v>
      </c>
      <c r="AB282" s="275">
        <v>2.7629072511353558</v>
      </c>
      <c r="AC282" s="275">
        <v>2.7629072511353558</v>
      </c>
      <c r="AD282" s="275">
        <v>2.7629072511353558</v>
      </c>
      <c r="AE282" s="275">
        <v>2.7629072511353558</v>
      </c>
      <c r="AF282" s="275">
        <v>365.70670578585543</v>
      </c>
      <c r="AG282" s="275">
        <v>33.864092380005047</v>
      </c>
      <c r="AH282" s="275">
        <v>33.864092380005047</v>
      </c>
      <c r="AI282" s="275">
        <v>68.288471431097832</v>
      </c>
      <c r="AJ282" s="275">
        <v>68.288471431097832</v>
      </c>
      <c r="AK282" s="275">
        <v>68.288471431097832</v>
      </c>
    </row>
    <row r="283" spans="1:37" ht="15" x14ac:dyDescent="0.25">
      <c r="A283" s="269" t="s">
        <v>2874</v>
      </c>
      <c r="B283" s="269" t="s">
        <v>1660</v>
      </c>
      <c r="C283" s="275">
        <v>82</v>
      </c>
      <c r="D283" s="269" t="s">
        <v>802</v>
      </c>
      <c r="E283" s="275">
        <v>969.85423087679465</v>
      </c>
      <c r="F283" s="275">
        <v>771.27809512044951</v>
      </c>
      <c r="G283" s="275">
        <v>827.15252901862323</v>
      </c>
      <c r="H283" s="275">
        <v>969.85423087679465</v>
      </c>
      <c r="I283" s="275">
        <v>771.27809512044951</v>
      </c>
      <c r="J283" s="275">
        <v>824.03732903907951</v>
      </c>
      <c r="K283" s="275">
        <v>783.73889503862426</v>
      </c>
      <c r="L283" s="275">
        <v>752.58689524318743</v>
      </c>
      <c r="M283" s="275">
        <v>772.83569511022142</v>
      </c>
      <c r="N283" s="275">
        <v>492.95088675023658</v>
      </c>
      <c r="O283" s="275">
        <v>370.60697334462549</v>
      </c>
      <c r="P283" s="275">
        <v>402.25981593450888</v>
      </c>
      <c r="Q283" s="275">
        <v>493.52194270817085</v>
      </c>
      <c r="R283" s="275">
        <v>370.13109337968018</v>
      </c>
      <c r="S283" s="275">
        <v>401.67879581877401</v>
      </c>
      <c r="T283" s="275">
        <v>371.97929387767425</v>
      </c>
      <c r="U283" s="275">
        <v>368.40572855556871</v>
      </c>
      <c r="V283" s="275">
        <v>370.8379984068747</v>
      </c>
      <c r="W283" s="275">
        <v>9.768012815352888</v>
      </c>
      <c r="X283" s="275">
        <v>0.17951425559287348</v>
      </c>
      <c r="Y283" s="275">
        <v>4.9737635354728811</v>
      </c>
      <c r="Z283" s="275">
        <v>1.6250740989546102</v>
      </c>
      <c r="AA283" s="275">
        <v>1.6250740989546102</v>
      </c>
      <c r="AB283" s="275">
        <v>1.6250740989546102</v>
      </c>
      <c r="AC283" s="275">
        <v>1.6250740989546102</v>
      </c>
      <c r="AD283" s="275">
        <v>1.6250740989546102</v>
      </c>
      <c r="AE283" s="275">
        <v>1.6250740989546102</v>
      </c>
      <c r="AF283" s="275">
        <v>257.15555304778457</v>
      </c>
      <c r="AG283" s="275">
        <v>23.812354296616348</v>
      </c>
      <c r="AH283" s="275">
        <v>23.812354296616348</v>
      </c>
      <c r="AI283" s="275">
        <v>26.509075890255289</v>
      </c>
      <c r="AJ283" s="275">
        <v>26.509075890255289</v>
      </c>
      <c r="AK283" s="275">
        <v>26.509075890255289</v>
      </c>
    </row>
    <row r="284" spans="1:37" ht="15" x14ac:dyDescent="0.25">
      <c r="A284" s="269" t="s">
        <v>2875</v>
      </c>
      <c r="B284" s="269" t="s">
        <v>1662</v>
      </c>
      <c r="C284" s="275">
        <v>82</v>
      </c>
      <c r="D284" s="269" t="s">
        <v>802</v>
      </c>
      <c r="E284" s="275">
        <v>983.7510003498827</v>
      </c>
      <c r="F284" s="275">
        <v>785.74227827193226</v>
      </c>
      <c r="G284" s="275">
        <v>840.20765877883116</v>
      </c>
      <c r="H284" s="275">
        <v>983.7510003498827</v>
      </c>
      <c r="I284" s="275">
        <v>785.74227827193226</v>
      </c>
      <c r="J284" s="275">
        <v>837.72605878512559</v>
      </c>
      <c r="K284" s="275">
        <v>795.66867824675523</v>
      </c>
      <c r="L284" s="275">
        <v>770.85267830969769</v>
      </c>
      <c r="M284" s="275">
        <v>786.98307826878511</v>
      </c>
      <c r="N284" s="275">
        <v>511.06288353772834</v>
      </c>
      <c r="O284" s="275">
        <v>394.18725635258647</v>
      </c>
      <c r="P284" s="275">
        <v>424.42008799620754</v>
      </c>
      <c r="Q284" s="275">
        <v>511.63393949566273</v>
      </c>
      <c r="R284" s="275">
        <v>393.71137638764117</v>
      </c>
      <c r="S284" s="275">
        <v>423.8655375760452</v>
      </c>
      <c r="T284" s="275">
        <v>395.45369810334529</v>
      </c>
      <c r="U284" s="275">
        <v>392.1448297369646</v>
      </c>
      <c r="V284" s="275">
        <v>394.40504656704945</v>
      </c>
      <c r="W284" s="275">
        <v>10.951920257028959</v>
      </c>
      <c r="X284" s="275">
        <v>0.26166887209631995</v>
      </c>
      <c r="Y284" s="275">
        <v>5.60679456456264</v>
      </c>
      <c r="Z284" s="275">
        <v>2.6255273344867938</v>
      </c>
      <c r="AA284" s="275">
        <v>2.6255273344867938</v>
      </c>
      <c r="AB284" s="275">
        <v>2.6255273344867938</v>
      </c>
      <c r="AC284" s="275">
        <v>2.6255273344867938</v>
      </c>
      <c r="AD284" s="275">
        <v>2.6255273344867938</v>
      </c>
      <c r="AE284" s="275">
        <v>2.6255273344867938</v>
      </c>
      <c r="AF284" s="275">
        <v>392.19103466933575</v>
      </c>
      <c r="AG284" s="275">
        <v>36.31651970295507</v>
      </c>
      <c r="AH284" s="275">
        <v>36.31651970295507</v>
      </c>
      <c r="AI284" s="275">
        <v>23.141927475738164</v>
      </c>
      <c r="AJ284" s="275">
        <v>23.141927475738164</v>
      </c>
      <c r="AK284" s="275">
        <v>23.141927475738164</v>
      </c>
    </row>
    <row r="285" spans="1:37" ht="15" x14ac:dyDescent="0.25">
      <c r="A285" s="269" t="s">
        <v>2876</v>
      </c>
      <c r="B285" s="269" t="s">
        <v>1664</v>
      </c>
      <c r="C285" s="275">
        <v>82</v>
      </c>
      <c r="D285" s="269" t="s">
        <v>802</v>
      </c>
      <c r="E285" s="275">
        <v>968.86389676253532</v>
      </c>
      <c r="F285" s="275">
        <v>770.24124974350343</v>
      </c>
      <c r="G285" s="275">
        <v>826.12731145734881</v>
      </c>
      <c r="H285" s="275">
        <v>968.86389676253532</v>
      </c>
      <c r="I285" s="275">
        <v>770.24124974350343</v>
      </c>
      <c r="J285" s="275">
        <v>823.01211147780509</v>
      </c>
      <c r="K285" s="275">
        <v>782.70204966167819</v>
      </c>
      <c r="L285" s="275">
        <v>751.55004986624135</v>
      </c>
      <c r="M285" s="275">
        <v>771.79884973327535</v>
      </c>
      <c r="N285" s="275">
        <v>528.08555575315518</v>
      </c>
      <c r="O285" s="275">
        <v>399.35175919037704</v>
      </c>
      <c r="P285" s="275">
        <v>432.60207256955209</v>
      </c>
      <c r="Q285" s="275">
        <v>528.65661171108957</v>
      </c>
      <c r="R285" s="275">
        <v>398.87587922543173</v>
      </c>
      <c r="S285" s="275">
        <v>432.02105245381733</v>
      </c>
      <c r="T285" s="275">
        <v>400.7240797234258</v>
      </c>
      <c r="U285" s="275">
        <v>397.15051440132027</v>
      </c>
      <c r="V285" s="275">
        <v>399.58278425262625</v>
      </c>
      <c r="W285" s="275">
        <v>9.768012815352888</v>
      </c>
      <c r="X285" s="275">
        <v>0.17951425559287348</v>
      </c>
      <c r="Y285" s="275">
        <v>4.9737635354728811</v>
      </c>
      <c r="Z285" s="275">
        <v>1.6250740989546102</v>
      </c>
      <c r="AA285" s="275">
        <v>1.6250740989546102</v>
      </c>
      <c r="AB285" s="275">
        <v>1.6250740989546102</v>
      </c>
      <c r="AC285" s="275">
        <v>1.6250740989546102</v>
      </c>
      <c r="AD285" s="275">
        <v>1.6250740989546102</v>
      </c>
      <c r="AE285" s="275">
        <v>1.6250740989546102</v>
      </c>
      <c r="AF285" s="275">
        <v>242.19057477538459</v>
      </c>
      <c r="AG285" s="275">
        <v>22.426610296816349</v>
      </c>
      <c r="AH285" s="275">
        <v>22.426610296816349</v>
      </c>
      <c r="AI285" s="275">
        <v>26.353820453781807</v>
      </c>
      <c r="AJ285" s="275">
        <v>26.353820453781807</v>
      </c>
      <c r="AK285" s="275">
        <v>26.353820453781807</v>
      </c>
    </row>
    <row r="286" spans="1:37" ht="15" x14ac:dyDescent="0.25">
      <c r="A286" s="269" t="s">
        <v>1657</v>
      </c>
      <c r="B286" s="269" t="s">
        <v>1658</v>
      </c>
      <c r="C286" s="275">
        <v>89</v>
      </c>
      <c r="D286" s="269" t="s">
        <v>802</v>
      </c>
      <c r="E286" s="275">
        <v>1161.0880212630639</v>
      </c>
      <c r="F286" s="275">
        <v>937.27982277206468</v>
      </c>
      <c r="G286" s="275">
        <v>1010.5249155683659</v>
      </c>
      <c r="H286" s="275">
        <v>1123.2900010558972</v>
      </c>
      <c r="I286" s="275">
        <v>937.27982277206468</v>
      </c>
      <c r="J286" s="275">
        <v>986.26396733672857</v>
      </c>
      <c r="K286" s="275">
        <v>985.00424295405435</v>
      </c>
      <c r="L286" s="275">
        <v>948.80117530945824</v>
      </c>
      <c r="M286" s="275">
        <v>966.0606472755461</v>
      </c>
      <c r="N286" s="275">
        <v>502.56994839442388</v>
      </c>
      <c r="O286" s="275">
        <v>394.01398715697309</v>
      </c>
      <c r="P286" s="275">
        <v>422.14483836813156</v>
      </c>
      <c r="Q286" s="275">
        <v>503.05274857019862</v>
      </c>
      <c r="R286" s="275">
        <v>393.6116536771608</v>
      </c>
      <c r="S286" s="275">
        <v>421.6086745692524</v>
      </c>
      <c r="T286" s="275">
        <v>395.35397539286492</v>
      </c>
      <c r="U286" s="275">
        <v>391.88330475919162</v>
      </c>
      <c r="V286" s="275">
        <v>394.23177737143612</v>
      </c>
      <c r="W286" s="275">
        <v>17.798129500513411</v>
      </c>
      <c r="X286" s="275">
        <v>0.22675420456918052</v>
      </c>
      <c r="Y286" s="275">
        <v>9.0124418525412953</v>
      </c>
      <c r="Z286" s="275">
        <v>2.7629072511353558</v>
      </c>
      <c r="AA286" s="275">
        <v>2.7629072511353558</v>
      </c>
      <c r="AB286" s="275">
        <v>2.7629072511353558</v>
      </c>
      <c r="AC286" s="275">
        <v>2.7629072511353558</v>
      </c>
      <c r="AD286" s="275">
        <v>2.7629072511353558</v>
      </c>
      <c r="AE286" s="275">
        <v>2.7629072511353558</v>
      </c>
      <c r="AF286" s="275">
        <v>348.56121582111683</v>
      </c>
      <c r="AG286" s="275">
        <v>32.276436732202946</v>
      </c>
      <c r="AH286" s="275">
        <v>32.276436732202946</v>
      </c>
      <c r="AI286" s="275">
        <v>69.038862653185163</v>
      </c>
      <c r="AJ286" s="275">
        <v>69.038862653185163</v>
      </c>
      <c r="AK286" s="275">
        <v>69.038862653185163</v>
      </c>
    </row>
    <row r="287" spans="1:37" ht="15" x14ac:dyDescent="0.25">
      <c r="A287" s="269" t="s">
        <v>1659</v>
      </c>
      <c r="B287" s="269" t="s">
        <v>1660</v>
      </c>
      <c r="C287" s="275">
        <v>88</v>
      </c>
      <c r="D287" s="269" t="s">
        <v>802</v>
      </c>
      <c r="E287" s="275">
        <v>1034.8081365251867</v>
      </c>
      <c r="F287" s="275">
        <v>826.09216335138319</v>
      </c>
      <c r="G287" s="275">
        <v>884.50155660392147</v>
      </c>
      <c r="H287" s="275">
        <v>1034.8081365251867</v>
      </c>
      <c r="I287" s="275">
        <v>826.09216335138319</v>
      </c>
      <c r="J287" s="275">
        <v>881.38635662437775</v>
      </c>
      <c r="K287" s="275">
        <v>838.55296326955795</v>
      </c>
      <c r="L287" s="275">
        <v>807.40096347412111</v>
      </c>
      <c r="M287" s="275">
        <v>827.64976334115499</v>
      </c>
      <c r="N287" s="275">
        <v>532.33865683309614</v>
      </c>
      <c r="O287" s="275">
        <v>401.23718868791923</v>
      </c>
      <c r="P287" s="275">
        <v>435.04264672012755</v>
      </c>
      <c r="Q287" s="275">
        <v>532.76261982076437</v>
      </c>
      <c r="R287" s="275">
        <v>400.88388619819557</v>
      </c>
      <c r="S287" s="275">
        <v>434.49227097319812</v>
      </c>
      <c r="T287" s="275">
        <v>402.73208669618964</v>
      </c>
      <c r="U287" s="275">
        <v>398.88885092859641</v>
      </c>
      <c r="V287" s="275">
        <v>401.4682137501685</v>
      </c>
      <c r="W287" s="275">
        <v>9.768012815352888</v>
      </c>
      <c r="X287" s="275">
        <v>0.17951425559287348</v>
      </c>
      <c r="Y287" s="275">
        <v>4.9737635354728811</v>
      </c>
      <c r="Z287" s="275">
        <v>1.6250740989546102</v>
      </c>
      <c r="AA287" s="275">
        <v>1.6250740989546102</v>
      </c>
      <c r="AB287" s="275">
        <v>1.6250740989546102</v>
      </c>
      <c r="AC287" s="275">
        <v>1.6250740989546102</v>
      </c>
      <c r="AD287" s="275">
        <v>1.6250740989546102</v>
      </c>
      <c r="AE287" s="275">
        <v>1.6250740989546102</v>
      </c>
      <c r="AF287" s="275">
        <v>263.77098672118836</v>
      </c>
      <c r="AG287" s="275">
        <v>24.42493654451448</v>
      </c>
      <c r="AH287" s="275">
        <v>24.42493654451448</v>
      </c>
      <c r="AI287" s="275">
        <v>28.631048814797676</v>
      </c>
      <c r="AJ287" s="275">
        <v>28.631048814797676</v>
      </c>
      <c r="AK287" s="275">
        <v>28.631048814797676</v>
      </c>
    </row>
    <row r="288" spans="1:37" ht="15" x14ac:dyDescent="0.25">
      <c r="A288" s="269" t="s">
        <v>1661</v>
      </c>
      <c r="B288" s="269" t="s">
        <v>1662</v>
      </c>
      <c r="C288" s="275">
        <v>88</v>
      </c>
      <c r="D288" s="269" t="s">
        <v>802</v>
      </c>
      <c r="E288" s="275">
        <v>1123.3126839358583</v>
      </c>
      <c r="F288" s="275">
        <v>894.85728930975256</v>
      </c>
      <c r="G288" s="275">
        <v>956.93433795369049</v>
      </c>
      <c r="H288" s="275">
        <v>1123.3126839358583</v>
      </c>
      <c r="I288" s="275">
        <v>894.85728930975256</v>
      </c>
      <c r="J288" s="275">
        <v>954.45273795998469</v>
      </c>
      <c r="K288" s="275">
        <v>904.78368928457553</v>
      </c>
      <c r="L288" s="275">
        <v>879.9676893475181</v>
      </c>
      <c r="M288" s="275">
        <v>896.09808930660552</v>
      </c>
      <c r="N288" s="275">
        <v>565.72944003951352</v>
      </c>
      <c r="O288" s="275">
        <v>432.63808349626197</v>
      </c>
      <c r="P288" s="275">
        <v>466.88071958833075</v>
      </c>
      <c r="Q288" s="275">
        <v>566.12398443312861</v>
      </c>
      <c r="R288" s="275">
        <v>432.30929650158271</v>
      </c>
      <c r="S288" s="275">
        <v>466.36294241073483</v>
      </c>
      <c r="T288" s="275">
        <v>434.05161821728683</v>
      </c>
      <c r="U288" s="275">
        <v>430.41914531632091</v>
      </c>
      <c r="V288" s="275">
        <v>432.85587371072501</v>
      </c>
      <c r="W288" s="275">
        <v>10.951920257028959</v>
      </c>
      <c r="X288" s="275">
        <v>0.26166887209631995</v>
      </c>
      <c r="Y288" s="275">
        <v>5.60679456456264</v>
      </c>
      <c r="Z288" s="275">
        <v>2.6255273344867938</v>
      </c>
      <c r="AA288" s="275">
        <v>2.6255273344867938</v>
      </c>
      <c r="AB288" s="275">
        <v>2.6255273344867938</v>
      </c>
      <c r="AC288" s="275">
        <v>2.6255273344867938</v>
      </c>
      <c r="AD288" s="275">
        <v>2.6255273344867938</v>
      </c>
      <c r="AE288" s="275">
        <v>2.6255273344867938</v>
      </c>
      <c r="AF288" s="275">
        <v>420.153445591538</v>
      </c>
      <c r="AG288" s="275">
        <v>38.905810263203065</v>
      </c>
      <c r="AH288" s="275">
        <v>38.905810263203065</v>
      </c>
      <c r="AI288" s="275">
        <v>26.227913609381066</v>
      </c>
      <c r="AJ288" s="275">
        <v>26.227913609381066</v>
      </c>
      <c r="AK288" s="275">
        <v>26.227913609381066</v>
      </c>
    </row>
    <row r="289" spans="1:37" ht="15" x14ac:dyDescent="0.25">
      <c r="A289" s="269" t="s">
        <v>1663</v>
      </c>
      <c r="B289" s="269" t="s">
        <v>1664</v>
      </c>
      <c r="C289" s="275">
        <v>88</v>
      </c>
      <c r="D289" s="269" t="s">
        <v>802</v>
      </c>
      <c r="E289" s="275">
        <v>1034.5657792085017</v>
      </c>
      <c r="F289" s="275">
        <v>825.67668079986902</v>
      </c>
      <c r="G289" s="275">
        <v>884.12935536111456</v>
      </c>
      <c r="H289" s="275">
        <v>1034.5657792085017</v>
      </c>
      <c r="I289" s="275">
        <v>825.67668079986902</v>
      </c>
      <c r="J289" s="275">
        <v>881.01415538157084</v>
      </c>
      <c r="K289" s="275">
        <v>838.13748071804378</v>
      </c>
      <c r="L289" s="275">
        <v>806.98548092260694</v>
      </c>
      <c r="M289" s="275">
        <v>827.23428078964093</v>
      </c>
      <c r="N289" s="275">
        <v>567.5907416613253</v>
      </c>
      <c r="O289" s="275">
        <v>430.06197409643818</v>
      </c>
      <c r="P289" s="275">
        <v>465.45954768654752</v>
      </c>
      <c r="Q289" s="275">
        <v>567.95586746088713</v>
      </c>
      <c r="R289" s="275">
        <v>429.75770259680326</v>
      </c>
      <c r="S289" s="275">
        <v>464.92142968714018</v>
      </c>
      <c r="T289" s="275">
        <v>431.60590309479733</v>
      </c>
      <c r="U289" s="275">
        <v>427.65479914900902</v>
      </c>
      <c r="V289" s="275">
        <v>430.29299915868739</v>
      </c>
      <c r="W289" s="275">
        <v>9.768012815352888</v>
      </c>
      <c r="X289" s="275">
        <v>0.17951425559287348</v>
      </c>
      <c r="Y289" s="275">
        <v>4.9737635354728811</v>
      </c>
      <c r="Z289" s="275">
        <v>1.6250740989546102</v>
      </c>
      <c r="AA289" s="275">
        <v>1.6250740989546102</v>
      </c>
      <c r="AB289" s="275">
        <v>1.6250740989546102</v>
      </c>
      <c r="AC289" s="275">
        <v>1.6250740989546102</v>
      </c>
      <c r="AD289" s="275">
        <v>1.6250740989546102</v>
      </c>
      <c r="AE289" s="275">
        <v>1.6250740989546102</v>
      </c>
      <c r="AF289" s="275">
        <v>248.17615431028688</v>
      </c>
      <c r="AG289" s="275">
        <v>22.980868671614335</v>
      </c>
      <c r="AH289" s="275">
        <v>22.980868671614335</v>
      </c>
      <c r="AI289" s="275">
        <v>28.487249383469528</v>
      </c>
      <c r="AJ289" s="275">
        <v>28.487249383469528</v>
      </c>
      <c r="AK289" s="275">
        <v>28.487249383469528</v>
      </c>
    </row>
    <row r="290" spans="1:37" ht="15" x14ac:dyDescent="0.25">
      <c r="A290" s="269" t="s">
        <v>3475</v>
      </c>
      <c r="B290" s="269" t="s">
        <v>1666</v>
      </c>
      <c r="C290" s="275">
        <v>112</v>
      </c>
      <c r="D290" s="269" t="s">
        <v>802</v>
      </c>
      <c r="E290" s="275">
        <v>4598.6512366700463</v>
      </c>
      <c r="F290" s="275">
        <v>4091.8547611960507</v>
      </c>
      <c r="G290" s="275">
        <v>4440.0893186612766</v>
      </c>
      <c r="H290" s="275">
        <v>4821.5272401277762</v>
      </c>
      <c r="I290" s="275">
        <v>4139.4770500736631</v>
      </c>
      <c r="J290" s="275">
        <v>4534.5292907248313</v>
      </c>
      <c r="K290" s="275">
        <v>4610.988436343222</v>
      </c>
      <c r="L290" s="275">
        <v>4079.517561522875</v>
      </c>
      <c r="M290" s="275">
        <v>4341.7388986947253</v>
      </c>
      <c r="N290" s="275">
        <v>762.8644034430331</v>
      </c>
      <c r="O290" s="275">
        <v>681.87116089495282</v>
      </c>
      <c r="P290" s="275">
        <v>735.50411004931209</v>
      </c>
      <c r="Q290" s="275">
        <v>794.41060020963596</v>
      </c>
      <c r="R290" s="275">
        <v>738.08169319980016</v>
      </c>
      <c r="S290" s="275">
        <v>763.66806232690135</v>
      </c>
      <c r="T290" s="275">
        <v>763.56262221707391</v>
      </c>
      <c r="U290" s="275">
        <v>680.59109314254476</v>
      </c>
      <c r="V290" s="275">
        <v>721.00468451151141</v>
      </c>
      <c r="W290" s="275">
        <v>137.86386124038131</v>
      </c>
      <c r="X290" s="275">
        <v>2.6298826380093492</v>
      </c>
      <c r="Y290" s="275">
        <v>70.24687193919533</v>
      </c>
      <c r="Z290" s="275">
        <v>48.773518926593425</v>
      </c>
      <c r="AA290" s="275">
        <v>48.773518926593425</v>
      </c>
      <c r="AB290" s="275">
        <v>48.773518926593425</v>
      </c>
      <c r="AC290" s="275">
        <v>48.773518926593425</v>
      </c>
      <c r="AD290" s="275">
        <v>48.773518926593425</v>
      </c>
      <c r="AE290" s="275">
        <v>48.773518926593425</v>
      </c>
      <c r="AF290" s="275">
        <v>757.64013908338154</v>
      </c>
      <c r="AG290" s="275">
        <v>70.119943160953198</v>
      </c>
      <c r="AH290" s="275">
        <v>70.119943160953198</v>
      </c>
      <c r="AI290" s="275">
        <v>470.38373060675855</v>
      </c>
      <c r="AJ290" s="275">
        <v>470.38373060675855</v>
      </c>
      <c r="AK290" s="275">
        <v>470.38373060675855</v>
      </c>
    </row>
    <row r="291" spans="1:37" ht="15" x14ac:dyDescent="0.25">
      <c r="A291" s="269" t="s">
        <v>3476</v>
      </c>
      <c r="B291" s="269" t="s">
        <v>1473</v>
      </c>
      <c r="C291" s="275">
        <v>101</v>
      </c>
      <c r="D291" s="269" t="s">
        <v>802</v>
      </c>
      <c r="E291" s="275">
        <v>1486.1509702958931</v>
      </c>
      <c r="F291" s="275">
        <v>1344.8513045212883</v>
      </c>
      <c r="G291" s="275">
        <v>1400.8637588689501</v>
      </c>
      <c r="H291" s="275">
        <v>1486.1509702958931</v>
      </c>
      <c r="I291" s="275">
        <v>1344.8513045212883</v>
      </c>
      <c r="J291" s="275">
        <v>1414.9535614246452</v>
      </c>
      <c r="K291" s="275">
        <v>1422.1406560856412</v>
      </c>
      <c r="L291" s="275">
        <v>1344.8513045212883</v>
      </c>
      <c r="M291" s="275">
        <v>1381.4481802840814</v>
      </c>
      <c r="N291" s="275">
        <v>658.64431840469149</v>
      </c>
      <c r="O291" s="275">
        <v>529.55631685084165</v>
      </c>
      <c r="P291" s="275">
        <v>565.7949537622361</v>
      </c>
      <c r="Q291" s="275">
        <v>659.34279289291067</v>
      </c>
      <c r="R291" s="275">
        <v>528.97425477732577</v>
      </c>
      <c r="S291" s="275">
        <v>568.55775503941209</v>
      </c>
      <c r="T291" s="275">
        <v>540.79168571467312</v>
      </c>
      <c r="U291" s="275">
        <v>530.25479133906072</v>
      </c>
      <c r="V291" s="275">
        <v>534.20854206970489</v>
      </c>
      <c r="W291" s="275">
        <v>59.004022106484086</v>
      </c>
      <c r="X291" s="275">
        <v>1.5791201892259716</v>
      </c>
      <c r="Y291" s="275">
        <v>30.291571147855031</v>
      </c>
      <c r="Z291" s="275">
        <v>36.380320231614881</v>
      </c>
      <c r="AA291" s="275">
        <v>36.380320231614881</v>
      </c>
      <c r="AB291" s="275">
        <v>36.380320231614881</v>
      </c>
      <c r="AC291" s="275">
        <v>36.380320231614881</v>
      </c>
      <c r="AD291" s="275">
        <v>36.380320231614881</v>
      </c>
      <c r="AE291" s="275">
        <v>36.380320231614881</v>
      </c>
      <c r="AF291" s="275">
        <v>429.90813145490091</v>
      </c>
      <c r="AG291" s="275">
        <v>39.772318498294062</v>
      </c>
      <c r="AH291" s="275">
        <v>39.772318498294062</v>
      </c>
      <c r="AI291" s="275">
        <v>77.178389856978896</v>
      </c>
      <c r="AJ291" s="275">
        <v>77.178389856978896</v>
      </c>
      <c r="AK291" s="275">
        <v>77.178389856978896</v>
      </c>
    </row>
    <row r="292" spans="1:37" ht="15" x14ac:dyDescent="0.25">
      <c r="A292" s="269" t="s">
        <v>3477</v>
      </c>
      <c r="B292" s="269" t="s">
        <v>1474</v>
      </c>
      <c r="C292" s="275">
        <v>95</v>
      </c>
      <c r="D292" s="269" t="s">
        <v>802</v>
      </c>
      <c r="E292" s="275">
        <v>1682.1201228171219</v>
      </c>
      <c r="F292" s="275">
        <v>1429.0062162381689</v>
      </c>
      <c r="G292" s="275">
        <v>1537.5424145792801</v>
      </c>
      <c r="H292" s="275">
        <v>1650.7422139881578</v>
      </c>
      <c r="I292" s="275">
        <v>1429.0062162381689</v>
      </c>
      <c r="J292" s="275">
        <v>1529.6979373720392</v>
      </c>
      <c r="K292" s="275">
        <v>1682.1201228171219</v>
      </c>
      <c r="L292" s="275">
        <v>1429.0062162381689</v>
      </c>
      <c r="M292" s="275">
        <v>1554.4345695167735</v>
      </c>
      <c r="N292" s="275">
        <v>542.18285275608537</v>
      </c>
      <c r="O292" s="275">
        <v>465.91425588566977</v>
      </c>
      <c r="P292" s="275">
        <v>492.28846906377072</v>
      </c>
      <c r="Q292" s="275">
        <v>541.30024262836196</v>
      </c>
      <c r="R292" s="275">
        <v>465.33219381215383</v>
      </c>
      <c r="S292" s="275">
        <v>492.09691963551575</v>
      </c>
      <c r="T292" s="275">
        <v>541.72251365732495</v>
      </c>
      <c r="U292" s="275">
        <v>465.28350462225148</v>
      </c>
      <c r="V292" s="275">
        <v>503.63394805649807</v>
      </c>
      <c r="W292" s="275">
        <v>58.057529087559836</v>
      </c>
      <c r="X292" s="275">
        <v>1.7564771464701534</v>
      </c>
      <c r="Y292" s="275">
        <v>29.907003117014995</v>
      </c>
      <c r="Z292" s="275">
        <v>39.499752989981268</v>
      </c>
      <c r="AA292" s="275">
        <v>39.499752989981268</v>
      </c>
      <c r="AB292" s="275">
        <v>39.499752989981268</v>
      </c>
      <c r="AC292" s="275">
        <v>39.499752989981268</v>
      </c>
      <c r="AD292" s="275">
        <v>39.499752989981268</v>
      </c>
      <c r="AE292" s="275">
        <v>39.499752989981268</v>
      </c>
      <c r="AF292" s="275">
        <v>338.01414362017181</v>
      </c>
      <c r="AG292" s="275">
        <v>31.263021916782755</v>
      </c>
      <c r="AH292" s="275">
        <v>31.263021916782755</v>
      </c>
      <c r="AI292" s="275">
        <v>71.157900408773841</v>
      </c>
      <c r="AJ292" s="275">
        <v>71.157900408773841</v>
      </c>
      <c r="AK292" s="275">
        <v>71.157900408773841</v>
      </c>
    </row>
    <row r="293" spans="1:37" ht="15" x14ac:dyDescent="0.25">
      <c r="A293" s="269" t="s">
        <v>3478</v>
      </c>
      <c r="B293" s="269" t="s">
        <v>1475</v>
      </c>
      <c r="C293" s="275">
        <v>99</v>
      </c>
      <c r="D293" s="269" t="s">
        <v>802</v>
      </c>
      <c r="E293" s="275">
        <v>1258.8640013531565</v>
      </c>
      <c r="F293" s="275">
        <v>1156.3903462133835</v>
      </c>
      <c r="G293" s="275">
        <v>1204.2147131324512</v>
      </c>
      <c r="H293" s="275">
        <v>1315.2232115759371</v>
      </c>
      <c r="I293" s="275">
        <v>1156.3903462133835</v>
      </c>
      <c r="J293" s="275">
        <v>1218.3045156881462</v>
      </c>
      <c r="K293" s="275">
        <v>1258.8640013531565</v>
      </c>
      <c r="L293" s="275">
        <v>1156.3903462133835</v>
      </c>
      <c r="M293" s="275">
        <v>1205.5793737638865</v>
      </c>
      <c r="N293" s="275">
        <v>637.78431697728331</v>
      </c>
      <c r="O293" s="275">
        <v>566.34437286118543</v>
      </c>
      <c r="P293" s="275">
        <v>597.11277616813106</v>
      </c>
      <c r="Q293" s="275">
        <v>638.48279146550249</v>
      </c>
      <c r="R293" s="275">
        <v>565.76231078766955</v>
      </c>
      <c r="S293" s="275">
        <v>599.87557744530716</v>
      </c>
      <c r="T293" s="275">
        <v>613.3468647449738</v>
      </c>
      <c r="U293" s="275">
        <v>567.04579282503994</v>
      </c>
      <c r="V293" s="275">
        <v>588.88089595893598</v>
      </c>
      <c r="W293" s="275">
        <v>59.315585549096092</v>
      </c>
      <c r="X293" s="275">
        <v>1.6304043142580884</v>
      </c>
      <c r="Y293" s="275">
        <v>30.472994931677089</v>
      </c>
      <c r="Z293" s="275">
        <v>39.543094733592213</v>
      </c>
      <c r="AA293" s="275">
        <v>39.543094733592213</v>
      </c>
      <c r="AB293" s="275">
        <v>39.543094733592213</v>
      </c>
      <c r="AC293" s="275">
        <v>39.543094733592213</v>
      </c>
      <c r="AD293" s="275">
        <v>39.543094733592213</v>
      </c>
      <c r="AE293" s="275">
        <v>39.543094733592213</v>
      </c>
      <c r="AF293" s="275">
        <v>339.92402427530089</v>
      </c>
      <c r="AG293" s="275">
        <v>31.439877671794061</v>
      </c>
      <c r="AH293" s="275">
        <v>31.439877671794061</v>
      </c>
      <c r="AI293" s="275">
        <v>50.299070087596832</v>
      </c>
      <c r="AJ293" s="275">
        <v>50.299070087596832</v>
      </c>
      <c r="AK293" s="275">
        <v>50.299070087596832</v>
      </c>
    </row>
    <row r="294" spans="1:37" ht="15" x14ac:dyDescent="0.25">
      <c r="A294" s="269" t="s">
        <v>1665</v>
      </c>
      <c r="B294" s="269" t="s">
        <v>1666</v>
      </c>
      <c r="C294" s="275">
        <v>112</v>
      </c>
      <c r="D294" s="269" t="s">
        <v>802</v>
      </c>
      <c r="E294" s="275">
        <v>4546.2216066708861</v>
      </c>
      <c r="F294" s="275">
        <v>4027.6947223838906</v>
      </c>
      <c r="G294" s="275">
        <v>4381.7944842556153</v>
      </c>
      <c r="H294" s="275">
        <v>4769.097610128616</v>
      </c>
      <c r="I294" s="275">
        <v>4087.047420074502</v>
      </c>
      <c r="J294" s="275">
        <v>4482.099660725672</v>
      </c>
      <c r="K294" s="275">
        <v>4558.5588063440618</v>
      </c>
      <c r="L294" s="275">
        <v>4015.3575227107149</v>
      </c>
      <c r="M294" s="275">
        <v>4283.444064289065</v>
      </c>
      <c r="N294" s="275">
        <v>757.19758155946204</v>
      </c>
      <c r="O294" s="275">
        <v>676.20433901138165</v>
      </c>
      <c r="P294" s="275">
        <v>729.83728816574114</v>
      </c>
      <c r="Q294" s="275">
        <v>788.7437783260649</v>
      </c>
      <c r="R294" s="275">
        <v>732.41487131622932</v>
      </c>
      <c r="S294" s="275">
        <v>758.00124044333029</v>
      </c>
      <c r="T294" s="275">
        <v>757.89580033350273</v>
      </c>
      <c r="U294" s="275">
        <v>674.92427125897359</v>
      </c>
      <c r="V294" s="275">
        <v>715.33786262794024</v>
      </c>
      <c r="W294" s="275">
        <v>137.86386124038131</v>
      </c>
      <c r="X294" s="275">
        <v>2.6298826380093492</v>
      </c>
      <c r="Y294" s="275">
        <v>70.24687193919533</v>
      </c>
      <c r="Z294" s="275">
        <v>48.773518926593425</v>
      </c>
      <c r="AA294" s="275">
        <v>48.773518926593425</v>
      </c>
      <c r="AB294" s="275">
        <v>48.773518926593425</v>
      </c>
      <c r="AC294" s="275">
        <v>48.773518926593425</v>
      </c>
      <c r="AD294" s="275">
        <v>48.773518926593425</v>
      </c>
      <c r="AE294" s="275">
        <v>48.773518926593425</v>
      </c>
      <c r="AF294" s="275">
        <v>661.14325150858144</v>
      </c>
      <c r="AG294" s="275">
        <v>61.184427127753196</v>
      </c>
      <c r="AH294" s="275">
        <v>61.184427127753196</v>
      </c>
      <c r="AI294" s="275">
        <v>457.00255658602168</v>
      </c>
      <c r="AJ294" s="275">
        <v>457.00255658602168</v>
      </c>
      <c r="AK294" s="275">
        <v>457.00255658602168</v>
      </c>
    </row>
    <row r="295" spans="1:37" ht="15" x14ac:dyDescent="0.25">
      <c r="A295" s="269" t="s">
        <v>1667</v>
      </c>
      <c r="B295" s="269" t="s">
        <v>1473</v>
      </c>
      <c r="C295" s="275">
        <v>101</v>
      </c>
      <c r="D295" s="269" t="s">
        <v>802</v>
      </c>
      <c r="E295" s="275">
        <v>1486.1509702958931</v>
      </c>
      <c r="F295" s="275">
        <v>1344.8513045212883</v>
      </c>
      <c r="G295" s="275">
        <v>1400.8637588689501</v>
      </c>
      <c r="H295" s="275">
        <v>1486.1509702958931</v>
      </c>
      <c r="I295" s="275">
        <v>1344.8513045212883</v>
      </c>
      <c r="J295" s="275">
        <v>1414.9535614246452</v>
      </c>
      <c r="K295" s="275">
        <v>1422.1406560856412</v>
      </c>
      <c r="L295" s="275">
        <v>1344.8513045212883</v>
      </c>
      <c r="M295" s="275">
        <v>1381.4481802840814</v>
      </c>
      <c r="N295" s="275">
        <v>658.64431840469149</v>
      </c>
      <c r="O295" s="275">
        <v>529.55631685084154</v>
      </c>
      <c r="P295" s="275">
        <v>565.79495376223588</v>
      </c>
      <c r="Q295" s="275">
        <v>659.34279289291067</v>
      </c>
      <c r="R295" s="275">
        <v>528.97425477732565</v>
      </c>
      <c r="S295" s="275">
        <v>568.55775503941209</v>
      </c>
      <c r="T295" s="275">
        <v>540.79168571467301</v>
      </c>
      <c r="U295" s="275">
        <v>530.25479133906072</v>
      </c>
      <c r="V295" s="275">
        <v>534.20854206970478</v>
      </c>
      <c r="W295" s="275">
        <v>59.004022106484086</v>
      </c>
      <c r="X295" s="275">
        <v>1.5791201892259716</v>
      </c>
      <c r="Y295" s="275">
        <v>30.291571147855031</v>
      </c>
      <c r="Z295" s="275">
        <v>36.380320231614881</v>
      </c>
      <c r="AA295" s="275">
        <v>36.380320231614881</v>
      </c>
      <c r="AB295" s="275">
        <v>36.380320231614881</v>
      </c>
      <c r="AC295" s="275">
        <v>36.380320231614881</v>
      </c>
      <c r="AD295" s="275">
        <v>36.380320231614881</v>
      </c>
      <c r="AE295" s="275">
        <v>36.380320231614881</v>
      </c>
      <c r="AF295" s="275">
        <v>429.90841632850089</v>
      </c>
      <c r="AG295" s="275">
        <v>39.772344876294063</v>
      </c>
      <c r="AH295" s="275">
        <v>39.772344876294063</v>
      </c>
      <c r="AI295" s="275">
        <v>77.178389856978896</v>
      </c>
      <c r="AJ295" s="275">
        <v>77.178389856978896</v>
      </c>
      <c r="AK295" s="275">
        <v>77.178389856978896</v>
      </c>
    </row>
    <row r="296" spans="1:37" ht="15" x14ac:dyDescent="0.25">
      <c r="A296" s="269" t="s">
        <v>1668</v>
      </c>
      <c r="B296" s="269" t="s">
        <v>1474</v>
      </c>
      <c r="C296" s="275">
        <v>95</v>
      </c>
      <c r="D296" s="269" t="s">
        <v>802</v>
      </c>
      <c r="E296" s="275">
        <v>1682.1201228171219</v>
      </c>
      <c r="F296" s="275">
        <v>1429.0062162381689</v>
      </c>
      <c r="G296" s="275">
        <v>1537.5424145792801</v>
      </c>
      <c r="H296" s="275">
        <v>1650.7422139881578</v>
      </c>
      <c r="I296" s="275">
        <v>1429.0062162381689</v>
      </c>
      <c r="J296" s="275">
        <v>1529.6979373720392</v>
      </c>
      <c r="K296" s="275">
        <v>1682.1201228171219</v>
      </c>
      <c r="L296" s="275">
        <v>1429.0062162381689</v>
      </c>
      <c r="M296" s="275">
        <v>1554.4345695167735</v>
      </c>
      <c r="N296" s="275">
        <v>542.18285275608514</v>
      </c>
      <c r="O296" s="275">
        <v>465.91425588566972</v>
      </c>
      <c r="P296" s="275">
        <v>492.28846906377061</v>
      </c>
      <c r="Q296" s="275">
        <v>541.30024262836184</v>
      </c>
      <c r="R296" s="275">
        <v>465.33219381215378</v>
      </c>
      <c r="S296" s="275">
        <v>492.09691963551563</v>
      </c>
      <c r="T296" s="275">
        <v>541.72251365732473</v>
      </c>
      <c r="U296" s="275">
        <v>465.28350462225148</v>
      </c>
      <c r="V296" s="275">
        <v>503.63394805649796</v>
      </c>
      <c r="W296" s="275">
        <v>58.057529087559836</v>
      </c>
      <c r="X296" s="275">
        <v>1.7564771464701534</v>
      </c>
      <c r="Y296" s="275">
        <v>29.907003117014995</v>
      </c>
      <c r="Z296" s="275">
        <v>39.499752989981268</v>
      </c>
      <c r="AA296" s="275">
        <v>39.499752989981268</v>
      </c>
      <c r="AB296" s="275">
        <v>39.499752989981268</v>
      </c>
      <c r="AC296" s="275">
        <v>39.499752989981268</v>
      </c>
      <c r="AD296" s="275">
        <v>39.499752989981268</v>
      </c>
      <c r="AE296" s="275">
        <v>39.499752989981268</v>
      </c>
      <c r="AF296" s="275">
        <v>338.01920993317179</v>
      </c>
      <c r="AG296" s="275">
        <v>31.263491052682753</v>
      </c>
      <c r="AH296" s="275">
        <v>31.263491052682753</v>
      </c>
      <c r="AI296" s="275">
        <v>71.157915609384304</v>
      </c>
      <c r="AJ296" s="275">
        <v>71.157915609384304</v>
      </c>
      <c r="AK296" s="275">
        <v>71.157915609384304</v>
      </c>
    </row>
    <row r="297" spans="1:37" ht="15" x14ac:dyDescent="0.25">
      <c r="A297" s="269" t="s">
        <v>1669</v>
      </c>
      <c r="B297" s="269" t="s">
        <v>1475</v>
      </c>
      <c r="C297" s="275">
        <v>99</v>
      </c>
      <c r="D297" s="269" t="s">
        <v>802</v>
      </c>
      <c r="E297" s="275">
        <v>1258.8640013531565</v>
      </c>
      <c r="F297" s="275">
        <v>1156.3903462133835</v>
      </c>
      <c r="G297" s="275">
        <v>1204.2147131324512</v>
      </c>
      <c r="H297" s="275">
        <v>1315.2232115759371</v>
      </c>
      <c r="I297" s="275">
        <v>1156.3903462133835</v>
      </c>
      <c r="J297" s="275">
        <v>1218.3045156881462</v>
      </c>
      <c r="K297" s="275">
        <v>1258.8640013531565</v>
      </c>
      <c r="L297" s="275">
        <v>1156.3903462133835</v>
      </c>
      <c r="M297" s="275">
        <v>1205.5793737638865</v>
      </c>
      <c r="N297" s="275">
        <v>637.78431697728331</v>
      </c>
      <c r="O297" s="275">
        <v>566.34437286118543</v>
      </c>
      <c r="P297" s="275">
        <v>597.11277616813106</v>
      </c>
      <c r="Q297" s="275">
        <v>638.48279146550249</v>
      </c>
      <c r="R297" s="275">
        <v>565.76231078766955</v>
      </c>
      <c r="S297" s="275">
        <v>599.87557744530716</v>
      </c>
      <c r="T297" s="275">
        <v>613.3468647449738</v>
      </c>
      <c r="U297" s="275">
        <v>567.04579282503994</v>
      </c>
      <c r="V297" s="275">
        <v>588.88089595893598</v>
      </c>
      <c r="W297" s="275">
        <v>59.315585549096092</v>
      </c>
      <c r="X297" s="275">
        <v>1.6304043142580884</v>
      </c>
      <c r="Y297" s="275">
        <v>30.472994931677089</v>
      </c>
      <c r="Z297" s="275">
        <v>39.543094733592213</v>
      </c>
      <c r="AA297" s="275">
        <v>39.543094733592213</v>
      </c>
      <c r="AB297" s="275">
        <v>39.543094733592213</v>
      </c>
      <c r="AC297" s="275">
        <v>39.543094733592213</v>
      </c>
      <c r="AD297" s="275">
        <v>39.543094733592213</v>
      </c>
      <c r="AE297" s="275">
        <v>39.543094733592213</v>
      </c>
      <c r="AF297" s="275">
        <v>339.92416671210094</v>
      </c>
      <c r="AG297" s="275">
        <v>31.439890860794062</v>
      </c>
      <c r="AH297" s="275">
        <v>31.439890860794062</v>
      </c>
      <c r="AI297" s="275">
        <v>50.299070087596832</v>
      </c>
      <c r="AJ297" s="275">
        <v>50.299070087596832</v>
      </c>
      <c r="AK297" s="275">
        <v>50.299070087596832</v>
      </c>
    </row>
    <row r="298" spans="1:37" ht="15" x14ac:dyDescent="0.25">
      <c r="A298" s="269" t="s">
        <v>3479</v>
      </c>
      <c r="B298" s="269" t="s">
        <v>3480</v>
      </c>
      <c r="C298" s="275">
        <v>92</v>
      </c>
      <c r="D298" s="269" t="s">
        <v>802</v>
      </c>
      <c r="E298" s="275">
        <v>818.05800613942131</v>
      </c>
      <c r="F298" s="275">
        <v>657.6718656252956</v>
      </c>
      <c r="G298" s="275">
        <v>715.3301840312032</v>
      </c>
      <c r="H298" s="275">
        <v>770.59172968711232</v>
      </c>
      <c r="I298" s="275">
        <v>667.71562843388892</v>
      </c>
      <c r="J298" s="275">
        <v>702.23875382541439</v>
      </c>
      <c r="K298" s="275">
        <v>678.96752018993811</v>
      </c>
      <c r="L298" s="275">
        <v>635.92387213228494</v>
      </c>
      <c r="M298" s="275">
        <v>657.95302443543596</v>
      </c>
      <c r="N298" s="275">
        <v>512.99984595943101</v>
      </c>
      <c r="O298" s="275">
        <v>402.76568445234716</v>
      </c>
      <c r="P298" s="275">
        <v>435.45501240282834</v>
      </c>
      <c r="Q298" s="275">
        <v>481.09503764552346</v>
      </c>
      <c r="R298" s="275">
        <v>401.24953183636103</v>
      </c>
      <c r="S298" s="275">
        <v>428.44445256218773</v>
      </c>
      <c r="T298" s="275">
        <v>399.52458774330808</v>
      </c>
      <c r="U298" s="275">
        <v>380.95486988371158</v>
      </c>
      <c r="V298" s="275">
        <v>389.22344594192015</v>
      </c>
      <c r="W298" s="275">
        <v>0</v>
      </c>
      <c r="X298" s="275">
        <v>0</v>
      </c>
      <c r="Y298" s="275">
        <v>0</v>
      </c>
      <c r="Z298" s="275">
        <v>0</v>
      </c>
      <c r="AA298" s="275">
        <v>0</v>
      </c>
      <c r="AB298" s="275">
        <v>0</v>
      </c>
      <c r="AC298" s="275">
        <v>0</v>
      </c>
      <c r="AD298" s="275">
        <v>0</v>
      </c>
      <c r="AE298" s="275">
        <v>0</v>
      </c>
      <c r="AF298" s="275">
        <v>291.3620813942797</v>
      </c>
      <c r="AG298" s="275">
        <v>26.979841542642653</v>
      </c>
      <c r="AH298" s="275">
        <v>26.979841542642653</v>
      </c>
      <c r="AI298" s="275">
        <v>34.535282798730819</v>
      </c>
      <c r="AJ298" s="275">
        <v>34.535282798730819</v>
      </c>
      <c r="AK298" s="275">
        <v>34.535282798730819</v>
      </c>
    </row>
    <row r="299" spans="1:37" ht="15" x14ac:dyDescent="0.25">
      <c r="A299" s="269" t="s">
        <v>4405</v>
      </c>
      <c r="B299" s="269" t="s">
        <v>3480</v>
      </c>
      <c r="C299" s="275">
        <v>69</v>
      </c>
      <c r="D299" s="269" t="s">
        <v>802</v>
      </c>
      <c r="E299" s="275">
        <v>622.85429979269952</v>
      </c>
      <c r="F299" s="275">
        <v>505.59170593432782</v>
      </c>
      <c r="G299" s="275">
        <v>559.71593774610574</v>
      </c>
      <c r="H299" s="275">
        <v>575.38802334039042</v>
      </c>
      <c r="I299" s="275">
        <v>515.63546874292092</v>
      </c>
      <c r="J299" s="275">
        <v>543.00110750541251</v>
      </c>
      <c r="K299" s="275">
        <v>541.38096063858814</v>
      </c>
      <c r="L299" s="275">
        <v>483.84371244131705</v>
      </c>
      <c r="M299" s="275">
        <v>507.68456476192023</v>
      </c>
      <c r="N299" s="275">
        <v>379.62204200011763</v>
      </c>
      <c r="O299" s="275">
        <v>303.47343698740519</v>
      </c>
      <c r="P299" s="275">
        <v>328.65441913384535</v>
      </c>
      <c r="Q299" s="275">
        <v>346.68758289434777</v>
      </c>
      <c r="R299" s="275">
        <v>302.81532669797087</v>
      </c>
      <c r="S299" s="275">
        <v>321.22314186608389</v>
      </c>
      <c r="T299" s="275">
        <v>303.63129463995267</v>
      </c>
      <c r="U299" s="275">
        <v>281.40942709458039</v>
      </c>
      <c r="V299" s="275">
        <v>290.2488124813575</v>
      </c>
      <c r="W299" s="275">
        <v>0</v>
      </c>
      <c r="X299" s="275">
        <v>0</v>
      </c>
      <c r="Y299" s="275">
        <v>0</v>
      </c>
      <c r="Z299" s="275">
        <v>0</v>
      </c>
      <c r="AA299" s="275">
        <v>0</v>
      </c>
      <c r="AB299" s="275">
        <v>0</v>
      </c>
      <c r="AC299" s="275">
        <v>0</v>
      </c>
      <c r="AD299" s="275">
        <v>0</v>
      </c>
      <c r="AE299" s="275">
        <v>0</v>
      </c>
      <c r="AF299" s="275">
        <v>227.91608750353873</v>
      </c>
      <c r="AG299" s="275">
        <v>21.104805560399878</v>
      </c>
      <c r="AH299" s="275">
        <v>21.104805560399878</v>
      </c>
      <c r="AI299" s="275">
        <v>24.580961859790879</v>
      </c>
      <c r="AJ299" s="275">
        <v>24.580961859790879</v>
      </c>
      <c r="AK299" s="275">
        <v>24.580961859790879</v>
      </c>
    </row>
    <row r="300" spans="1:37" ht="15" x14ac:dyDescent="0.25">
      <c r="A300" s="269" t="s">
        <v>3481</v>
      </c>
      <c r="B300" s="269" t="s">
        <v>3482</v>
      </c>
      <c r="C300" s="275">
        <v>21</v>
      </c>
      <c r="D300" s="269" t="s">
        <v>802</v>
      </c>
      <c r="E300" s="275">
        <v>324.53680214974406</v>
      </c>
      <c r="F300" s="275">
        <v>268.22244285601079</v>
      </c>
      <c r="G300" s="275">
        <v>282.30103267944412</v>
      </c>
      <c r="H300" s="275">
        <v>324.53680214974406</v>
      </c>
      <c r="I300" s="275">
        <v>268.22244285601079</v>
      </c>
      <c r="J300" s="275">
        <v>282.30103267944406</v>
      </c>
      <c r="K300" s="275">
        <v>268.22244285601079</v>
      </c>
      <c r="L300" s="275">
        <v>268.22244285601079</v>
      </c>
      <c r="M300" s="275">
        <v>268.22244285601079</v>
      </c>
      <c r="N300" s="275">
        <v>173.67094981059381</v>
      </c>
      <c r="O300" s="275">
        <v>132.94449924045634</v>
      </c>
      <c r="P300" s="275">
        <v>143.23643161069023</v>
      </c>
      <c r="Q300" s="275">
        <v>174.11222872139189</v>
      </c>
      <c r="R300" s="275">
        <v>132.57676681479128</v>
      </c>
      <c r="S300" s="275">
        <v>143.14449850427397</v>
      </c>
      <c r="T300" s="275">
        <v>133.38577815125444</v>
      </c>
      <c r="U300" s="275">
        <v>132.42967384452527</v>
      </c>
      <c r="V300" s="275">
        <v>132.94449924045637</v>
      </c>
      <c r="W300" s="275">
        <v>0</v>
      </c>
      <c r="X300" s="275">
        <v>0</v>
      </c>
      <c r="Y300" s="275">
        <v>0</v>
      </c>
      <c r="Z300" s="275">
        <v>0</v>
      </c>
      <c r="AA300" s="275">
        <v>0</v>
      </c>
      <c r="AB300" s="275">
        <v>0</v>
      </c>
      <c r="AC300" s="275">
        <v>0</v>
      </c>
      <c r="AD300" s="275">
        <v>0</v>
      </c>
      <c r="AE300" s="275">
        <v>0</v>
      </c>
      <c r="AF300" s="275">
        <v>86.777945363430447</v>
      </c>
      <c r="AG300" s="275">
        <v>8.0355524048069853</v>
      </c>
      <c r="AH300" s="275">
        <v>8.0355524048069853</v>
      </c>
      <c r="AI300" s="275">
        <v>10.714881416610659</v>
      </c>
      <c r="AJ300" s="275">
        <v>10.714881416610659</v>
      </c>
      <c r="AK300" s="275">
        <v>10.714881416610659</v>
      </c>
    </row>
    <row r="301" spans="1:37" ht="15" x14ac:dyDescent="0.25">
      <c r="A301" s="269" t="s">
        <v>4406</v>
      </c>
      <c r="B301" s="269" t="s">
        <v>3482</v>
      </c>
      <c r="C301" s="275">
        <v>12</v>
      </c>
      <c r="D301" s="269" t="s">
        <v>802</v>
      </c>
      <c r="E301" s="275">
        <v>193.75084492431876</v>
      </c>
      <c r="F301" s="275">
        <v>167.73105965321818</v>
      </c>
      <c r="G301" s="275">
        <v>176.65160599426295</v>
      </c>
      <c r="H301" s="275">
        <v>193.75084492431876</v>
      </c>
      <c r="I301" s="275">
        <v>167.73105965321818</v>
      </c>
      <c r="J301" s="275">
        <v>175.44380598262813</v>
      </c>
      <c r="K301" s="275">
        <v>172.56225969975748</v>
      </c>
      <c r="L301" s="275">
        <v>160.48425958340923</v>
      </c>
      <c r="M301" s="275">
        <v>168.3349596590356</v>
      </c>
      <c r="N301" s="275">
        <v>99.356031318341792</v>
      </c>
      <c r="O301" s="275">
        <v>81.742491078397521</v>
      </c>
      <c r="P301" s="275">
        <v>86.598780071609255</v>
      </c>
      <c r="Q301" s="275">
        <v>99.47370569455461</v>
      </c>
      <c r="R301" s="275">
        <v>81.644429098220172</v>
      </c>
      <c r="S301" s="275">
        <v>86.362521906978671</v>
      </c>
      <c r="T301" s="275">
        <v>82.491399776565089</v>
      </c>
      <c r="U301" s="275">
        <v>80.589709437092978</v>
      </c>
      <c r="V301" s="275">
        <v>81.848362413190642</v>
      </c>
      <c r="W301" s="275">
        <v>0</v>
      </c>
      <c r="X301" s="275">
        <v>0</v>
      </c>
      <c r="Y301" s="275">
        <v>0</v>
      </c>
      <c r="Z301" s="275">
        <v>0</v>
      </c>
      <c r="AA301" s="275">
        <v>0</v>
      </c>
      <c r="AB301" s="275">
        <v>0</v>
      </c>
      <c r="AC301" s="275">
        <v>0</v>
      </c>
      <c r="AD301" s="275">
        <v>0</v>
      </c>
      <c r="AE301" s="275">
        <v>0</v>
      </c>
      <c r="AF301" s="275">
        <v>48.123664525684944</v>
      </c>
      <c r="AG301" s="275">
        <v>4.4562044245004566</v>
      </c>
      <c r="AH301" s="275">
        <v>4.4562044245004566</v>
      </c>
      <c r="AI301" s="275">
        <v>4.6468343820896845</v>
      </c>
      <c r="AJ301" s="275">
        <v>4.6468343820896845</v>
      </c>
      <c r="AK301" s="275">
        <v>4.6468343820896845</v>
      </c>
    </row>
    <row r="302" spans="1:37" ht="15" x14ac:dyDescent="0.25">
      <c r="A302" s="269" t="s">
        <v>3483</v>
      </c>
      <c r="B302" s="269" t="s">
        <v>3484</v>
      </c>
      <c r="C302" s="275">
        <v>19</v>
      </c>
      <c r="D302" s="269" t="s">
        <v>802</v>
      </c>
      <c r="E302" s="275">
        <v>157.82269852182884</v>
      </c>
      <c r="F302" s="275">
        <v>132.16475325558636</v>
      </c>
      <c r="G302" s="275">
        <v>138.579239572147</v>
      </c>
      <c r="H302" s="275">
        <v>157.82269852182884</v>
      </c>
      <c r="I302" s="275">
        <v>132.16475325558636</v>
      </c>
      <c r="J302" s="275">
        <v>138.57923957214697</v>
      </c>
      <c r="K302" s="275">
        <v>132.16475325558636</v>
      </c>
      <c r="L302" s="275">
        <v>132.16475325558636</v>
      </c>
      <c r="M302" s="275">
        <v>132.16475325558636</v>
      </c>
      <c r="N302" s="275">
        <v>113.34516097235957</v>
      </c>
      <c r="O302" s="275">
        <v>91.39986864400305</v>
      </c>
      <c r="P302" s="275">
        <v>97.018575399331596</v>
      </c>
      <c r="Q302" s="275">
        <v>113.87469566531726</v>
      </c>
      <c r="R302" s="275">
        <v>90.95858973320496</v>
      </c>
      <c r="S302" s="275">
        <v>96.908255671632077</v>
      </c>
      <c r="T302" s="275">
        <v>91.929403336960746</v>
      </c>
      <c r="U302" s="275">
        <v>90.782078168885732</v>
      </c>
      <c r="V302" s="275">
        <v>91.39986864400305</v>
      </c>
      <c r="W302" s="275">
        <v>0</v>
      </c>
      <c r="X302" s="275">
        <v>0</v>
      </c>
      <c r="Y302" s="275">
        <v>0</v>
      </c>
      <c r="Z302" s="275">
        <v>0</v>
      </c>
      <c r="AA302" s="275">
        <v>0</v>
      </c>
      <c r="AB302" s="275">
        <v>0</v>
      </c>
      <c r="AC302" s="275">
        <v>0</v>
      </c>
      <c r="AD302" s="275">
        <v>0</v>
      </c>
      <c r="AE302" s="275">
        <v>0</v>
      </c>
      <c r="AF302" s="275">
        <v>51.695907656074617</v>
      </c>
      <c r="AG302" s="275">
        <v>4.7869897487678346</v>
      </c>
      <c r="AH302" s="275">
        <v>4.7869897487678346</v>
      </c>
      <c r="AI302" s="275">
        <v>6.3815339235178099</v>
      </c>
      <c r="AJ302" s="275">
        <v>6.3815339235178099</v>
      </c>
      <c r="AK302" s="275">
        <v>6.3815339235178099</v>
      </c>
    </row>
    <row r="303" spans="1:37" ht="15" x14ac:dyDescent="0.25">
      <c r="A303" s="269" t="s">
        <v>4407</v>
      </c>
      <c r="B303" s="269" t="s">
        <v>3484</v>
      </c>
      <c r="C303" s="275">
        <v>12</v>
      </c>
      <c r="D303" s="269" t="s">
        <v>802</v>
      </c>
      <c r="E303" s="275">
        <v>125.6138239611806</v>
      </c>
      <c r="F303" s="275">
        <v>106.37036501149872</v>
      </c>
      <c r="G303" s="275">
        <v>113.59682977218883</v>
      </c>
      <c r="H303" s="275">
        <v>125.6138239611806</v>
      </c>
      <c r="I303" s="275">
        <v>106.37036501149872</v>
      </c>
      <c r="J303" s="275">
        <v>112.38902976055402</v>
      </c>
      <c r="K303" s="275">
        <v>111.20156505803803</v>
      </c>
      <c r="L303" s="275">
        <v>99.123564941689764</v>
      </c>
      <c r="M303" s="275">
        <v>106.97426501731613</v>
      </c>
      <c r="N303" s="275">
        <v>83.813718238828869</v>
      </c>
      <c r="O303" s="275">
        <v>67.354748992561468</v>
      </c>
      <c r="P303" s="275">
        <v>71.93710453438058</v>
      </c>
      <c r="Q303" s="275">
        <v>83.990229803148097</v>
      </c>
      <c r="R303" s="275">
        <v>67.207656022295453</v>
      </c>
      <c r="S303" s="275">
        <v>71.688588622227854</v>
      </c>
      <c r="T303" s="275">
        <v>68.054626700640355</v>
      </c>
      <c r="U303" s="275">
        <v>66.260804539363335</v>
      </c>
      <c r="V303" s="275">
        <v>67.460620327354576</v>
      </c>
      <c r="W303" s="275">
        <v>0</v>
      </c>
      <c r="X303" s="275">
        <v>0</v>
      </c>
      <c r="Y303" s="275">
        <v>0</v>
      </c>
      <c r="Z303" s="275">
        <v>0</v>
      </c>
      <c r="AA303" s="275">
        <v>0</v>
      </c>
      <c r="AB303" s="275">
        <v>0</v>
      </c>
      <c r="AC303" s="275">
        <v>0</v>
      </c>
      <c r="AD303" s="275">
        <v>0</v>
      </c>
      <c r="AE303" s="275">
        <v>0</v>
      </c>
      <c r="AF303" s="275">
        <v>39.300051129576886</v>
      </c>
      <c r="AG303" s="275">
        <v>3.6391457477997111</v>
      </c>
      <c r="AH303" s="275">
        <v>3.6391457477997111</v>
      </c>
      <c r="AI303" s="275">
        <v>4.4383969713083316</v>
      </c>
      <c r="AJ303" s="275">
        <v>4.4383969713083316</v>
      </c>
      <c r="AK303" s="275">
        <v>4.4383969713083316</v>
      </c>
    </row>
    <row r="304" spans="1:37" ht="15" x14ac:dyDescent="0.25">
      <c r="A304" s="269" t="s">
        <v>3485</v>
      </c>
      <c r="B304" s="269" t="s">
        <v>1666</v>
      </c>
      <c r="C304" s="275">
        <v>97</v>
      </c>
      <c r="D304" s="269" t="s">
        <v>802</v>
      </c>
      <c r="E304" s="275">
        <v>4162.1276771588291</v>
      </c>
      <c r="F304" s="275">
        <v>3510.3742844861631</v>
      </c>
      <c r="G304" s="275">
        <v>3949.8352759938266</v>
      </c>
      <c r="H304" s="275">
        <v>4385.003680616559</v>
      </c>
      <c r="I304" s="275">
        <v>3788.8660709575693</v>
      </c>
      <c r="J304" s="275">
        <v>4119.615876321217</v>
      </c>
      <c r="K304" s="275">
        <v>4174.4648768320048</v>
      </c>
      <c r="L304" s="275">
        <v>3498.0370848129874</v>
      </c>
      <c r="M304" s="275">
        <v>3832.5388805709408</v>
      </c>
      <c r="N304" s="275">
        <v>671.9103795922631</v>
      </c>
      <c r="O304" s="275">
        <v>590.50355215636296</v>
      </c>
      <c r="P304" s="275">
        <v>644.44936525980654</v>
      </c>
      <c r="Q304" s="275">
        <v>703.45657635886573</v>
      </c>
      <c r="R304" s="275">
        <v>647.22767517293107</v>
      </c>
      <c r="S304" s="275">
        <v>672.70995792191729</v>
      </c>
      <c r="T304" s="275">
        <v>672.44645826790588</v>
      </c>
      <c r="U304" s="275">
        <v>589.52074125101785</v>
      </c>
      <c r="V304" s="275">
        <v>630.01923006206368</v>
      </c>
      <c r="W304" s="275">
        <v>84.878100542440961</v>
      </c>
      <c r="X304" s="275">
        <v>2.0533977812072246</v>
      </c>
      <c r="Y304" s="275">
        <v>43.465749161824093</v>
      </c>
      <c r="Z304" s="275">
        <v>38.43441110420595</v>
      </c>
      <c r="AA304" s="275">
        <v>38.43441110420595</v>
      </c>
      <c r="AB304" s="275">
        <v>38.43441110420595</v>
      </c>
      <c r="AC304" s="275">
        <v>38.43441110420595</v>
      </c>
      <c r="AD304" s="275">
        <v>38.43441110420595</v>
      </c>
      <c r="AE304" s="275">
        <v>38.43441110420595</v>
      </c>
      <c r="AF304" s="275">
        <v>676.26107009486316</v>
      </c>
      <c r="AG304" s="275">
        <v>62.584314856137979</v>
      </c>
      <c r="AH304" s="275">
        <v>62.584314856137979</v>
      </c>
      <c r="AI304" s="275">
        <v>295.94295137051949</v>
      </c>
      <c r="AJ304" s="275">
        <v>295.94295137051949</v>
      </c>
      <c r="AK304" s="275">
        <v>295.94295137051949</v>
      </c>
    </row>
    <row r="305" spans="1:37" ht="15" x14ac:dyDescent="0.25">
      <c r="A305" s="269" t="s">
        <v>3486</v>
      </c>
      <c r="B305" s="269" t="s">
        <v>1473</v>
      </c>
      <c r="C305" s="275">
        <v>88</v>
      </c>
      <c r="D305" s="269" t="s">
        <v>802</v>
      </c>
      <c r="E305" s="275">
        <v>1547.7221662766101</v>
      </c>
      <c r="F305" s="275">
        <v>1377.4220267073331</v>
      </c>
      <c r="G305" s="275">
        <v>1442.1891691479916</v>
      </c>
      <c r="H305" s="275">
        <v>1547.7221662766101</v>
      </c>
      <c r="I305" s="275">
        <v>1377.4220267073331</v>
      </c>
      <c r="J305" s="275">
        <v>1454.1616020536837</v>
      </c>
      <c r="K305" s="275">
        <v>1463.1808568716988</v>
      </c>
      <c r="L305" s="275">
        <v>1377.4220267073331</v>
      </c>
      <c r="M305" s="275">
        <v>1419.1728417786442</v>
      </c>
      <c r="N305" s="275">
        <v>498.77265998428646</v>
      </c>
      <c r="O305" s="275">
        <v>411.56754404795765</v>
      </c>
      <c r="P305" s="275">
        <v>435.7028364989373</v>
      </c>
      <c r="Q305" s="275">
        <v>499.27365230168192</v>
      </c>
      <c r="R305" s="275">
        <v>411.15005045012816</v>
      </c>
      <c r="S305" s="275">
        <v>439.29840615169928</v>
      </c>
      <c r="T305" s="275">
        <v>420.25912317728302</v>
      </c>
      <c r="U305" s="275">
        <v>411.16718865050046</v>
      </c>
      <c r="V305" s="275">
        <v>415.82395613848877</v>
      </c>
      <c r="W305" s="275">
        <v>38.9620175932967</v>
      </c>
      <c r="X305" s="275">
        <v>1.122261329082213</v>
      </c>
      <c r="Y305" s="275">
        <v>20.042139461189457</v>
      </c>
      <c r="Z305" s="275">
        <v>32.18359745961574</v>
      </c>
      <c r="AA305" s="275">
        <v>32.18359745961574</v>
      </c>
      <c r="AB305" s="275">
        <v>32.18359745961574</v>
      </c>
      <c r="AC305" s="275">
        <v>32.18359745961574</v>
      </c>
      <c r="AD305" s="275">
        <v>32.18359745961574</v>
      </c>
      <c r="AE305" s="275">
        <v>32.18359745961574</v>
      </c>
      <c r="AF305" s="275">
        <v>493.52631899798257</v>
      </c>
      <c r="AG305" s="275">
        <v>45.663292611078838</v>
      </c>
      <c r="AH305" s="275">
        <v>45.663292611078838</v>
      </c>
      <c r="AI305" s="275">
        <v>72.816449562342427</v>
      </c>
      <c r="AJ305" s="275">
        <v>72.816449562342427</v>
      </c>
      <c r="AK305" s="275">
        <v>72.816449562342427</v>
      </c>
    </row>
    <row r="306" spans="1:37" ht="15" x14ac:dyDescent="0.25">
      <c r="A306" s="269" t="s">
        <v>3487</v>
      </c>
      <c r="B306" s="269" t="s">
        <v>1474</v>
      </c>
      <c r="C306" s="275">
        <v>87</v>
      </c>
      <c r="D306" s="269" t="s">
        <v>802</v>
      </c>
      <c r="E306" s="275">
        <v>1668.0994543524725</v>
      </c>
      <c r="F306" s="275">
        <v>1414.8821235323419</v>
      </c>
      <c r="G306" s="275">
        <v>1528.1999741489362</v>
      </c>
      <c r="H306" s="275">
        <v>1636.618121282331</v>
      </c>
      <c r="I306" s="275">
        <v>1414.8821235323419</v>
      </c>
      <c r="J306" s="275">
        <v>1520.329640881401</v>
      </c>
      <c r="K306" s="275">
        <v>1668.0994543524725</v>
      </c>
      <c r="L306" s="275">
        <v>1414.8821235323419</v>
      </c>
      <c r="M306" s="275">
        <v>1540.3621889315352</v>
      </c>
      <c r="N306" s="275">
        <v>500.84356738653889</v>
      </c>
      <c r="O306" s="275">
        <v>424.79620351680626</v>
      </c>
      <c r="P306" s="275">
        <v>452.44881075297127</v>
      </c>
      <c r="Q306" s="275">
        <v>500.18219025949838</v>
      </c>
      <c r="R306" s="275">
        <v>424.39850227719262</v>
      </c>
      <c r="S306" s="275">
        <v>452.30335153319186</v>
      </c>
      <c r="T306" s="275">
        <v>500.38322828777848</v>
      </c>
      <c r="U306" s="275">
        <v>424.42355742085135</v>
      </c>
      <c r="V306" s="275">
        <v>462.51442294981689</v>
      </c>
      <c r="W306" s="275">
        <v>41.454052981073225</v>
      </c>
      <c r="X306" s="275">
        <v>1.2700625870056594</v>
      </c>
      <c r="Y306" s="275">
        <v>21.362057784039443</v>
      </c>
      <c r="Z306" s="275">
        <v>33.39653444360858</v>
      </c>
      <c r="AA306" s="275">
        <v>33.39653444360858</v>
      </c>
      <c r="AB306" s="275">
        <v>33.39653444360858</v>
      </c>
      <c r="AC306" s="275">
        <v>33.39653444360858</v>
      </c>
      <c r="AD306" s="275">
        <v>33.39653444360858</v>
      </c>
      <c r="AE306" s="275">
        <v>33.39653444360858</v>
      </c>
      <c r="AF306" s="275">
        <v>448.60680866396308</v>
      </c>
      <c r="AG306" s="275">
        <v>41.503790731937976</v>
      </c>
      <c r="AH306" s="275">
        <v>41.503790731937976</v>
      </c>
      <c r="AI306" s="275">
        <v>68.13079430175236</v>
      </c>
      <c r="AJ306" s="275">
        <v>68.13079430175236</v>
      </c>
      <c r="AK306" s="275">
        <v>68.13079430175236</v>
      </c>
    </row>
    <row r="307" spans="1:37" ht="15" x14ac:dyDescent="0.25">
      <c r="A307" s="269" t="s">
        <v>3488</v>
      </c>
      <c r="B307" s="269" t="s">
        <v>1475</v>
      </c>
      <c r="C307" s="275">
        <v>89</v>
      </c>
      <c r="D307" s="269" t="s">
        <v>802</v>
      </c>
      <c r="E307" s="275">
        <v>1505.8166933703333</v>
      </c>
      <c r="F307" s="275">
        <v>1340.1535608536351</v>
      </c>
      <c r="G307" s="275">
        <v>1411.1472587553972</v>
      </c>
      <c r="H307" s="275">
        <v>1553.7064249931013</v>
      </c>
      <c r="I307" s="275">
        <v>1340.1535608536351</v>
      </c>
      <c r="J307" s="275">
        <v>1423.1196916610893</v>
      </c>
      <c r="K307" s="275">
        <v>1505.8166933703333</v>
      </c>
      <c r="L307" s="275">
        <v>1340.1535608536351</v>
      </c>
      <c r="M307" s="275">
        <v>1421.8565271011123</v>
      </c>
      <c r="N307" s="275">
        <v>545.0270993924712</v>
      </c>
      <c r="O307" s="275">
        <v>492.48302204471247</v>
      </c>
      <c r="P307" s="275">
        <v>518.46660794221134</v>
      </c>
      <c r="Q307" s="275">
        <v>559.35529787800613</v>
      </c>
      <c r="R307" s="275">
        <v>492.09004394192732</v>
      </c>
      <c r="S307" s="275">
        <v>522.06830646873436</v>
      </c>
      <c r="T307" s="275">
        <v>544.56676029371079</v>
      </c>
      <c r="U307" s="275">
        <v>492.11698834031739</v>
      </c>
      <c r="V307" s="275">
        <v>518.45095936101552</v>
      </c>
      <c r="W307" s="275">
        <v>39.513839857932986</v>
      </c>
      <c r="X307" s="275">
        <v>1.1769539225322576</v>
      </c>
      <c r="Y307" s="275">
        <v>20.345396890232621</v>
      </c>
      <c r="Z307" s="275">
        <v>35.516989008645652</v>
      </c>
      <c r="AA307" s="275">
        <v>35.516989008645652</v>
      </c>
      <c r="AB307" s="275">
        <v>35.516989008645652</v>
      </c>
      <c r="AC307" s="275">
        <v>35.516989008645652</v>
      </c>
      <c r="AD307" s="275">
        <v>35.516989008645652</v>
      </c>
      <c r="AE307" s="275">
        <v>35.516989008645652</v>
      </c>
      <c r="AF307" s="275">
        <v>446.55716488158248</v>
      </c>
      <c r="AG307" s="275">
        <v>41.313994886678842</v>
      </c>
      <c r="AH307" s="275">
        <v>41.313994886678842</v>
      </c>
      <c r="AI307" s="275">
        <v>53.903747739420616</v>
      </c>
      <c r="AJ307" s="275">
        <v>53.903747739420616</v>
      </c>
      <c r="AK307" s="275">
        <v>53.903747739420616</v>
      </c>
    </row>
    <row r="308" spans="1:37" ht="15" x14ac:dyDescent="0.25">
      <c r="A308" s="269" t="s">
        <v>1670</v>
      </c>
      <c r="B308" s="269" t="s">
        <v>1666</v>
      </c>
      <c r="C308" s="275">
        <v>97</v>
      </c>
      <c r="D308" s="269" t="s">
        <v>802</v>
      </c>
      <c r="E308" s="275">
        <v>4133.000104937073</v>
      </c>
      <c r="F308" s="275">
        <v>3474.7298184794072</v>
      </c>
      <c r="G308" s="275">
        <v>3917.4492568795704</v>
      </c>
      <c r="H308" s="275">
        <v>4355.8761083948039</v>
      </c>
      <c r="I308" s="275">
        <v>3759.7384987358132</v>
      </c>
      <c r="J308" s="275">
        <v>4090.4883040994609</v>
      </c>
      <c r="K308" s="275">
        <v>4145.3373046102488</v>
      </c>
      <c r="L308" s="275">
        <v>3462.3926188062314</v>
      </c>
      <c r="M308" s="275">
        <v>3800.1528614566851</v>
      </c>
      <c r="N308" s="275">
        <v>668.7621452125012</v>
      </c>
      <c r="O308" s="275">
        <v>587.35531777660105</v>
      </c>
      <c r="P308" s="275">
        <v>641.30113088004452</v>
      </c>
      <c r="Q308" s="275">
        <v>700.30834197910406</v>
      </c>
      <c r="R308" s="275">
        <v>644.07944079316928</v>
      </c>
      <c r="S308" s="275">
        <v>669.56172354215539</v>
      </c>
      <c r="T308" s="275">
        <v>669.29822388814398</v>
      </c>
      <c r="U308" s="275">
        <v>586.37250687125595</v>
      </c>
      <c r="V308" s="275">
        <v>626.87099568230178</v>
      </c>
      <c r="W308" s="275">
        <v>84.878100542440961</v>
      </c>
      <c r="X308" s="275">
        <v>2.0533977812072246</v>
      </c>
      <c r="Y308" s="275">
        <v>43.465749161824093</v>
      </c>
      <c r="Z308" s="275">
        <v>38.43441110420595</v>
      </c>
      <c r="AA308" s="275">
        <v>38.43441110420595</v>
      </c>
      <c r="AB308" s="275">
        <v>38.43441110420595</v>
      </c>
      <c r="AC308" s="275">
        <v>38.43441110420595</v>
      </c>
      <c r="AD308" s="275">
        <v>38.43441110420595</v>
      </c>
      <c r="AE308" s="275">
        <v>38.43441110420595</v>
      </c>
      <c r="AF308" s="275">
        <v>622.63802827466304</v>
      </c>
      <c r="AG308" s="275">
        <v>57.618874397137972</v>
      </c>
      <c r="AH308" s="275">
        <v>57.618874397137972</v>
      </c>
      <c r="AI308" s="275">
        <v>288.50896580344329</v>
      </c>
      <c r="AJ308" s="275">
        <v>288.50896580344329</v>
      </c>
      <c r="AK308" s="275">
        <v>288.50896580344329</v>
      </c>
    </row>
    <row r="309" spans="1:37" ht="15" x14ac:dyDescent="0.25">
      <c r="A309" s="269" t="s">
        <v>1671</v>
      </c>
      <c r="B309" s="269" t="s">
        <v>1473</v>
      </c>
      <c r="C309" s="275">
        <v>88</v>
      </c>
      <c r="D309" s="269" t="s">
        <v>802</v>
      </c>
      <c r="E309" s="275">
        <v>1547.7221662766101</v>
      </c>
      <c r="F309" s="275">
        <v>1377.4220267073331</v>
      </c>
      <c r="G309" s="275">
        <v>1442.1891691479916</v>
      </c>
      <c r="H309" s="275">
        <v>1547.7221662766101</v>
      </c>
      <c r="I309" s="275">
        <v>1377.4220267073331</v>
      </c>
      <c r="J309" s="275">
        <v>1454.1616020536837</v>
      </c>
      <c r="K309" s="275">
        <v>1463.1808568716988</v>
      </c>
      <c r="L309" s="275">
        <v>1377.4220267073331</v>
      </c>
      <c r="M309" s="275">
        <v>1419.1728417786442</v>
      </c>
      <c r="N309" s="275">
        <v>498.77265998428658</v>
      </c>
      <c r="O309" s="275">
        <v>411.56754404795765</v>
      </c>
      <c r="P309" s="275">
        <v>435.7028364989373</v>
      </c>
      <c r="Q309" s="275">
        <v>499.27365230168203</v>
      </c>
      <c r="R309" s="275">
        <v>411.15005045012811</v>
      </c>
      <c r="S309" s="275">
        <v>439.29840615169923</v>
      </c>
      <c r="T309" s="275">
        <v>420.25912317728296</v>
      </c>
      <c r="U309" s="275">
        <v>411.16718865050041</v>
      </c>
      <c r="V309" s="275">
        <v>415.82395613848871</v>
      </c>
      <c r="W309" s="275">
        <v>38.9620175932967</v>
      </c>
      <c r="X309" s="275">
        <v>1.122261329082213</v>
      </c>
      <c r="Y309" s="275">
        <v>20.042139461189457</v>
      </c>
      <c r="Z309" s="275">
        <v>32.18359745961574</v>
      </c>
      <c r="AA309" s="275">
        <v>32.18359745961574</v>
      </c>
      <c r="AB309" s="275">
        <v>32.18359745961574</v>
      </c>
      <c r="AC309" s="275">
        <v>32.18359745961574</v>
      </c>
      <c r="AD309" s="275">
        <v>32.18359745961574</v>
      </c>
      <c r="AE309" s="275">
        <v>32.18359745961574</v>
      </c>
      <c r="AF309" s="275">
        <v>493.51280160058252</v>
      </c>
      <c r="AG309" s="275">
        <v>45.66204091507884</v>
      </c>
      <c r="AH309" s="275">
        <v>45.66204091507884</v>
      </c>
      <c r="AI309" s="275">
        <v>72.816449562342427</v>
      </c>
      <c r="AJ309" s="275">
        <v>72.816449562342427</v>
      </c>
      <c r="AK309" s="275">
        <v>72.816449562342427</v>
      </c>
    </row>
    <row r="310" spans="1:37" ht="15" x14ac:dyDescent="0.25">
      <c r="A310" s="269" t="s">
        <v>1672</v>
      </c>
      <c r="B310" s="269" t="s">
        <v>1474</v>
      </c>
      <c r="C310" s="275">
        <v>87</v>
      </c>
      <c r="D310" s="269" t="s">
        <v>802</v>
      </c>
      <c r="E310" s="275">
        <v>1668.0994543524725</v>
      </c>
      <c r="F310" s="275">
        <v>1414.8821235323419</v>
      </c>
      <c r="G310" s="275">
        <v>1528.1999741489362</v>
      </c>
      <c r="H310" s="275">
        <v>1636.618121282331</v>
      </c>
      <c r="I310" s="275">
        <v>1414.8821235323419</v>
      </c>
      <c r="J310" s="275">
        <v>1520.329640881401</v>
      </c>
      <c r="K310" s="275">
        <v>1668.0994543524725</v>
      </c>
      <c r="L310" s="275">
        <v>1414.8821235323419</v>
      </c>
      <c r="M310" s="275">
        <v>1540.3621889315352</v>
      </c>
      <c r="N310" s="275">
        <v>500.84356738653889</v>
      </c>
      <c r="O310" s="275">
        <v>424.79620351680614</v>
      </c>
      <c r="P310" s="275">
        <v>452.44881075297127</v>
      </c>
      <c r="Q310" s="275">
        <v>500.18219025949838</v>
      </c>
      <c r="R310" s="275">
        <v>424.39850227719262</v>
      </c>
      <c r="S310" s="275">
        <v>452.30335153319186</v>
      </c>
      <c r="T310" s="275">
        <v>500.38322828777848</v>
      </c>
      <c r="U310" s="275">
        <v>424.42355742085135</v>
      </c>
      <c r="V310" s="275">
        <v>462.51442294981689</v>
      </c>
      <c r="W310" s="275">
        <v>41.454052981073225</v>
      </c>
      <c r="X310" s="275">
        <v>1.2700625870056594</v>
      </c>
      <c r="Y310" s="275">
        <v>21.362057784039443</v>
      </c>
      <c r="Z310" s="275">
        <v>33.39653444360858</v>
      </c>
      <c r="AA310" s="275">
        <v>33.39653444360858</v>
      </c>
      <c r="AB310" s="275">
        <v>33.39653444360858</v>
      </c>
      <c r="AC310" s="275">
        <v>33.39653444360858</v>
      </c>
      <c r="AD310" s="275">
        <v>33.39653444360858</v>
      </c>
      <c r="AE310" s="275">
        <v>33.39653444360858</v>
      </c>
      <c r="AF310" s="275">
        <v>448.60207558026303</v>
      </c>
      <c r="AG310" s="275">
        <v>41.50335245323798</v>
      </c>
      <c r="AH310" s="275">
        <v>41.50335245323798</v>
      </c>
      <c r="AI310" s="275">
        <v>68.1315596400934</v>
      </c>
      <c r="AJ310" s="275">
        <v>68.1315596400934</v>
      </c>
      <c r="AK310" s="275">
        <v>68.1315596400934</v>
      </c>
    </row>
    <row r="311" spans="1:37" ht="15" x14ac:dyDescent="0.25">
      <c r="A311" s="269" t="s">
        <v>1673</v>
      </c>
      <c r="B311" s="269" t="s">
        <v>1475</v>
      </c>
      <c r="C311" s="275">
        <v>89</v>
      </c>
      <c r="D311" s="269" t="s">
        <v>802</v>
      </c>
      <c r="E311" s="275">
        <v>1505.8166933703333</v>
      </c>
      <c r="F311" s="275">
        <v>1340.1535608536351</v>
      </c>
      <c r="G311" s="275">
        <v>1411.1472587553972</v>
      </c>
      <c r="H311" s="275">
        <v>1553.7064249931013</v>
      </c>
      <c r="I311" s="275">
        <v>1340.1535608536351</v>
      </c>
      <c r="J311" s="275">
        <v>1423.1196916610893</v>
      </c>
      <c r="K311" s="275">
        <v>1505.8166933703333</v>
      </c>
      <c r="L311" s="275">
        <v>1340.1535608536351</v>
      </c>
      <c r="M311" s="275">
        <v>1421.8565271011123</v>
      </c>
      <c r="N311" s="275">
        <v>545.02926836722952</v>
      </c>
      <c r="O311" s="275">
        <v>492.4851910194709</v>
      </c>
      <c r="P311" s="275">
        <v>518.46877691696966</v>
      </c>
      <c r="Q311" s="275">
        <v>559.35746685276456</v>
      </c>
      <c r="R311" s="275">
        <v>492.09221291668575</v>
      </c>
      <c r="S311" s="275">
        <v>522.07047544349268</v>
      </c>
      <c r="T311" s="275">
        <v>544.56892926846911</v>
      </c>
      <c r="U311" s="275">
        <v>492.11915731507577</v>
      </c>
      <c r="V311" s="275">
        <v>518.45312833577384</v>
      </c>
      <c r="W311" s="275">
        <v>39.513839857932986</v>
      </c>
      <c r="X311" s="275">
        <v>1.1769539225322576</v>
      </c>
      <c r="Y311" s="275">
        <v>20.345396890232621</v>
      </c>
      <c r="Z311" s="275">
        <v>35.516989008645652</v>
      </c>
      <c r="AA311" s="275">
        <v>35.516989008645652</v>
      </c>
      <c r="AB311" s="275">
        <v>35.516989008645652</v>
      </c>
      <c r="AC311" s="275">
        <v>35.516989008645652</v>
      </c>
      <c r="AD311" s="275">
        <v>35.516989008645652</v>
      </c>
      <c r="AE311" s="275">
        <v>35.516989008645652</v>
      </c>
      <c r="AF311" s="275">
        <v>446.54481067938246</v>
      </c>
      <c r="AG311" s="275">
        <v>41.312850901678843</v>
      </c>
      <c r="AH311" s="275">
        <v>41.312850901678843</v>
      </c>
      <c r="AI311" s="275">
        <v>53.9040129729242</v>
      </c>
      <c r="AJ311" s="275">
        <v>53.9040129729242</v>
      </c>
      <c r="AK311" s="275">
        <v>53.9040129729242</v>
      </c>
    </row>
    <row r="312" spans="1:37" ht="15" x14ac:dyDescent="0.25">
      <c r="A312" s="269" t="s">
        <v>3489</v>
      </c>
      <c r="B312" s="269" t="s">
        <v>136</v>
      </c>
      <c r="C312" s="275">
        <v>103</v>
      </c>
      <c r="D312" s="269" t="s">
        <v>802</v>
      </c>
      <c r="E312" s="275">
        <v>1379.8763167329332</v>
      </c>
      <c r="F312" s="275">
        <v>999.1054532903172</v>
      </c>
      <c r="G312" s="275">
        <v>1152.9502508251946</v>
      </c>
      <c r="H312" s="275">
        <v>1234.7396891926933</v>
      </c>
      <c r="I312" s="275">
        <v>998.22693295598071</v>
      </c>
      <c r="J312" s="275">
        <v>1113.148671559781</v>
      </c>
      <c r="K312" s="275">
        <v>1388.6946934351135</v>
      </c>
      <c r="L312" s="275">
        <v>1023.8340340623045</v>
      </c>
      <c r="M312" s="275">
        <v>1124.3746749432453</v>
      </c>
      <c r="N312" s="275">
        <v>553.48539680992747</v>
      </c>
      <c r="O312" s="275">
        <v>521.37903143654228</v>
      </c>
      <c r="P312" s="275">
        <v>532.69658944111336</v>
      </c>
      <c r="Q312" s="275">
        <v>549.52331449189694</v>
      </c>
      <c r="R312" s="275">
        <v>521.1612412220793</v>
      </c>
      <c r="S312" s="275">
        <v>533.99991158597118</v>
      </c>
      <c r="T312" s="275">
        <v>549.95889492082301</v>
      </c>
      <c r="U312" s="275">
        <v>523.18395454680763</v>
      </c>
      <c r="V312" s="275">
        <v>532.10036587371246</v>
      </c>
      <c r="W312" s="275">
        <v>3.7485399685832048</v>
      </c>
      <c r="X312" s="275">
        <v>5.9948834460616399E-2</v>
      </c>
      <c r="Y312" s="275">
        <v>1.9042444015219107</v>
      </c>
      <c r="Z312" s="275">
        <v>0.57606979264512681</v>
      </c>
      <c r="AA312" s="275">
        <v>0.57606979264512681</v>
      </c>
      <c r="AB312" s="275">
        <v>0.57606979264512681</v>
      </c>
      <c r="AC312" s="275">
        <v>0.57606979264512681</v>
      </c>
      <c r="AD312" s="275">
        <v>0.57606979264512681</v>
      </c>
      <c r="AE312" s="275">
        <v>0.57606979264512681</v>
      </c>
      <c r="AF312" s="275">
        <v>339.07186275483275</v>
      </c>
      <c r="AG312" s="275">
        <v>31.342586555224884</v>
      </c>
      <c r="AH312" s="275">
        <v>31.342586555224884</v>
      </c>
      <c r="AI312" s="275">
        <v>115.66426436578148</v>
      </c>
      <c r="AJ312" s="275">
        <v>115.66426436578148</v>
      </c>
      <c r="AK312" s="275">
        <v>115.66426436578148</v>
      </c>
    </row>
    <row r="313" spans="1:37" ht="15" x14ac:dyDescent="0.25">
      <c r="A313" s="269" t="s">
        <v>3490</v>
      </c>
      <c r="B313" s="269" t="s">
        <v>106</v>
      </c>
      <c r="C313" s="275">
        <v>93</v>
      </c>
      <c r="D313" s="269" t="s">
        <v>802</v>
      </c>
      <c r="E313" s="275">
        <v>660.30043885195789</v>
      </c>
      <c r="F313" s="275">
        <v>615.9592929408193</v>
      </c>
      <c r="G313" s="275">
        <v>635.10691306336196</v>
      </c>
      <c r="H313" s="275">
        <v>740.35524617921635</v>
      </c>
      <c r="I313" s="275">
        <v>617.26747172424587</v>
      </c>
      <c r="J313" s="275">
        <v>669.37852988278951</v>
      </c>
      <c r="K313" s="275">
        <v>742.83684617292204</v>
      </c>
      <c r="L313" s="275">
        <v>689.61785137114362</v>
      </c>
      <c r="M313" s="275">
        <v>704.13962264512816</v>
      </c>
      <c r="N313" s="275">
        <v>480.68675653024235</v>
      </c>
      <c r="O313" s="275">
        <v>453.22408075601732</v>
      </c>
      <c r="P313" s="275">
        <v>461.456472522909</v>
      </c>
      <c r="Q313" s="275">
        <v>477.51818114555141</v>
      </c>
      <c r="R313" s="275">
        <v>453.00629054155434</v>
      </c>
      <c r="S313" s="275">
        <v>463.56645698729699</v>
      </c>
      <c r="T313" s="275">
        <v>469.51976327093945</v>
      </c>
      <c r="U313" s="275">
        <v>453.57577430711353</v>
      </c>
      <c r="V313" s="275">
        <v>458.73659686061831</v>
      </c>
      <c r="W313" s="275">
        <v>3.5704357171575101</v>
      </c>
      <c r="X313" s="275">
        <v>3.2679363101620222E-2</v>
      </c>
      <c r="Y313" s="275">
        <v>1.8015575401295651</v>
      </c>
      <c r="Z313" s="275">
        <v>0.44195655904476888</v>
      </c>
      <c r="AA313" s="275">
        <v>0.44195655904476888</v>
      </c>
      <c r="AB313" s="275">
        <v>0.44195655904476888</v>
      </c>
      <c r="AC313" s="275">
        <v>0.44195655904476888</v>
      </c>
      <c r="AD313" s="275">
        <v>0.44195655904476888</v>
      </c>
      <c r="AE313" s="275">
        <v>0.44195655904476888</v>
      </c>
      <c r="AF313" s="275">
        <v>277.69273944383275</v>
      </c>
      <c r="AG313" s="275">
        <v>25.658948680424889</v>
      </c>
      <c r="AH313" s="275">
        <v>25.658948680424889</v>
      </c>
      <c r="AI313" s="275">
        <v>28.454889543005809</v>
      </c>
      <c r="AJ313" s="275">
        <v>28.454889543005809</v>
      </c>
      <c r="AK313" s="275">
        <v>28.454889543005809</v>
      </c>
    </row>
    <row r="314" spans="1:37" ht="15" x14ac:dyDescent="0.25">
      <c r="A314" s="269" t="s">
        <v>3491</v>
      </c>
      <c r="B314" s="269" t="s">
        <v>107</v>
      </c>
      <c r="C314" s="275">
        <v>93</v>
      </c>
      <c r="D314" s="269" t="s">
        <v>802</v>
      </c>
      <c r="E314" s="275">
        <v>793.43390886447662</v>
      </c>
      <c r="F314" s="275">
        <v>741.67103161958732</v>
      </c>
      <c r="G314" s="275">
        <v>763.15701367696272</v>
      </c>
      <c r="H314" s="275">
        <v>895.1350068014309</v>
      </c>
      <c r="I314" s="275">
        <v>742.97921040301378</v>
      </c>
      <c r="J314" s="275">
        <v>808.19651710221785</v>
      </c>
      <c r="K314" s="275">
        <v>897.61660679513659</v>
      </c>
      <c r="L314" s="275">
        <v>836.78846770590758</v>
      </c>
      <c r="M314" s="275">
        <v>853.62486858308375</v>
      </c>
      <c r="N314" s="275">
        <v>373.1860087753094</v>
      </c>
      <c r="O314" s="275">
        <v>346.36814709173098</v>
      </c>
      <c r="P314" s="275">
        <v>354.45131648433244</v>
      </c>
      <c r="Q314" s="275">
        <v>370.72598776838043</v>
      </c>
      <c r="R314" s="275">
        <v>346.150356877268</v>
      </c>
      <c r="S314" s="275">
        <v>356.22318803055447</v>
      </c>
      <c r="T314" s="275">
        <v>360.58700786259732</v>
      </c>
      <c r="U314" s="275">
        <v>346.71984064282719</v>
      </c>
      <c r="V314" s="275">
        <v>351.33366091831698</v>
      </c>
      <c r="W314" s="275">
        <v>3.5704357171575101</v>
      </c>
      <c r="X314" s="275">
        <v>3.2679363101620222E-2</v>
      </c>
      <c r="Y314" s="275">
        <v>1.8015575401295651</v>
      </c>
      <c r="Z314" s="275">
        <v>0.44195655904476888</v>
      </c>
      <c r="AA314" s="275">
        <v>0.44195655904476888</v>
      </c>
      <c r="AB314" s="275">
        <v>0.44195655904476888</v>
      </c>
      <c r="AC314" s="275">
        <v>0.44195655904476888</v>
      </c>
      <c r="AD314" s="275">
        <v>0.44195655904476888</v>
      </c>
      <c r="AE314" s="275">
        <v>0.44195655904476888</v>
      </c>
      <c r="AF314" s="275">
        <v>321.71652079023272</v>
      </c>
      <c r="AG314" s="275">
        <v>29.735509097124879</v>
      </c>
      <c r="AH314" s="275">
        <v>29.735509097124879</v>
      </c>
      <c r="AI314" s="275">
        <v>71.772463209171562</v>
      </c>
      <c r="AJ314" s="275">
        <v>71.772463209171562</v>
      </c>
      <c r="AK314" s="275">
        <v>71.772463209171562</v>
      </c>
    </row>
    <row r="315" spans="1:37" ht="15" x14ac:dyDescent="0.25">
      <c r="A315" s="269" t="s">
        <v>2877</v>
      </c>
      <c r="B315" s="269" t="s">
        <v>127</v>
      </c>
      <c r="C315" s="275">
        <v>151</v>
      </c>
      <c r="D315" s="269" t="s">
        <v>802</v>
      </c>
      <c r="E315" s="275">
        <v>2315.4217305958387</v>
      </c>
      <c r="F315" s="275">
        <v>2031.8362550209717</v>
      </c>
      <c r="G315" s="275">
        <v>2138.749010502172</v>
      </c>
      <c r="H315" s="275">
        <v>2279.7265721503736</v>
      </c>
      <c r="I315" s="275">
        <v>2025.8437725394379</v>
      </c>
      <c r="J315" s="275">
        <v>2142.7320745726029</v>
      </c>
      <c r="K315" s="275">
        <v>2134.9138955286116</v>
      </c>
      <c r="L315" s="275">
        <v>2031.2439008763893</v>
      </c>
      <c r="M315" s="275">
        <v>2090.7529186265847</v>
      </c>
      <c r="N315" s="275">
        <v>505.46293911792952</v>
      </c>
      <c r="O315" s="275">
        <v>459.92315936889554</v>
      </c>
      <c r="P315" s="275">
        <v>475.7322475147526</v>
      </c>
      <c r="Q315" s="275">
        <v>493.76713394505828</v>
      </c>
      <c r="R315" s="275">
        <v>456.06674348472507</v>
      </c>
      <c r="S315" s="275">
        <v>477.15095999833864</v>
      </c>
      <c r="T315" s="275">
        <v>478.39878637477847</v>
      </c>
      <c r="U315" s="275">
        <v>458.59182740170968</v>
      </c>
      <c r="V315" s="275">
        <v>470.4506982970118</v>
      </c>
      <c r="W315" s="275">
        <v>3.8979101803679894</v>
      </c>
      <c r="X315" s="275">
        <v>3.7324828332033537E-2</v>
      </c>
      <c r="Y315" s="275">
        <v>1.9676175043500115</v>
      </c>
      <c r="Z315" s="275">
        <v>0.51357719941243363</v>
      </c>
      <c r="AA315" s="275">
        <v>0.51357719941243363</v>
      </c>
      <c r="AB315" s="275">
        <v>0.51357719941243363</v>
      </c>
      <c r="AC315" s="275">
        <v>0.51357719941243363</v>
      </c>
      <c r="AD315" s="275">
        <v>0.51357719941243363</v>
      </c>
      <c r="AE315" s="275">
        <v>0.51357719941243363</v>
      </c>
      <c r="AF315" s="275">
        <v>776.07060364713107</v>
      </c>
      <c r="AG315" s="275">
        <v>71.808210203453953</v>
      </c>
      <c r="AH315" s="275">
        <v>71.808210203453953</v>
      </c>
      <c r="AI315" s="275">
        <v>54.239012643493666</v>
      </c>
      <c r="AJ315" s="275">
        <v>54.239012643493666</v>
      </c>
      <c r="AK315" s="275">
        <v>54.239012643493666</v>
      </c>
    </row>
    <row r="316" spans="1:37" ht="15" x14ac:dyDescent="0.25">
      <c r="A316" s="269" t="s">
        <v>2878</v>
      </c>
      <c r="B316" s="269" t="s">
        <v>2879</v>
      </c>
      <c r="C316" s="275">
        <v>120</v>
      </c>
      <c r="D316" s="269" t="s">
        <v>802</v>
      </c>
      <c r="E316" s="275">
        <v>6539.9975138327527</v>
      </c>
      <c r="F316" s="275">
        <v>5070.9539918934706</v>
      </c>
      <c r="G316" s="275">
        <v>5810.5474651310187</v>
      </c>
      <c r="H316" s="275">
        <v>6237.4997073159511</v>
      </c>
      <c r="I316" s="275">
        <v>5070.4154315626292</v>
      </c>
      <c r="J316" s="275">
        <v>5467.1046461902288</v>
      </c>
      <c r="K316" s="275">
        <v>6760.0252826428705</v>
      </c>
      <c r="L316" s="275">
        <v>5097.0370656844098</v>
      </c>
      <c r="M316" s="275">
        <v>5892.2149948885526</v>
      </c>
      <c r="N316" s="275">
        <v>1427.4921055535933</v>
      </c>
      <c r="O316" s="275">
        <v>1353.5967808151261</v>
      </c>
      <c r="P316" s="275">
        <v>1383.6898968319476</v>
      </c>
      <c r="Q316" s="275">
        <v>1397.7408044566428</v>
      </c>
      <c r="R316" s="275">
        <v>1353.4878857078945</v>
      </c>
      <c r="S316" s="275">
        <v>1372.6665630627735</v>
      </c>
      <c r="T316" s="275">
        <v>1450.744314118567</v>
      </c>
      <c r="U316" s="275">
        <v>1354.2421428077691</v>
      </c>
      <c r="V316" s="275">
        <v>1400.0403159908194</v>
      </c>
      <c r="W316" s="275">
        <v>0.4968446623267152</v>
      </c>
      <c r="X316" s="275">
        <v>4.9582328179486636E-2</v>
      </c>
      <c r="Y316" s="275">
        <v>0.2732134952531009</v>
      </c>
      <c r="Z316" s="275">
        <v>2.7555338049191991</v>
      </c>
      <c r="AA316" s="275">
        <v>2.7555338049191991</v>
      </c>
      <c r="AB316" s="275">
        <v>2.7555338049191991</v>
      </c>
      <c r="AC316" s="275">
        <v>2.7555338049191991</v>
      </c>
      <c r="AD316" s="275">
        <v>2.7555338049191991</v>
      </c>
      <c r="AE316" s="275">
        <v>2.7555338049191991</v>
      </c>
      <c r="AF316" s="275">
        <v>538.45836218225099</v>
      </c>
      <c r="AG316" s="275">
        <v>49.860648942403984</v>
      </c>
      <c r="AH316" s="275">
        <v>49.860648942403984</v>
      </c>
      <c r="AI316" s="275">
        <v>376.82721574025294</v>
      </c>
      <c r="AJ316" s="275">
        <v>376.82721574025294</v>
      </c>
      <c r="AK316" s="275">
        <v>376.82721574025294</v>
      </c>
    </row>
    <row r="317" spans="1:37" ht="15" x14ac:dyDescent="0.25">
      <c r="A317" s="269" t="s">
        <v>1476</v>
      </c>
      <c r="B317" s="269" t="s">
        <v>106</v>
      </c>
      <c r="C317" s="275">
        <v>93</v>
      </c>
      <c r="D317" s="269" t="s">
        <v>802</v>
      </c>
      <c r="E317" s="275">
        <v>660.30043885195789</v>
      </c>
      <c r="F317" s="275">
        <v>615.9592929408193</v>
      </c>
      <c r="G317" s="275">
        <v>635.10691306336196</v>
      </c>
      <c r="H317" s="275">
        <v>740.35524617921635</v>
      </c>
      <c r="I317" s="275">
        <v>617.26747172424587</v>
      </c>
      <c r="J317" s="275">
        <v>669.37852988278951</v>
      </c>
      <c r="K317" s="275">
        <v>742.83684617292204</v>
      </c>
      <c r="L317" s="275">
        <v>689.61785137114362</v>
      </c>
      <c r="M317" s="275">
        <v>704.13962264512816</v>
      </c>
      <c r="N317" s="275">
        <v>480.68633033994502</v>
      </c>
      <c r="O317" s="275">
        <v>453.22382504183889</v>
      </c>
      <c r="P317" s="275">
        <v>461.45562014231433</v>
      </c>
      <c r="Q317" s="275">
        <v>477.5168173365999</v>
      </c>
      <c r="R317" s="275">
        <v>453.00603482737591</v>
      </c>
      <c r="S317" s="275">
        <v>463.56560460670232</v>
      </c>
      <c r="T317" s="275">
        <v>469.51933708064217</v>
      </c>
      <c r="U317" s="275">
        <v>453.57551859293511</v>
      </c>
      <c r="V317" s="275">
        <v>458.73574448002358</v>
      </c>
      <c r="W317" s="275">
        <v>65.377651452927125</v>
      </c>
      <c r="X317" s="275">
        <v>1.8452383739395612</v>
      </c>
      <c r="Y317" s="275">
        <v>33.611444913433346</v>
      </c>
      <c r="Z317" s="275">
        <v>44.111935815237899</v>
      </c>
      <c r="AA317" s="275">
        <v>44.111935815237899</v>
      </c>
      <c r="AB317" s="275">
        <v>44.111935815237899</v>
      </c>
      <c r="AC317" s="275">
        <v>44.111935815237899</v>
      </c>
      <c r="AD317" s="275">
        <v>44.111935815237899</v>
      </c>
      <c r="AE317" s="275">
        <v>44.111935815237899</v>
      </c>
      <c r="AF317" s="275">
        <v>277.69030898263276</v>
      </c>
      <c r="AG317" s="275">
        <v>25.658723622124889</v>
      </c>
      <c r="AH317" s="275">
        <v>25.658723622124889</v>
      </c>
      <c r="AI317" s="275">
        <v>28.362373525781624</v>
      </c>
      <c r="AJ317" s="275">
        <v>28.362373525781624</v>
      </c>
      <c r="AK317" s="275">
        <v>28.362373525781624</v>
      </c>
    </row>
    <row r="318" spans="1:37" ht="15" x14ac:dyDescent="0.25">
      <c r="A318" s="269" t="s">
        <v>1477</v>
      </c>
      <c r="B318" s="269" t="s">
        <v>107</v>
      </c>
      <c r="C318" s="275">
        <v>93</v>
      </c>
      <c r="D318" s="269" t="s">
        <v>802</v>
      </c>
      <c r="E318" s="275">
        <v>793.43390886447662</v>
      </c>
      <c r="F318" s="275">
        <v>741.67103161958721</v>
      </c>
      <c r="G318" s="275">
        <v>763.15701367696272</v>
      </c>
      <c r="H318" s="275">
        <v>895.1350068014309</v>
      </c>
      <c r="I318" s="275">
        <v>742.97921040301378</v>
      </c>
      <c r="J318" s="275">
        <v>808.19651710221785</v>
      </c>
      <c r="K318" s="275">
        <v>897.61660679513659</v>
      </c>
      <c r="L318" s="275">
        <v>836.78846770590758</v>
      </c>
      <c r="M318" s="275">
        <v>853.62486858308375</v>
      </c>
      <c r="N318" s="275">
        <v>373.18579568016077</v>
      </c>
      <c r="O318" s="275">
        <v>346.36801923464179</v>
      </c>
      <c r="P318" s="275">
        <v>354.45089029403516</v>
      </c>
      <c r="Q318" s="275">
        <v>370.72530586390468</v>
      </c>
      <c r="R318" s="275">
        <v>346.15022902017881</v>
      </c>
      <c r="S318" s="275">
        <v>356.22276184025702</v>
      </c>
      <c r="T318" s="275">
        <v>360.58679476744868</v>
      </c>
      <c r="U318" s="275">
        <v>346.71971278573801</v>
      </c>
      <c r="V318" s="275">
        <v>351.33323472801959</v>
      </c>
      <c r="W318" s="275">
        <v>65.377651452927125</v>
      </c>
      <c r="X318" s="275">
        <v>1.8452383739395612</v>
      </c>
      <c r="Y318" s="275">
        <v>33.611444913433346</v>
      </c>
      <c r="Z318" s="275">
        <v>44.111935815237899</v>
      </c>
      <c r="AA318" s="275">
        <v>44.111935815237899</v>
      </c>
      <c r="AB318" s="275">
        <v>44.111935815237899</v>
      </c>
      <c r="AC318" s="275">
        <v>44.111935815237899</v>
      </c>
      <c r="AD318" s="275">
        <v>44.111935815237899</v>
      </c>
      <c r="AE318" s="275">
        <v>44.111935815237899</v>
      </c>
      <c r="AF318" s="275">
        <v>321.71603460163277</v>
      </c>
      <c r="AG318" s="275">
        <v>29.735464076124877</v>
      </c>
      <c r="AH318" s="275">
        <v>29.735464076124877</v>
      </c>
      <c r="AI318" s="275">
        <v>71.726218398880007</v>
      </c>
      <c r="AJ318" s="275">
        <v>71.726218398880007</v>
      </c>
      <c r="AK318" s="275">
        <v>71.726218398880007</v>
      </c>
    </row>
    <row r="319" spans="1:37" ht="15" x14ac:dyDescent="0.25">
      <c r="A319" s="269" t="s">
        <v>3492</v>
      </c>
      <c r="B319" s="269" t="s">
        <v>3493</v>
      </c>
      <c r="C319" s="275">
        <v>93</v>
      </c>
      <c r="D319" s="269" t="s">
        <v>802</v>
      </c>
      <c r="E319" s="275">
        <v>1069.981282959104</v>
      </c>
      <c r="F319" s="275">
        <v>904.39515618372002</v>
      </c>
      <c r="G319" s="275">
        <v>987.18821957141211</v>
      </c>
      <c r="H319" s="275">
        <v>1067.4996829653983</v>
      </c>
      <c r="I319" s="275">
        <v>904.39515618372002</v>
      </c>
      <c r="J319" s="275">
        <v>945.79168787756601</v>
      </c>
      <c r="K319" s="275">
        <v>1058.3501604261403</v>
      </c>
      <c r="L319" s="275">
        <v>916.02627871668369</v>
      </c>
      <c r="M319" s="275">
        <v>952.84804914090068</v>
      </c>
      <c r="N319" s="275">
        <v>505.42344063613376</v>
      </c>
      <c r="O319" s="275">
        <v>491.50945506466496</v>
      </c>
      <c r="P319" s="275">
        <v>496.07175973185889</v>
      </c>
      <c r="Q319" s="275">
        <v>506.88900966051858</v>
      </c>
      <c r="R319" s="275">
        <v>491.50945506466496</v>
      </c>
      <c r="S319" s="275">
        <v>495.9628646246274</v>
      </c>
      <c r="T319" s="275">
        <v>493.67707161331845</v>
      </c>
      <c r="U319" s="275">
        <v>491.94503549359098</v>
      </c>
      <c r="V319" s="275">
        <v>492.76877522005884</v>
      </c>
      <c r="W319" s="275">
        <v>3.3569153279999999</v>
      </c>
      <c r="X319" s="275">
        <v>5.628355199999999E-4</v>
      </c>
      <c r="Y319" s="275">
        <v>1.6787390817599999</v>
      </c>
      <c r="Z319" s="275">
        <v>4.1876351999999992E-2</v>
      </c>
      <c r="AA319" s="275">
        <v>4.1876351999999992E-2</v>
      </c>
      <c r="AB319" s="275">
        <v>4.1876351999999992E-2</v>
      </c>
      <c r="AC319" s="275">
        <v>4.1876351999999992E-2</v>
      </c>
      <c r="AD319" s="275">
        <v>4.1876351999999992E-2</v>
      </c>
      <c r="AE319" s="275">
        <v>4.1876351999999992E-2</v>
      </c>
      <c r="AF319" s="275">
        <v>275.99985005393273</v>
      </c>
      <c r="AG319" s="275">
        <v>25.502178574224882</v>
      </c>
      <c r="AH319" s="275">
        <v>25.502178574224882</v>
      </c>
      <c r="AI319" s="275">
        <v>81.812614871017928</v>
      </c>
      <c r="AJ319" s="275">
        <v>81.812614871017928</v>
      </c>
      <c r="AK319" s="275">
        <v>81.812614871017928</v>
      </c>
    </row>
    <row r="320" spans="1:37" ht="15" x14ac:dyDescent="0.25">
      <c r="A320" s="269" t="s">
        <v>3494</v>
      </c>
      <c r="B320" s="269" t="s">
        <v>3495</v>
      </c>
      <c r="C320" s="275">
        <v>87</v>
      </c>
      <c r="D320" s="269" t="s">
        <v>802</v>
      </c>
      <c r="E320" s="275">
        <v>586.02080444486398</v>
      </c>
      <c r="F320" s="275">
        <v>583.5392044511583</v>
      </c>
      <c r="G320" s="275">
        <v>584.78000444801103</v>
      </c>
      <c r="H320" s="275">
        <v>644.36864021400174</v>
      </c>
      <c r="I320" s="275">
        <v>583.5392044511583</v>
      </c>
      <c r="J320" s="275">
        <v>614.57432233100644</v>
      </c>
      <c r="K320" s="275">
        <v>646.85024020770743</v>
      </c>
      <c r="L320" s="275">
        <v>644.36864021400174</v>
      </c>
      <c r="M320" s="275">
        <v>646.22984020928106</v>
      </c>
      <c r="N320" s="275">
        <v>458.11365348196836</v>
      </c>
      <c r="O320" s="275">
        <v>435.15600762694049</v>
      </c>
      <c r="P320" s="275">
        <v>441.94735722146652</v>
      </c>
      <c r="Q320" s="275">
        <v>459.52528841725564</v>
      </c>
      <c r="R320" s="275">
        <v>435.15600762694049</v>
      </c>
      <c r="S320" s="275">
        <v>441.83846211423509</v>
      </c>
      <c r="T320" s="275">
        <v>437.25988388847867</v>
      </c>
      <c r="U320" s="275">
        <v>435.59158805586645</v>
      </c>
      <c r="V320" s="275">
        <v>436.38100608927226</v>
      </c>
      <c r="W320" s="275">
        <v>3.3569153279999999</v>
      </c>
      <c r="X320" s="275">
        <v>5.628355199999999E-4</v>
      </c>
      <c r="Y320" s="275">
        <v>1.6787390817599999</v>
      </c>
      <c r="Z320" s="275">
        <v>4.1876351999999992E-2</v>
      </c>
      <c r="AA320" s="275">
        <v>4.1876351999999992E-2</v>
      </c>
      <c r="AB320" s="275">
        <v>4.1876351999999992E-2</v>
      </c>
      <c r="AC320" s="275">
        <v>4.1876351999999992E-2</v>
      </c>
      <c r="AD320" s="275">
        <v>4.1876351999999992E-2</v>
      </c>
      <c r="AE320" s="275">
        <v>4.1876351999999992E-2</v>
      </c>
      <c r="AF320" s="275">
        <v>241.56401119813273</v>
      </c>
      <c r="AG320" s="275">
        <v>22.313462919924888</v>
      </c>
      <c r="AH320" s="275">
        <v>22.313462919924888</v>
      </c>
      <c r="AI320" s="275">
        <v>16.29847828207064</v>
      </c>
      <c r="AJ320" s="275">
        <v>16.29847828207064</v>
      </c>
      <c r="AK320" s="275">
        <v>16.29847828207064</v>
      </c>
    </row>
    <row r="321" spans="1:37" ht="15" x14ac:dyDescent="0.25">
      <c r="A321" s="269" t="s">
        <v>3496</v>
      </c>
      <c r="B321" s="269" t="s">
        <v>3497</v>
      </c>
      <c r="C321" s="275">
        <v>87</v>
      </c>
      <c r="D321" s="269" t="s">
        <v>802</v>
      </c>
      <c r="E321" s="275">
        <v>708.63871312718447</v>
      </c>
      <c r="F321" s="275">
        <v>706.15711313347867</v>
      </c>
      <c r="G321" s="275">
        <v>707.3979131303314</v>
      </c>
      <c r="H321" s="275">
        <v>788.2699918431282</v>
      </c>
      <c r="I321" s="275">
        <v>706.15711313347867</v>
      </c>
      <c r="J321" s="275">
        <v>747.83395248672991</v>
      </c>
      <c r="K321" s="275">
        <v>790.751591836834</v>
      </c>
      <c r="L321" s="275">
        <v>788.2699918431282</v>
      </c>
      <c r="M321" s="275">
        <v>790.13119183840752</v>
      </c>
      <c r="N321" s="275">
        <v>349.94135887099918</v>
      </c>
      <c r="O321" s="275">
        <v>326.97390681795355</v>
      </c>
      <c r="P321" s="275">
        <v>333.79957810554174</v>
      </c>
      <c r="Q321" s="275">
        <v>351.40692789538406</v>
      </c>
      <c r="R321" s="275">
        <v>326.97390681795355</v>
      </c>
      <c r="S321" s="275">
        <v>333.69068299831025</v>
      </c>
      <c r="T321" s="275">
        <v>329.14152336660703</v>
      </c>
      <c r="U321" s="275">
        <v>327.40948724687956</v>
      </c>
      <c r="V321" s="275">
        <v>328.23322697334743</v>
      </c>
      <c r="W321" s="275">
        <v>3.3569153279999999</v>
      </c>
      <c r="X321" s="275">
        <v>5.628355199999999E-4</v>
      </c>
      <c r="Y321" s="275">
        <v>1.6787390817599999</v>
      </c>
      <c r="Z321" s="275">
        <v>4.1876351999999992E-2</v>
      </c>
      <c r="AA321" s="275">
        <v>4.1876351999999992E-2</v>
      </c>
      <c r="AB321" s="275">
        <v>4.1876351999999992E-2</v>
      </c>
      <c r="AC321" s="275">
        <v>4.1876351999999992E-2</v>
      </c>
      <c r="AD321" s="275">
        <v>4.1876351999999992E-2</v>
      </c>
      <c r="AE321" s="275">
        <v>4.1876351999999992E-2</v>
      </c>
      <c r="AF321" s="275">
        <v>281.65034722293274</v>
      </c>
      <c r="AG321" s="275">
        <v>26.025420206824883</v>
      </c>
      <c r="AH321" s="275">
        <v>26.025420206824883</v>
      </c>
      <c r="AI321" s="275">
        <v>60.270550917760922</v>
      </c>
      <c r="AJ321" s="275">
        <v>60.270550917760922</v>
      </c>
      <c r="AK321" s="275">
        <v>60.270550917760922</v>
      </c>
    </row>
    <row r="322" spans="1:37" ht="15" x14ac:dyDescent="0.25">
      <c r="A322" s="269" t="s">
        <v>2880</v>
      </c>
      <c r="B322" s="269" t="s">
        <v>2881</v>
      </c>
      <c r="C322" s="275">
        <v>130</v>
      </c>
      <c r="D322" s="269" t="s">
        <v>802</v>
      </c>
      <c r="E322" s="275">
        <v>2192.144935818515</v>
      </c>
      <c r="F322" s="275">
        <v>1943.6622645445307</v>
      </c>
      <c r="G322" s="275">
        <v>2046.9899109092155</v>
      </c>
      <c r="H322" s="275">
        <v>2192.144935818515</v>
      </c>
      <c r="I322" s="275">
        <v>1941.180664550825</v>
      </c>
      <c r="J322" s="275">
        <v>2046.3695109107889</v>
      </c>
      <c r="K322" s="275">
        <v>2050.3954206195062</v>
      </c>
      <c r="L322" s="275">
        <v>1943.6622645445307</v>
      </c>
      <c r="M322" s="275">
        <v>1991.259242835582</v>
      </c>
      <c r="N322" s="275">
        <v>480.70915640005376</v>
      </c>
      <c r="O322" s="275">
        <v>437.36207624089047</v>
      </c>
      <c r="P322" s="275">
        <v>453.34691991127869</v>
      </c>
      <c r="Q322" s="275">
        <v>472.53738278423907</v>
      </c>
      <c r="R322" s="275">
        <v>435.07042672112527</v>
      </c>
      <c r="S322" s="275">
        <v>453.05955662223573</v>
      </c>
      <c r="T322" s="275">
        <v>453.58082563319294</v>
      </c>
      <c r="U322" s="275">
        <v>437.36207624089047</v>
      </c>
      <c r="V322" s="275">
        <v>445.78479545275468</v>
      </c>
      <c r="W322" s="275">
        <v>3.3569153279999999</v>
      </c>
      <c r="X322" s="275">
        <v>5.628355199999999E-4</v>
      </c>
      <c r="Y322" s="275">
        <v>1.6787390817599999</v>
      </c>
      <c r="Z322" s="275">
        <v>4.1876351999999992E-2</v>
      </c>
      <c r="AA322" s="275">
        <v>4.1876351999999992E-2</v>
      </c>
      <c r="AB322" s="275">
        <v>4.1876351999999992E-2</v>
      </c>
      <c r="AC322" s="275">
        <v>4.1876351999999992E-2</v>
      </c>
      <c r="AD322" s="275">
        <v>4.1876351999999992E-2</v>
      </c>
      <c r="AE322" s="275">
        <v>4.1876351999999992E-2</v>
      </c>
      <c r="AF322" s="275">
        <v>736.39336945643106</v>
      </c>
      <c r="AG322" s="275">
        <v>68.134137039453947</v>
      </c>
      <c r="AH322" s="275">
        <v>68.134137039453947</v>
      </c>
      <c r="AI322" s="275">
        <v>43.51840176313727</v>
      </c>
      <c r="AJ322" s="275">
        <v>43.51840176313727</v>
      </c>
      <c r="AK322" s="275">
        <v>43.51840176313727</v>
      </c>
    </row>
    <row r="323" spans="1:37" ht="15" x14ac:dyDescent="0.25">
      <c r="A323" s="269" t="s">
        <v>2882</v>
      </c>
      <c r="B323" s="269" t="s">
        <v>2883</v>
      </c>
      <c r="C323" s="275">
        <v>103</v>
      </c>
      <c r="D323" s="269" t="s">
        <v>802</v>
      </c>
      <c r="E323" s="275">
        <v>6373.4675046200127</v>
      </c>
      <c r="F323" s="275">
        <v>4965.918179260907</v>
      </c>
      <c r="G323" s="275">
        <v>5620.1429134221644</v>
      </c>
      <c r="H323" s="275">
        <v>6075.5432354595032</v>
      </c>
      <c r="I323" s="275">
        <v>4965.918179260907</v>
      </c>
      <c r="J323" s="275">
        <v>5273.7796246451107</v>
      </c>
      <c r="K323" s="275">
        <v>6373.4675046200127</v>
      </c>
      <c r="L323" s="275">
        <v>4977.4395317982999</v>
      </c>
      <c r="M323" s="275">
        <v>5694.623980712292</v>
      </c>
      <c r="N323" s="275">
        <v>1395.0858786152019</v>
      </c>
      <c r="O323" s="275">
        <v>1328.3904466645904</v>
      </c>
      <c r="P323" s="275">
        <v>1353.0003293865291</v>
      </c>
      <c r="Q323" s="275">
        <v>1345.8291485178636</v>
      </c>
      <c r="R323" s="275">
        <v>1328.3904466645904</v>
      </c>
      <c r="S323" s="275">
        <v>1339.1733601580181</v>
      </c>
      <c r="T323" s="275">
        <v>1396.3889173621051</v>
      </c>
      <c r="U323" s="275">
        <v>1327.7870782068346</v>
      </c>
      <c r="V323" s="275">
        <v>1365.3478426868962</v>
      </c>
      <c r="W323" s="275">
        <v>2.88725232E-2</v>
      </c>
      <c r="X323" s="275">
        <v>2.3752444199999999E-3</v>
      </c>
      <c r="Y323" s="275">
        <v>1.5623883809999999E-2</v>
      </c>
      <c r="Z323" s="275">
        <v>2.357420082</v>
      </c>
      <c r="AA323" s="275">
        <v>2.357420082</v>
      </c>
      <c r="AB323" s="275">
        <v>2.357420082</v>
      </c>
      <c r="AC323" s="275">
        <v>2.357420082</v>
      </c>
      <c r="AD323" s="275">
        <v>2.357420082</v>
      </c>
      <c r="AE323" s="275">
        <v>2.357420082</v>
      </c>
      <c r="AF323" s="275">
        <v>459.54186179415103</v>
      </c>
      <c r="AG323" s="275">
        <v>42.553055408203981</v>
      </c>
      <c r="AH323" s="275">
        <v>42.553055408203981</v>
      </c>
      <c r="AI323" s="275">
        <v>326.35595509184782</v>
      </c>
      <c r="AJ323" s="275">
        <v>326.35595509184782</v>
      </c>
      <c r="AK323" s="275">
        <v>326.35595509184782</v>
      </c>
    </row>
    <row r="324" spans="1:37" ht="15" x14ac:dyDescent="0.25">
      <c r="A324" s="269" t="s">
        <v>1478</v>
      </c>
      <c r="B324" s="269" t="s">
        <v>108</v>
      </c>
      <c r="C324" s="275">
        <v>15</v>
      </c>
      <c r="D324" s="269" t="s">
        <v>802</v>
      </c>
      <c r="E324" s="275">
        <v>104.52730430562752</v>
      </c>
      <c r="F324" s="275">
        <v>102.04570431192178</v>
      </c>
      <c r="G324" s="275">
        <v>103.28650430877464</v>
      </c>
      <c r="H324" s="275">
        <v>104.52730430562752</v>
      </c>
      <c r="I324" s="275">
        <v>102.04570431192178</v>
      </c>
      <c r="J324" s="275">
        <v>102.66610431034822</v>
      </c>
      <c r="K324" s="275">
        <v>104.52730430562752</v>
      </c>
      <c r="L324" s="275">
        <v>102.04570431192178</v>
      </c>
      <c r="M324" s="275">
        <v>103.90690430720109</v>
      </c>
      <c r="N324" s="275">
        <v>87.248807240010393</v>
      </c>
      <c r="O324" s="275">
        <v>83.171446665724403</v>
      </c>
      <c r="P324" s="275">
        <v>84.455183279307988</v>
      </c>
      <c r="Q324" s="275">
        <v>87.327679364785723</v>
      </c>
      <c r="R324" s="275">
        <v>83.171446665724403</v>
      </c>
      <c r="S324" s="275">
        <v>84.34628817207647</v>
      </c>
      <c r="T324" s="275">
        <v>83.700239605748564</v>
      </c>
      <c r="U324" s="275">
        <v>83.264659176822533</v>
      </c>
      <c r="V324" s="275">
        <v>83.548323339548688</v>
      </c>
      <c r="W324" s="275">
        <v>6.1217780453205588</v>
      </c>
      <c r="X324" s="275">
        <v>0.10984678490513948</v>
      </c>
      <c r="Y324" s="275">
        <v>3.115812415112849</v>
      </c>
      <c r="Z324" s="275">
        <v>0.68805729600436683</v>
      </c>
      <c r="AA324" s="275">
        <v>0.68805729600436683</v>
      </c>
      <c r="AB324" s="275">
        <v>0.68805729600436683</v>
      </c>
      <c r="AC324" s="275">
        <v>0.68805729600436683</v>
      </c>
      <c r="AD324" s="275">
        <v>0.68805729600436683</v>
      </c>
      <c r="AE324" s="275">
        <v>0.68805729600436683</v>
      </c>
      <c r="AF324" s="275">
        <v>30.300003845439385</v>
      </c>
      <c r="AG324" s="275">
        <v>2.8057508657999426</v>
      </c>
      <c r="AH324" s="275">
        <v>2.8057508657999426</v>
      </c>
      <c r="AI324" s="275">
        <v>3.0472604376326791</v>
      </c>
      <c r="AJ324" s="275">
        <v>3.0472604376326791</v>
      </c>
      <c r="AK324" s="275">
        <v>3.0472604376326791</v>
      </c>
    </row>
    <row r="325" spans="1:37" ht="15" x14ac:dyDescent="0.25">
      <c r="A325" s="269" t="s">
        <v>1479</v>
      </c>
      <c r="B325" s="269" t="s">
        <v>109</v>
      </c>
      <c r="C325" s="275">
        <v>15</v>
      </c>
      <c r="D325" s="269" t="s">
        <v>802</v>
      </c>
      <c r="E325" s="275">
        <v>106.05584515285537</v>
      </c>
      <c r="F325" s="275">
        <v>103.57424515914963</v>
      </c>
      <c r="G325" s="275">
        <v>104.8150451560025</v>
      </c>
      <c r="H325" s="275">
        <v>106.05584515285537</v>
      </c>
      <c r="I325" s="275">
        <v>103.57424515914963</v>
      </c>
      <c r="J325" s="275">
        <v>104.19464515757605</v>
      </c>
      <c r="K325" s="275">
        <v>106.05584515285537</v>
      </c>
      <c r="L325" s="275">
        <v>103.57424515914963</v>
      </c>
      <c r="M325" s="275">
        <v>105.43544515442895</v>
      </c>
      <c r="N325" s="275">
        <v>81.318191386442194</v>
      </c>
      <c r="O325" s="275">
        <v>77.230939376078979</v>
      </c>
      <c r="P325" s="275">
        <v>78.549296015932796</v>
      </c>
      <c r="Q325" s="275">
        <v>81.451466409642165</v>
      </c>
      <c r="R325" s="275">
        <v>77.230939376078979</v>
      </c>
      <c r="S325" s="275">
        <v>78.440400908701278</v>
      </c>
      <c r="T325" s="275">
        <v>77.824026650604992</v>
      </c>
      <c r="U325" s="275">
        <v>77.388446221678961</v>
      </c>
      <c r="V325" s="275">
        <v>77.642436076173496</v>
      </c>
      <c r="W325" s="275">
        <v>6.1217780453205588</v>
      </c>
      <c r="X325" s="275">
        <v>0.10984678490513948</v>
      </c>
      <c r="Y325" s="275">
        <v>3.115812415112849</v>
      </c>
      <c r="Z325" s="275">
        <v>0.68805729600436683</v>
      </c>
      <c r="AA325" s="275">
        <v>0.68805729600436683</v>
      </c>
      <c r="AB325" s="275">
        <v>0.68805729600436683</v>
      </c>
      <c r="AC325" s="275">
        <v>0.68805729600436683</v>
      </c>
      <c r="AD325" s="275">
        <v>0.68805729600436683</v>
      </c>
      <c r="AE325" s="275">
        <v>0.68805729600436683</v>
      </c>
      <c r="AF325" s="275">
        <v>32.621602488739384</v>
      </c>
      <c r="AG325" s="275">
        <v>3.0207288843999427</v>
      </c>
      <c r="AH325" s="275">
        <v>3.0207288843999427</v>
      </c>
      <c r="AI325" s="275">
        <v>3.1159271609073746</v>
      </c>
      <c r="AJ325" s="275">
        <v>3.1159271609073746</v>
      </c>
      <c r="AK325" s="275">
        <v>3.1159271609073746</v>
      </c>
    </row>
    <row r="326" spans="1:37" ht="15" x14ac:dyDescent="0.25">
      <c r="A326" s="269" t="s">
        <v>1480</v>
      </c>
      <c r="B326" s="269" t="s">
        <v>110</v>
      </c>
      <c r="C326" s="275">
        <v>24</v>
      </c>
      <c r="D326" s="269" t="s">
        <v>802</v>
      </c>
      <c r="E326" s="275">
        <v>160.49783337974549</v>
      </c>
      <c r="F326" s="275">
        <v>160.49783337974549</v>
      </c>
      <c r="G326" s="275">
        <v>160.49783337974552</v>
      </c>
      <c r="H326" s="275">
        <v>180.77431196735998</v>
      </c>
      <c r="I326" s="275">
        <v>160.49783337974549</v>
      </c>
      <c r="J326" s="275">
        <v>170.63607267355275</v>
      </c>
      <c r="K326" s="275">
        <v>180.77431196735998</v>
      </c>
      <c r="L326" s="275">
        <v>180.77431196735998</v>
      </c>
      <c r="M326" s="275">
        <v>180.77431196735998</v>
      </c>
      <c r="N326" s="275">
        <v>123.62147335055357</v>
      </c>
      <c r="O326" s="275">
        <v>117.32810174901256</v>
      </c>
      <c r="P326" s="275">
        <v>119.16377385385465</v>
      </c>
      <c r="Q326" s="275">
        <v>124.0654150811728</v>
      </c>
      <c r="R326" s="275">
        <v>117.32810174901256</v>
      </c>
      <c r="S326" s="275">
        <v>119.16377385385464</v>
      </c>
      <c r="T326" s="275">
        <v>117.8527601579262</v>
      </c>
      <c r="U326" s="275">
        <v>117.32810174901256</v>
      </c>
      <c r="V326" s="275">
        <v>117.61061012304297</v>
      </c>
      <c r="W326" s="275">
        <v>19.680784339483022</v>
      </c>
      <c r="X326" s="275">
        <v>0.56775835381760076</v>
      </c>
      <c r="Y326" s="275">
        <v>10.124271346650312</v>
      </c>
      <c r="Z326" s="275">
        <v>14.341266104062919</v>
      </c>
      <c r="AA326" s="275">
        <v>14.341266104062919</v>
      </c>
      <c r="AB326" s="275">
        <v>14.341266104062919</v>
      </c>
      <c r="AC326" s="275">
        <v>14.341266104062919</v>
      </c>
      <c r="AD326" s="275">
        <v>14.341266104062919</v>
      </c>
      <c r="AE326" s="275">
        <v>14.341266104062919</v>
      </c>
      <c r="AF326" s="275">
        <v>70.420525630497778</v>
      </c>
      <c r="AG326" s="275">
        <v>6.5024956652749806</v>
      </c>
      <c r="AH326" s="275">
        <v>6.5024956652749806</v>
      </c>
      <c r="AI326" s="275">
        <v>4.3862339424045906</v>
      </c>
      <c r="AJ326" s="275">
        <v>4.3862339424045906</v>
      </c>
      <c r="AK326" s="275">
        <v>4.3862339424045906</v>
      </c>
    </row>
    <row r="327" spans="1:37" ht="15" x14ac:dyDescent="0.25">
      <c r="A327" s="269" t="s">
        <v>1481</v>
      </c>
      <c r="B327" s="269" t="s">
        <v>111</v>
      </c>
      <c r="C327" s="275">
        <v>24</v>
      </c>
      <c r="D327" s="269" t="s">
        <v>802</v>
      </c>
      <c r="E327" s="275">
        <v>200.86095599144303</v>
      </c>
      <c r="F327" s="275">
        <v>200.86095599144303</v>
      </c>
      <c r="G327" s="275">
        <v>200.86095599144303</v>
      </c>
      <c r="H327" s="275">
        <v>228.23191556132625</v>
      </c>
      <c r="I327" s="275">
        <v>200.86095599144303</v>
      </c>
      <c r="J327" s="275">
        <v>214.54643577638464</v>
      </c>
      <c r="K327" s="275">
        <v>228.23191556132625</v>
      </c>
      <c r="L327" s="275">
        <v>228.23191556132625</v>
      </c>
      <c r="M327" s="275">
        <v>228.23191556132625</v>
      </c>
      <c r="N327" s="275">
        <v>89.540984796469473</v>
      </c>
      <c r="O327" s="275">
        <v>83.247613194928462</v>
      </c>
      <c r="P327" s="275">
        <v>85.083285299770552</v>
      </c>
      <c r="Q327" s="275">
        <v>89.984926527088717</v>
      </c>
      <c r="R327" s="275">
        <v>83.247613194928462</v>
      </c>
      <c r="S327" s="275">
        <v>85.083285299770537</v>
      </c>
      <c r="T327" s="275">
        <v>83.772271603842114</v>
      </c>
      <c r="U327" s="275">
        <v>83.247613194928462</v>
      </c>
      <c r="V327" s="275">
        <v>83.53012156895889</v>
      </c>
      <c r="W327" s="275">
        <v>19.680784339483022</v>
      </c>
      <c r="X327" s="275">
        <v>0.56775835381760076</v>
      </c>
      <c r="Y327" s="275">
        <v>10.124271346650312</v>
      </c>
      <c r="Z327" s="275">
        <v>14.341266104062919</v>
      </c>
      <c r="AA327" s="275">
        <v>14.341266104062919</v>
      </c>
      <c r="AB327" s="275">
        <v>14.341266104062919</v>
      </c>
      <c r="AC327" s="275">
        <v>14.341266104062919</v>
      </c>
      <c r="AD327" s="275">
        <v>14.341266104062919</v>
      </c>
      <c r="AE327" s="275">
        <v>14.341266104062919</v>
      </c>
      <c r="AF327" s="275">
        <v>83.009288064997804</v>
      </c>
      <c r="AG327" s="275">
        <v>7.6682032616749796</v>
      </c>
      <c r="AH327" s="275">
        <v>7.6682032616749796</v>
      </c>
      <c r="AI327" s="275">
        <v>19.036126315520669</v>
      </c>
      <c r="AJ327" s="275">
        <v>19.036126315520669</v>
      </c>
      <c r="AK327" s="275">
        <v>19.036126315520669</v>
      </c>
    </row>
    <row r="328" spans="1:37" ht="15" x14ac:dyDescent="0.25">
      <c r="A328" s="269" t="s">
        <v>2884</v>
      </c>
      <c r="B328" s="269" t="s">
        <v>2885</v>
      </c>
      <c r="C328" s="275">
        <v>156</v>
      </c>
      <c r="D328" s="269" t="s">
        <v>802</v>
      </c>
      <c r="E328" s="275">
        <v>5430.3433500461961</v>
      </c>
      <c r="F328" s="275">
        <v>3915.0852815570133</v>
      </c>
      <c r="G328" s="275">
        <v>4437.1184162582467</v>
      </c>
      <c r="H328" s="275">
        <v>5383.7825260075042</v>
      </c>
      <c r="I328" s="275">
        <v>3720.1165587118562</v>
      </c>
      <c r="J328" s="275">
        <v>4449.4557955490727</v>
      </c>
      <c r="K328" s="275">
        <v>5707.1649201219707</v>
      </c>
      <c r="L328" s="275">
        <v>4237.1217407533768</v>
      </c>
      <c r="M328" s="275">
        <v>4962.3116443140698</v>
      </c>
      <c r="N328" s="275">
        <v>1190.3550916903928</v>
      </c>
      <c r="O328" s="275">
        <v>935.85749831810108</v>
      </c>
      <c r="P328" s="275">
        <v>1020.8172196735582</v>
      </c>
      <c r="Q328" s="275">
        <v>1185.6032643037381</v>
      </c>
      <c r="R328" s="275">
        <v>896.828889012795</v>
      </c>
      <c r="S328" s="275">
        <v>1019.8648111600553</v>
      </c>
      <c r="T328" s="275">
        <v>1226.5997668415716</v>
      </c>
      <c r="U328" s="275">
        <v>976.95341164996057</v>
      </c>
      <c r="V328" s="275">
        <v>1095.1545092145291</v>
      </c>
      <c r="W328" s="275">
        <v>0.73135972036147912</v>
      </c>
      <c r="X328" s="275">
        <v>3.9544985987531631E-2</v>
      </c>
      <c r="Y328" s="275">
        <v>0.38545235317450538</v>
      </c>
      <c r="Z328" s="275">
        <v>0.41859574042286268</v>
      </c>
      <c r="AA328" s="275">
        <v>0.41859574042286268</v>
      </c>
      <c r="AB328" s="275">
        <v>0.41859574042286268</v>
      </c>
      <c r="AC328" s="275">
        <v>0.41859574042286268</v>
      </c>
      <c r="AD328" s="275">
        <v>0.41859574042286268</v>
      </c>
      <c r="AE328" s="275">
        <v>0.41859574042286268</v>
      </c>
      <c r="AF328" s="275">
        <v>908.66355412600001</v>
      </c>
      <c r="AG328" s="275">
        <v>84.141428499200003</v>
      </c>
      <c r="AH328" s="275">
        <v>84.141428499200003</v>
      </c>
      <c r="AI328" s="275">
        <v>116.29218095442451</v>
      </c>
      <c r="AJ328" s="275">
        <v>116.29218095442451</v>
      </c>
      <c r="AK328" s="275">
        <v>116.29218095442451</v>
      </c>
    </row>
    <row r="329" spans="1:37" ht="15" x14ac:dyDescent="0.25">
      <c r="A329" s="269" t="s">
        <v>2886</v>
      </c>
      <c r="B329" s="269" t="s">
        <v>2206</v>
      </c>
      <c r="C329" s="275">
        <v>129</v>
      </c>
      <c r="D329" s="269" t="s">
        <v>802</v>
      </c>
      <c r="E329" s="275">
        <v>5362.2411518040117</v>
      </c>
      <c r="F329" s="275">
        <v>3773.7052547847029</v>
      </c>
      <c r="G329" s="275">
        <v>4353.1723469668577</v>
      </c>
      <c r="H329" s="275">
        <v>5325.0171520355161</v>
      </c>
      <c r="I329" s="275">
        <v>3648.5881444637284</v>
      </c>
      <c r="J329" s="275">
        <v>4361.2370772571176</v>
      </c>
      <c r="K329" s="275">
        <v>5553.1957177093282</v>
      </c>
      <c r="L329" s="275">
        <v>4173.4546443812178</v>
      </c>
      <c r="M329" s="275">
        <v>4872.8905830293506</v>
      </c>
      <c r="N329" s="275">
        <v>1161.7932153358956</v>
      </c>
      <c r="O329" s="275">
        <v>866.67610056444539</v>
      </c>
      <c r="P329" s="275">
        <v>981.09905022768135</v>
      </c>
      <c r="Q329" s="275">
        <v>1157.416176928964</v>
      </c>
      <c r="R329" s="275">
        <v>868.21213071350849</v>
      </c>
      <c r="S329" s="275">
        <v>980.84262525271004</v>
      </c>
      <c r="T329" s="275">
        <v>1161.7932153358956</v>
      </c>
      <c r="U329" s="275">
        <v>948.33665335067406</v>
      </c>
      <c r="V329" s="275">
        <v>1055.9643839993496</v>
      </c>
      <c r="W329" s="275">
        <v>0</v>
      </c>
      <c r="X329" s="275">
        <v>0</v>
      </c>
      <c r="Y329" s="275">
        <v>0</v>
      </c>
      <c r="Z329" s="275">
        <v>0</v>
      </c>
      <c r="AA329" s="275">
        <v>0</v>
      </c>
      <c r="AB329" s="275">
        <v>0</v>
      </c>
      <c r="AC329" s="275">
        <v>0</v>
      </c>
      <c r="AD329" s="275">
        <v>0</v>
      </c>
      <c r="AE329" s="275">
        <v>0</v>
      </c>
      <c r="AF329" s="275">
        <v>839.15152193450001</v>
      </c>
      <c r="AG329" s="275">
        <v>77.704680544199988</v>
      </c>
      <c r="AH329" s="275">
        <v>77.704680544199988</v>
      </c>
      <c r="AI329" s="275">
        <v>102.77003107449561</v>
      </c>
      <c r="AJ329" s="275">
        <v>102.77003107449561</v>
      </c>
      <c r="AK329" s="275">
        <v>102.77003107449561</v>
      </c>
    </row>
    <row r="330" spans="1:37" ht="15" x14ac:dyDescent="0.25">
      <c r="A330" s="269" t="s">
        <v>3498</v>
      </c>
      <c r="B330" s="269" t="s">
        <v>3499</v>
      </c>
      <c r="C330" s="275">
        <v>156</v>
      </c>
      <c r="D330" s="269" t="s">
        <v>802</v>
      </c>
      <c r="E330" s="275">
        <v>5134.7484585339671</v>
      </c>
      <c r="F330" s="275">
        <v>4263.3127749639116</v>
      </c>
      <c r="G330" s="275">
        <v>4862.8701196558077</v>
      </c>
      <c r="H330" s="275">
        <v>5356.8852518155827</v>
      </c>
      <c r="I330" s="275">
        <v>4839.9591129357159</v>
      </c>
      <c r="J330" s="275">
        <v>5126.8327921971822</v>
      </c>
      <c r="K330" s="275">
        <v>5291.8912968282657</v>
      </c>
      <c r="L330" s="275">
        <v>4252.4537967374154</v>
      </c>
      <c r="M330" s="275">
        <v>4759.0338603533328</v>
      </c>
      <c r="N330" s="275">
        <v>1360.0531521941612</v>
      </c>
      <c r="O330" s="275">
        <v>1058.6933973183116</v>
      </c>
      <c r="P330" s="275">
        <v>1252.9244926545477</v>
      </c>
      <c r="Q330" s="275">
        <v>1391.4729877961022</v>
      </c>
      <c r="R330" s="275">
        <v>1232.7078799114984</v>
      </c>
      <c r="S330" s="275">
        <v>1336.7704788072228</v>
      </c>
      <c r="T330" s="275">
        <v>1364.9642363316138</v>
      </c>
      <c r="U330" s="275">
        <v>1055.0815749367712</v>
      </c>
      <c r="V330" s="275">
        <v>1212.1199870507419</v>
      </c>
      <c r="W330" s="275">
        <v>1.1334080376</v>
      </c>
      <c r="X330" s="275">
        <v>1.3752340499999999E-3</v>
      </c>
      <c r="Y330" s="275">
        <v>0.56739163582499996</v>
      </c>
      <c r="Z330" s="275">
        <v>1.1926688249999999</v>
      </c>
      <c r="AA330" s="275">
        <v>1.1926688249999999</v>
      </c>
      <c r="AB330" s="275">
        <v>1.1926688249999999</v>
      </c>
      <c r="AC330" s="275">
        <v>1.1926688249999999</v>
      </c>
      <c r="AD330" s="275">
        <v>1.1926688249999999</v>
      </c>
      <c r="AE330" s="275">
        <v>1.1926688249999999</v>
      </c>
      <c r="AF330" s="275">
        <v>2438.1947254471511</v>
      </c>
      <c r="AG330" s="275">
        <v>225.75607268152578</v>
      </c>
      <c r="AH330" s="275">
        <v>225.75607268152578</v>
      </c>
      <c r="AI330" s="275">
        <v>264.13136680803632</v>
      </c>
      <c r="AJ330" s="275">
        <v>264.13136680803632</v>
      </c>
      <c r="AK330" s="275">
        <v>264.13136680803632</v>
      </c>
    </row>
    <row r="331" spans="1:37" ht="15" x14ac:dyDescent="0.25">
      <c r="A331" s="269" t="s">
        <v>3500</v>
      </c>
      <c r="B331" s="269" t="s">
        <v>3501</v>
      </c>
      <c r="C331" s="275">
        <v>100</v>
      </c>
      <c r="D331" s="269" t="s">
        <v>802</v>
      </c>
      <c r="E331" s="275">
        <v>1819.4966298313796</v>
      </c>
      <c r="F331" s="275">
        <v>1594.7417035654278</v>
      </c>
      <c r="G331" s="275">
        <v>1706.7942199952522</v>
      </c>
      <c r="H331" s="275">
        <v>1782.5831238671299</v>
      </c>
      <c r="I331" s="275">
        <v>1596.0498823488547</v>
      </c>
      <c r="J331" s="275">
        <v>1705.6652689050834</v>
      </c>
      <c r="K331" s="275">
        <v>1858.5894367252552</v>
      </c>
      <c r="L331" s="275">
        <v>1605.403295857227</v>
      </c>
      <c r="M331" s="275">
        <v>1721.8790026929305</v>
      </c>
      <c r="N331" s="275">
        <v>623.77621158469003</v>
      </c>
      <c r="O331" s="275">
        <v>541.37040499356419</v>
      </c>
      <c r="P331" s="275">
        <v>566.9593982182846</v>
      </c>
      <c r="Q331" s="275">
        <v>619.24317766758054</v>
      </c>
      <c r="R331" s="275">
        <v>541.47930010079563</v>
      </c>
      <c r="S331" s="275">
        <v>569.43935303752187</v>
      </c>
      <c r="T331" s="275">
        <v>576.20900492430485</v>
      </c>
      <c r="U331" s="275">
        <v>541.26720687020145</v>
      </c>
      <c r="V331" s="275">
        <v>555.08648313556228</v>
      </c>
      <c r="W331" s="275">
        <v>1.1334080376</v>
      </c>
      <c r="X331" s="275">
        <v>1.3752340499999999E-3</v>
      </c>
      <c r="Y331" s="275">
        <v>0.56739163582499996</v>
      </c>
      <c r="Z331" s="275">
        <v>1.1926688249999999</v>
      </c>
      <c r="AA331" s="275">
        <v>1.1926688249999999</v>
      </c>
      <c r="AB331" s="275">
        <v>1.1926688249999999</v>
      </c>
      <c r="AC331" s="275">
        <v>1.1926688249999999</v>
      </c>
      <c r="AD331" s="275">
        <v>1.1926688249999999</v>
      </c>
      <c r="AE331" s="275">
        <v>1.1926688249999999</v>
      </c>
      <c r="AF331" s="275">
        <v>438.67165320252991</v>
      </c>
      <c r="AG331" s="275">
        <v>40.602179486625744</v>
      </c>
      <c r="AH331" s="275">
        <v>40.602179486625744</v>
      </c>
      <c r="AI331" s="275">
        <v>66.320262463866143</v>
      </c>
      <c r="AJ331" s="275">
        <v>66.320262463866143</v>
      </c>
      <c r="AK331" s="275">
        <v>66.320262463866143</v>
      </c>
    </row>
    <row r="332" spans="1:37" ht="15" x14ac:dyDescent="0.25">
      <c r="A332" s="269" t="s">
        <v>3502</v>
      </c>
      <c r="B332" s="269" t="s">
        <v>3503</v>
      </c>
      <c r="C332" s="275">
        <v>105</v>
      </c>
      <c r="D332" s="269" t="s">
        <v>802</v>
      </c>
      <c r="E332" s="275">
        <v>1871.9347636260795</v>
      </c>
      <c r="F332" s="275">
        <v>1641.4136106428775</v>
      </c>
      <c r="G332" s="275">
        <v>1755.1926851789494</v>
      </c>
      <c r="H332" s="275">
        <v>1833.0743053366091</v>
      </c>
      <c r="I332" s="275">
        <v>1642.7217894263042</v>
      </c>
      <c r="J332" s="275">
        <v>1754.0637340887808</v>
      </c>
      <c r="K332" s="275">
        <v>1906.4013495104459</v>
      </c>
      <c r="L332" s="275">
        <v>1652.0752029346768</v>
      </c>
      <c r="M332" s="275">
        <v>1769.1209126242511</v>
      </c>
      <c r="N332" s="275">
        <v>654.96844488821887</v>
      </c>
      <c r="O332" s="275">
        <v>565.6268413149686</v>
      </c>
      <c r="P332" s="275">
        <v>593.07083545045896</v>
      </c>
      <c r="Q332" s="275">
        <v>650.75902402401289</v>
      </c>
      <c r="R332" s="275">
        <v>565.73573642220015</v>
      </c>
      <c r="S332" s="275">
        <v>595.48257400871353</v>
      </c>
      <c r="T332" s="275">
        <v>600.35316980982998</v>
      </c>
      <c r="U332" s="275">
        <v>565.14365713000416</v>
      </c>
      <c r="V332" s="275">
        <v>579.42152876107491</v>
      </c>
      <c r="W332" s="275">
        <v>1.1334080376</v>
      </c>
      <c r="X332" s="275">
        <v>1.3752340499999999E-3</v>
      </c>
      <c r="Y332" s="275">
        <v>0.56739163582499996</v>
      </c>
      <c r="Z332" s="275">
        <v>1.1926688249999999</v>
      </c>
      <c r="AA332" s="275">
        <v>1.1926688249999999</v>
      </c>
      <c r="AB332" s="275">
        <v>1.1926688249999999</v>
      </c>
      <c r="AC332" s="275">
        <v>1.1926688249999999</v>
      </c>
      <c r="AD332" s="275">
        <v>1.1926688249999999</v>
      </c>
      <c r="AE332" s="275">
        <v>1.1926688249999999</v>
      </c>
      <c r="AF332" s="275">
        <v>468.27658235641036</v>
      </c>
      <c r="AG332" s="275">
        <v>43.343564530225763</v>
      </c>
      <c r="AH332" s="275">
        <v>43.343564530225763</v>
      </c>
      <c r="AI332" s="275">
        <v>84.130327479994079</v>
      </c>
      <c r="AJ332" s="275">
        <v>84.130327479994079</v>
      </c>
      <c r="AK332" s="275">
        <v>84.130327479994079</v>
      </c>
    </row>
    <row r="333" spans="1:37" ht="15" x14ac:dyDescent="0.25">
      <c r="A333" s="269" t="s">
        <v>3504</v>
      </c>
      <c r="B333" s="269" t="s">
        <v>3505</v>
      </c>
      <c r="C333" s="275">
        <v>138</v>
      </c>
      <c r="D333" s="269" t="s">
        <v>802</v>
      </c>
      <c r="E333" s="275">
        <v>2214.2200563925785</v>
      </c>
      <c r="F333" s="275">
        <v>1834.7803766420554</v>
      </c>
      <c r="G333" s="275">
        <v>1991.1977100607237</v>
      </c>
      <c r="H333" s="275">
        <v>2175.3595981031085</v>
      </c>
      <c r="I333" s="275">
        <v>1836.0885554254819</v>
      </c>
      <c r="J333" s="275">
        <v>1984.6601317797893</v>
      </c>
      <c r="K333" s="275">
        <v>2121.4026242726891</v>
      </c>
      <c r="L333" s="275">
        <v>1845.4419689338545</v>
      </c>
      <c r="M333" s="275">
        <v>1974.1048970132633</v>
      </c>
      <c r="N333" s="275">
        <v>593.68560541634076</v>
      </c>
      <c r="O333" s="275">
        <v>499.717588632689</v>
      </c>
      <c r="P333" s="275">
        <v>528.32862204488003</v>
      </c>
      <c r="Q333" s="275">
        <v>589.21429332208879</v>
      </c>
      <c r="R333" s="275">
        <v>499.809070785823</v>
      </c>
      <c r="S333" s="275">
        <v>530.97966619905992</v>
      </c>
      <c r="T333" s="275">
        <v>535.72218759179634</v>
      </c>
      <c r="U333" s="275">
        <v>499.25857691580546</v>
      </c>
      <c r="V333" s="275">
        <v>514.98177576799276</v>
      </c>
      <c r="W333" s="275">
        <v>8.9662104695999982</v>
      </c>
      <c r="X333" s="275">
        <v>2.6885169299999995E-3</v>
      </c>
      <c r="Y333" s="275">
        <v>4.4844494932649992</v>
      </c>
      <c r="Z333" s="275">
        <v>1.290380313</v>
      </c>
      <c r="AA333" s="275">
        <v>1.290380313</v>
      </c>
      <c r="AB333" s="275">
        <v>1.290380313</v>
      </c>
      <c r="AC333" s="275">
        <v>1.290380313</v>
      </c>
      <c r="AD333" s="275">
        <v>1.290380313</v>
      </c>
      <c r="AE333" s="275">
        <v>1.290380313</v>
      </c>
      <c r="AF333" s="275">
        <v>440.94211654205174</v>
      </c>
      <c r="AG333" s="275">
        <v>40.683755014129879</v>
      </c>
      <c r="AH333" s="275">
        <v>40.683755014129879</v>
      </c>
      <c r="AI333" s="275">
        <v>62.797374240377401</v>
      </c>
      <c r="AJ333" s="275">
        <v>62.797374240377401</v>
      </c>
      <c r="AK333" s="275">
        <v>62.797374240377401</v>
      </c>
    </row>
    <row r="334" spans="1:37" ht="15" x14ac:dyDescent="0.25">
      <c r="A334" s="269" t="s">
        <v>3506</v>
      </c>
      <c r="B334" s="269" t="s">
        <v>3507</v>
      </c>
      <c r="C334" s="275">
        <v>127</v>
      </c>
      <c r="D334" s="269" t="s">
        <v>802</v>
      </c>
      <c r="E334" s="275">
        <v>5033.4989740191095</v>
      </c>
      <c r="F334" s="275">
        <v>4124.3824613522784</v>
      </c>
      <c r="G334" s="275">
        <v>4702.2152461017195</v>
      </c>
      <c r="H334" s="275">
        <v>5177.1324934301965</v>
      </c>
      <c r="I334" s="275">
        <v>4705.6837775663153</v>
      </c>
      <c r="J334" s="275">
        <v>4965.402754121199</v>
      </c>
      <c r="K334" s="275">
        <v>5191.6043133693338</v>
      </c>
      <c r="L334" s="275">
        <v>3988.6372649482978</v>
      </c>
      <c r="M334" s="275">
        <v>4594.8652518897006</v>
      </c>
      <c r="N334" s="275">
        <v>1329.2738093977118</v>
      </c>
      <c r="O334" s="275">
        <v>1019.5044783732072</v>
      </c>
      <c r="P334" s="275">
        <v>1215.0299446651118</v>
      </c>
      <c r="Q334" s="275">
        <v>1345.6788822845033</v>
      </c>
      <c r="R334" s="275">
        <v>1196.0418322756195</v>
      </c>
      <c r="S334" s="275">
        <v>1296.6068540370575</v>
      </c>
      <c r="T334" s="275">
        <v>1330.5495987906984</v>
      </c>
      <c r="U334" s="275">
        <v>1018.0389090318818</v>
      </c>
      <c r="V334" s="275">
        <v>1170.5426150402247</v>
      </c>
      <c r="W334" s="275">
        <v>1.1334080376</v>
      </c>
      <c r="X334" s="275">
        <v>1.3752340499999999E-3</v>
      </c>
      <c r="Y334" s="275">
        <v>0.56739163582499996</v>
      </c>
      <c r="Z334" s="275">
        <v>1.1926688249999999</v>
      </c>
      <c r="AA334" s="275">
        <v>1.1926688249999999</v>
      </c>
      <c r="AB334" s="275">
        <v>1.1926688249999999</v>
      </c>
      <c r="AC334" s="275">
        <v>1.1926688249999999</v>
      </c>
      <c r="AD334" s="275">
        <v>1.1926688249999999</v>
      </c>
      <c r="AE334" s="275">
        <v>1.1926688249999999</v>
      </c>
      <c r="AF334" s="275">
        <v>2373.8064518584511</v>
      </c>
      <c r="AG334" s="275">
        <v>219.79378003452581</v>
      </c>
      <c r="AH334" s="275">
        <v>219.79378003452581</v>
      </c>
      <c r="AI334" s="275">
        <v>230.3061888506038</v>
      </c>
      <c r="AJ334" s="275">
        <v>230.3061888506038</v>
      </c>
      <c r="AK334" s="275">
        <v>230.3061888506038</v>
      </c>
    </row>
    <row r="335" spans="1:37" ht="15" x14ac:dyDescent="0.25">
      <c r="A335" s="269" t="s">
        <v>3508</v>
      </c>
      <c r="B335" s="269" t="s">
        <v>3509</v>
      </c>
      <c r="C335" s="275">
        <v>86</v>
      </c>
      <c r="D335" s="269" t="s">
        <v>802</v>
      </c>
      <c r="E335" s="275">
        <v>1758.6826769794532</v>
      </c>
      <c r="F335" s="275">
        <v>1563.4851381166382</v>
      </c>
      <c r="G335" s="275">
        <v>1656.142277148316</v>
      </c>
      <c r="H335" s="275">
        <v>1739.0321679695051</v>
      </c>
      <c r="I335" s="275">
        <v>1563.4851381166382</v>
      </c>
      <c r="J335" s="275">
        <v>1651.229649895829</v>
      </c>
      <c r="K335" s="275">
        <v>1758.6826769794532</v>
      </c>
      <c r="L335" s="275">
        <v>1565.9667381103438</v>
      </c>
      <c r="M335" s="275">
        <v>1665.7433432869668</v>
      </c>
      <c r="N335" s="275">
        <v>600.04910994979059</v>
      </c>
      <c r="O335" s="275">
        <v>522.71254394759364</v>
      </c>
      <c r="P335" s="275">
        <v>546.68408721169169</v>
      </c>
      <c r="Q335" s="275">
        <v>600.54525697630197</v>
      </c>
      <c r="R335" s="275">
        <v>522.29908809216738</v>
      </c>
      <c r="S335" s="275">
        <v>546.47182814060352</v>
      </c>
      <c r="T335" s="275">
        <v>539.91696769092471</v>
      </c>
      <c r="U335" s="275">
        <v>522.56928617892299</v>
      </c>
      <c r="V335" s="275">
        <v>531.47723806964541</v>
      </c>
      <c r="W335" s="275">
        <v>1.1334080376</v>
      </c>
      <c r="X335" s="275">
        <v>1.3752340499999999E-3</v>
      </c>
      <c r="Y335" s="275">
        <v>0.56739163582499996</v>
      </c>
      <c r="Z335" s="275">
        <v>1.1926688249999999</v>
      </c>
      <c r="AA335" s="275">
        <v>1.1926688249999999</v>
      </c>
      <c r="AB335" s="275">
        <v>1.1926688249999999</v>
      </c>
      <c r="AC335" s="275">
        <v>1.1926688249999999</v>
      </c>
      <c r="AD335" s="275">
        <v>1.1926688249999999</v>
      </c>
      <c r="AE335" s="275">
        <v>1.1926688249999999</v>
      </c>
      <c r="AF335" s="275">
        <v>397.37704821283</v>
      </c>
      <c r="AG335" s="275">
        <v>36.778338834425746</v>
      </c>
      <c r="AH335" s="275">
        <v>36.778338834425746</v>
      </c>
      <c r="AI335" s="275">
        <v>54.951088338736049</v>
      </c>
      <c r="AJ335" s="275">
        <v>54.951088338736049</v>
      </c>
      <c r="AK335" s="275">
        <v>54.951088338736049</v>
      </c>
    </row>
    <row r="336" spans="1:37" ht="15" x14ac:dyDescent="0.25">
      <c r="A336" s="269" t="s">
        <v>3510</v>
      </c>
      <c r="B336" s="269" t="s">
        <v>3511</v>
      </c>
      <c r="C336" s="275">
        <v>91</v>
      </c>
      <c r="D336" s="269" t="s">
        <v>802</v>
      </c>
      <c r="E336" s="275">
        <v>1806.4945897646437</v>
      </c>
      <c r="F336" s="275">
        <v>1610.1570451940879</v>
      </c>
      <c r="G336" s="275">
        <v>1704.5407423320132</v>
      </c>
      <c r="H336" s="275">
        <v>1788.8726891815286</v>
      </c>
      <c r="I336" s="275">
        <v>1610.1570451940879</v>
      </c>
      <c r="J336" s="275">
        <v>1699.6281150795267</v>
      </c>
      <c r="K336" s="275">
        <v>1806.4945897646437</v>
      </c>
      <c r="L336" s="275">
        <v>1612.6386451877938</v>
      </c>
      <c r="M336" s="275">
        <v>1712.985253218287</v>
      </c>
      <c r="N336" s="275">
        <v>631.37172596599714</v>
      </c>
      <c r="O336" s="275">
        <v>547.09936298167599</v>
      </c>
      <c r="P336" s="275">
        <v>572.92590715654376</v>
      </c>
      <c r="Q336" s="275">
        <v>632.19261104535735</v>
      </c>
      <c r="R336" s="275">
        <v>546.41529208220902</v>
      </c>
      <c r="S336" s="275">
        <v>572.6459943244455</v>
      </c>
      <c r="T336" s="275">
        <v>564.60864519558481</v>
      </c>
      <c r="U336" s="275">
        <v>546.57724415134851</v>
      </c>
      <c r="V336" s="275">
        <v>555.94379140778096</v>
      </c>
      <c r="W336" s="275">
        <v>1.1334080376</v>
      </c>
      <c r="X336" s="275">
        <v>1.3752340499999999E-3</v>
      </c>
      <c r="Y336" s="275">
        <v>0.56739163582499996</v>
      </c>
      <c r="Z336" s="275">
        <v>1.1926688249999999</v>
      </c>
      <c r="AA336" s="275">
        <v>1.1926688249999999</v>
      </c>
      <c r="AB336" s="275">
        <v>1.1926688249999999</v>
      </c>
      <c r="AC336" s="275">
        <v>1.1926688249999999</v>
      </c>
      <c r="AD336" s="275">
        <v>1.1926688249999999</v>
      </c>
      <c r="AE336" s="275">
        <v>1.1926688249999999</v>
      </c>
      <c r="AF336" s="275">
        <v>426.98873755751038</v>
      </c>
      <c r="AG336" s="275">
        <v>39.520349864025768</v>
      </c>
      <c r="AH336" s="275">
        <v>39.520349864025768</v>
      </c>
      <c r="AI336" s="275">
        <v>72.765006467809044</v>
      </c>
      <c r="AJ336" s="275">
        <v>72.765006467809044</v>
      </c>
      <c r="AK336" s="275">
        <v>72.765006467809044</v>
      </c>
    </row>
    <row r="337" spans="1:37" ht="15" x14ac:dyDescent="0.25">
      <c r="A337" s="269" t="s">
        <v>3512</v>
      </c>
      <c r="B337" s="269" t="s">
        <v>3513</v>
      </c>
      <c r="C337" s="275">
        <v>123</v>
      </c>
      <c r="D337" s="269" t="s">
        <v>802</v>
      </c>
      <c r="E337" s="275">
        <v>2131.1579819480285</v>
      </c>
      <c r="F337" s="275">
        <v>1803.5238111932658</v>
      </c>
      <c r="G337" s="275">
        <v>1940.5457672137882</v>
      </c>
      <c r="H337" s="275">
        <v>2131.1579819480285</v>
      </c>
      <c r="I337" s="275">
        <v>1803.5238111932658</v>
      </c>
      <c r="J337" s="275">
        <v>1930.2245127705348</v>
      </c>
      <c r="K337" s="275">
        <v>2021.4958645268869</v>
      </c>
      <c r="L337" s="275">
        <v>1806.0054111869715</v>
      </c>
      <c r="M337" s="275">
        <v>1917.9692376072994</v>
      </c>
      <c r="N337" s="275">
        <v>573.186832779577</v>
      </c>
      <c r="O337" s="275">
        <v>484.59879047557405</v>
      </c>
      <c r="P337" s="275">
        <v>511.50609644754036</v>
      </c>
      <c r="Q337" s="275">
        <v>574.01508572764976</v>
      </c>
      <c r="R337" s="275">
        <v>483.90857968551342</v>
      </c>
      <c r="S337" s="275">
        <v>511.22464864279374</v>
      </c>
      <c r="T337" s="275">
        <v>502.11544055819542</v>
      </c>
      <c r="U337" s="275">
        <v>484.06807579841518</v>
      </c>
      <c r="V337" s="275">
        <v>494.52602141038017</v>
      </c>
      <c r="W337" s="275">
        <v>8.9662104695999982</v>
      </c>
      <c r="X337" s="275">
        <v>2.6885169299999995E-3</v>
      </c>
      <c r="Y337" s="275">
        <v>4.4844494932649992</v>
      </c>
      <c r="Z337" s="275">
        <v>1.290380313</v>
      </c>
      <c r="AA337" s="275">
        <v>1.290380313</v>
      </c>
      <c r="AB337" s="275">
        <v>1.290380313</v>
      </c>
      <c r="AC337" s="275">
        <v>1.290380313</v>
      </c>
      <c r="AD337" s="275">
        <v>1.290380313</v>
      </c>
      <c r="AE337" s="275">
        <v>1.290380313</v>
      </c>
      <c r="AF337" s="275">
        <v>399.94651945205169</v>
      </c>
      <c r="AG337" s="275">
        <v>36.887602166229883</v>
      </c>
      <c r="AH337" s="275">
        <v>36.887602166229883</v>
      </c>
      <c r="AI337" s="275">
        <v>50.947254137690983</v>
      </c>
      <c r="AJ337" s="275">
        <v>50.947254137690983</v>
      </c>
      <c r="AK337" s="275">
        <v>50.947254137690983</v>
      </c>
    </row>
    <row r="338" spans="1:37" ht="15" x14ac:dyDescent="0.25">
      <c r="A338" s="269" t="s">
        <v>112</v>
      </c>
      <c r="B338" s="269" t="s">
        <v>113</v>
      </c>
      <c r="C338" s="275">
        <v>14</v>
      </c>
      <c r="D338" s="269" t="s">
        <v>802</v>
      </c>
      <c r="E338" s="275">
        <v>166.85263907756814</v>
      </c>
      <c r="F338" s="275">
        <v>139.85411119291314</v>
      </c>
      <c r="G338" s="275">
        <v>150.25174317313682</v>
      </c>
      <c r="H338" s="275">
        <v>166.85263907756814</v>
      </c>
      <c r="I338" s="275">
        <v>139.85411119291314</v>
      </c>
      <c r="J338" s="275">
        <v>155.17737513977059</v>
      </c>
      <c r="K338" s="275">
        <v>174.14863909568794</v>
      </c>
      <c r="L338" s="275">
        <v>166.85263907756814</v>
      </c>
      <c r="M338" s="275">
        <v>172.32463909115799</v>
      </c>
      <c r="N338" s="275">
        <v>76.189502804258282</v>
      </c>
      <c r="O338" s="275">
        <v>61.452370475016579</v>
      </c>
      <c r="P338" s="275">
        <v>65.379879592996133</v>
      </c>
      <c r="Q338" s="275">
        <v>76.297370982453359</v>
      </c>
      <c r="R338" s="275">
        <v>61.452370475016579</v>
      </c>
      <c r="S338" s="275">
        <v>68.619941074961147</v>
      </c>
      <c r="T338" s="275">
        <v>75.258039971322575</v>
      </c>
      <c r="U338" s="275">
        <v>74.899068474214857</v>
      </c>
      <c r="V338" s="275">
        <v>75.109459908939229</v>
      </c>
      <c r="W338" s="275">
        <v>0.26972703010074989</v>
      </c>
      <c r="X338" s="275">
        <v>3.2615519679042625E-3</v>
      </c>
      <c r="Y338" s="275">
        <v>0.13649429103432709</v>
      </c>
      <c r="Z338" s="275">
        <v>0.10088383036219307</v>
      </c>
      <c r="AA338" s="275">
        <v>0.10088383036219307</v>
      </c>
      <c r="AB338" s="275">
        <v>0.10088383036219307</v>
      </c>
      <c r="AC338" s="275">
        <v>0.10088383036219307</v>
      </c>
      <c r="AD338" s="275">
        <v>0.10088383036219307</v>
      </c>
      <c r="AE338" s="275">
        <v>0.10088383036219307</v>
      </c>
      <c r="AF338" s="275">
        <v>38.578933296099997</v>
      </c>
      <c r="AG338" s="275">
        <v>3.5723715272999996</v>
      </c>
      <c r="AH338" s="275">
        <v>3.5723715272999996</v>
      </c>
      <c r="AI338" s="275">
        <v>5.2481592773321868</v>
      </c>
      <c r="AJ338" s="275">
        <v>5.2481592773321868</v>
      </c>
      <c r="AK338" s="275">
        <v>5.2481592773321868</v>
      </c>
    </row>
    <row r="339" spans="1:37" ht="15" x14ac:dyDescent="0.25">
      <c r="A339" s="269" t="s">
        <v>2887</v>
      </c>
      <c r="B339" s="269" t="s">
        <v>2888</v>
      </c>
      <c r="C339" s="275">
        <v>126</v>
      </c>
      <c r="D339" s="269" t="s">
        <v>802</v>
      </c>
      <c r="E339" s="275">
        <v>1242.1697803881659</v>
      </c>
      <c r="F339" s="275">
        <v>1210.956980347921</v>
      </c>
      <c r="G339" s="275">
        <v>1226.5633803680432</v>
      </c>
      <c r="H339" s="275">
        <v>1242.1697803881659</v>
      </c>
      <c r="I339" s="275">
        <v>1210.956980347921</v>
      </c>
      <c r="J339" s="275">
        <v>1218.7601803579823</v>
      </c>
      <c r="K339" s="275">
        <v>1437.8609299287073</v>
      </c>
      <c r="L339" s="275">
        <v>1210.956980347921</v>
      </c>
      <c r="M339" s="275">
        <v>1283.2893677632401</v>
      </c>
      <c r="N339" s="275">
        <v>505.61013314216592</v>
      </c>
      <c r="O339" s="275">
        <v>492.40154898400283</v>
      </c>
      <c r="P339" s="275">
        <v>498.98002983479699</v>
      </c>
      <c r="Q339" s="275">
        <v>506.27626299018272</v>
      </c>
      <c r="R339" s="275">
        <v>492.40154898400283</v>
      </c>
      <c r="S339" s="275">
        <v>497.44825816878404</v>
      </c>
      <c r="T339" s="275">
        <v>581.83793126476166</v>
      </c>
      <c r="U339" s="275">
        <v>493.84483032137263</v>
      </c>
      <c r="V339" s="275">
        <v>517.8334396896629</v>
      </c>
      <c r="W339" s="275">
        <v>9.0721730672386585</v>
      </c>
      <c r="X339" s="275">
        <v>0.14873730246625391</v>
      </c>
      <c r="Y339" s="275">
        <v>4.610455184852456</v>
      </c>
      <c r="Z339" s="275">
        <v>1.1464072236072547</v>
      </c>
      <c r="AA339" s="275">
        <v>1.1464072236072547</v>
      </c>
      <c r="AB339" s="275">
        <v>1.1464072236072547</v>
      </c>
      <c r="AC339" s="275">
        <v>1.1464072236072547</v>
      </c>
      <c r="AD339" s="275">
        <v>1.1464072236072547</v>
      </c>
      <c r="AE339" s="275">
        <v>1.1464072236072547</v>
      </c>
      <c r="AF339" s="275">
        <v>345.86791673347966</v>
      </c>
      <c r="AG339" s="275">
        <v>32.027032526024406</v>
      </c>
      <c r="AH339" s="275">
        <v>32.027032526024406</v>
      </c>
      <c r="AI339" s="275">
        <v>30.727177992302813</v>
      </c>
      <c r="AJ339" s="275">
        <v>30.727177992302813</v>
      </c>
      <c r="AK339" s="275">
        <v>30.727177992302813</v>
      </c>
    </row>
    <row r="340" spans="1:37" ht="15" x14ac:dyDescent="0.25">
      <c r="A340" s="269" t="s">
        <v>1482</v>
      </c>
      <c r="B340" s="269" t="s">
        <v>161</v>
      </c>
      <c r="C340" s="275">
        <v>135</v>
      </c>
      <c r="D340" s="269" t="s">
        <v>802</v>
      </c>
      <c r="E340" s="275">
        <v>1222.1186148961747</v>
      </c>
      <c r="F340" s="275">
        <v>1190.9058148559295</v>
      </c>
      <c r="G340" s="275">
        <v>1206.5122148760522</v>
      </c>
      <c r="H340" s="275">
        <v>1222.1186148961747</v>
      </c>
      <c r="I340" s="275">
        <v>1190.9058148559295</v>
      </c>
      <c r="J340" s="275">
        <v>1198.7090148659909</v>
      </c>
      <c r="K340" s="275">
        <v>1412.9379498939602</v>
      </c>
      <c r="L340" s="275">
        <v>1190.9058148559295</v>
      </c>
      <c r="M340" s="275">
        <v>1262.0202486355597</v>
      </c>
      <c r="N340" s="275">
        <v>506.77851505651421</v>
      </c>
      <c r="O340" s="275">
        <v>493.56993089835117</v>
      </c>
      <c r="P340" s="275">
        <v>500.14841174914528</v>
      </c>
      <c r="Q340" s="275">
        <v>507.444644904531</v>
      </c>
      <c r="R340" s="275">
        <v>493.56993089835117</v>
      </c>
      <c r="S340" s="275">
        <v>498.61664008313238</v>
      </c>
      <c r="T340" s="275">
        <v>583.00631317911007</v>
      </c>
      <c r="U340" s="275">
        <v>495.01321223572091</v>
      </c>
      <c r="V340" s="275">
        <v>519.0018216040113</v>
      </c>
      <c r="W340" s="275">
        <v>9.0721730672386585</v>
      </c>
      <c r="X340" s="275">
        <v>0.14873730246625391</v>
      </c>
      <c r="Y340" s="275">
        <v>4.610455184852456</v>
      </c>
      <c r="Z340" s="275">
        <v>1.1464072236072547</v>
      </c>
      <c r="AA340" s="275">
        <v>1.1464072236072547</v>
      </c>
      <c r="AB340" s="275">
        <v>1.1464072236072547</v>
      </c>
      <c r="AC340" s="275">
        <v>1.1464072236072547</v>
      </c>
      <c r="AD340" s="275">
        <v>1.1464072236072547</v>
      </c>
      <c r="AE340" s="275">
        <v>1.1464072236072547</v>
      </c>
      <c r="AF340" s="275">
        <v>306.8741084942796</v>
      </c>
      <c r="AG340" s="275">
        <v>28.416244674024405</v>
      </c>
      <c r="AH340" s="275">
        <v>28.416244674024405</v>
      </c>
      <c r="AI340" s="275">
        <v>30.891168683698453</v>
      </c>
      <c r="AJ340" s="275">
        <v>30.891168683698453</v>
      </c>
      <c r="AK340" s="275">
        <v>30.891168683698453</v>
      </c>
    </row>
    <row r="341" spans="1:37" ht="15" x14ac:dyDescent="0.25">
      <c r="A341" s="269" t="s">
        <v>1674</v>
      </c>
      <c r="B341" s="269" t="s">
        <v>113</v>
      </c>
      <c r="C341" s="275">
        <v>14</v>
      </c>
      <c r="D341" s="269" t="s">
        <v>802</v>
      </c>
      <c r="E341" s="275">
        <v>166.85263907756814</v>
      </c>
      <c r="F341" s="275">
        <v>139.85411119291314</v>
      </c>
      <c r="G341" s="275">
        <v>150.25174317313682</v>
      </c>
      <c r="H341" s="275">
        <v>166.85263907756814</v>
      </c>
      <c r="I341" s="275">
        <v>139.85411119291314</v>
      </c>
      <c r="J341" s="275">
        <v>155.17737513977059</v>
      </c>
      <c r="K341" s="275">
        <v>174.14863909568794</v>
      </c>
      <c r="L341" s="275">
        <v>166.85263907756814</v>
      </c>
      <c r="M341" s="275">
        <v>172.32463909115799</v>
      </c>
      <c r="N341" s="275">
        <v>76.189502804258282</v>
      </c>
      <c r="O341" s="275">
        <v>61.452370475016579</v>
      </c>
      <c r="P341" s="275">
        <v>65.379879592996119</v>
      </c>
      <c r="Q341" s="275">
        <v>76.297370982453373</v>
      </c>
      <c r="R341" s="275">
        <v>61.452370475016579</v>
      </c>
      <c r="S341" s="275">
        <v>68.619941074961147</v>
      </c>
      <c r="T341" s="275">
        <v>75.258039971322575</v>
      </c>
      <c r="U341" s="275">
        <v>74.899068474214857</v>
      </c>
      <c r="V341" s="275">
        <v>75.109459908939229</v>
      </c>
      <c r="W341" s="275">
        <v>0.26972703010074989</v>
      </c>
      <c r="X341" s="275">
        <v>3.2615519679042625E-3</v>
      </c>
      <c r="Y341" s="275">
        <v>0.13649429103432709</v>
      </c>
      <c r="Z341" s="275">
        <v>0.10088383036219307</v>
      </c>
      <c r="AA341" s="275">
        <v>0.10088383036219307</v>
      </c>
      <c r="AB341" s="275">
        <v>0.10088383036219307</v>
      </c>
      <c r="AC341" s="275">
        <v>0.10088383036219307</v>
      </c>
      <c r="AD341" s="275">
        <v>0.10088383036219307</v>
      </c>
      <c r="AE341" s="275">
        <v>0.10088383036219307</v>
      </c>
      <c r="AF341" s="275">
        <v>38.644141721899999</v>
      </c>
      <c r="AG341" s="275">
        <v>3.5784097517999998</v>
      </c>
      <c r="AH341" s="275">
        <v>3.5784097517999998</v>
      </c>
      <c r="AI341" s="275">
        <v>5.2513074430800657</v>
      </c>
      <c r="AJ341" s="275">
        <v>5.2513074430800657</v>
      </c>
      <c r="AK341" s="275">
        <v>5.2513074430800657</v>
      </c>
    </row>
    <row r="342" spans="1:37" ht="15" x14ac:dyDescent="0.25">
      <c r="A342" s="269" t="s">
        <v>3514</v>
      </c>
      <c r="B342" s="269" t="s">
        <v>1703</v>
      </c>
      <c r="C342" s="275">
        <v>53</v>
      </c>
      <c r="D342" s="269" t="s">
        <v>802</v>
      </c>
      <c r="E342" s="275">
        <v>768.85436870157662</v>
      </c>
      <c r="F342" s="275">
        <v>580.46420128943168</v>
      </c>
      <c r="G342" s="275">
        <v>659.80490435894262</v>
      </c>
      <c r="H342" s="275">
        <v>758.7167689281697</v>
      </c>
      <c r="I342" s="275">
        <v>580.46420128943168</v>
      </c>
      <c r="J342" s="275">
        <v>657.27050441559095</v>
      </c>
      <c r="K342" s="275">
        <v>768.85436870157662</v>
      </c>
      <c r="L342" s="275">
        <v>650.01932360908461</v>
      </c>
      <c r="M342" s="275">
        <v>711.22992700497821</v>
      </c>
      <c r="N342" s="275">
        <v>209.44372439176473</v>
      </c>
      <c r="O342" s="275">
        <v>168.5823080089763</v>
      </c>
      <c r="P342" s="275">
        <v>184.61796233076936</v>
      </c>
      <c r="Q342" s="275">
        <v>208.37915014163073</v>
      </c>
      <c r="R342" s="275">
        <v>169.12474264980062</v>
      </c>
      <c r="S342" s="275">
        <v>184.51208354847941</v>
      </c>
      <c r="T342" s="275">
        <v>209.44372439176473</v>
      </c>
      <c r="U342" s="275">
        <v>180.114136465261</v>
      </c>
      <c r="V342" s="275">
        <v>194.93360465257231</v>
      </c>
      <c r="W342" s="275">
        <v>0.99957234754633006</v>
      </c>
      <c r="X342" s="275">
        <v>1.3947189319049437E-2</v>
      </c>
      <c r="Y342" s="275">
        <v>0.50675976843268977</v>
      </c>
      <c r="Z342" s="275">
        <v>0.33886509740123072</v>
      </c>
      <c r="AA342" s="275">
        <v>0.33886509740123072</v>
      </c>
      <c r="AB342" s="275">
        <v>0.33886509740123072</v>
      </c>
      <c r="AC342" s="275">
        <v>0.33886509740123072</v>
      </c>
      <c r="AD342" s="275">
        <v>0.33886509740123072</v>
      </c>
      <c r="AE342" s="275">
        <v>0.33886509740123072</v>
      </c>
      <c r="AF342" s="275">
        <v>177.25891224129998</v>
      </c>
      <c r="AG342" s="275">
        <v>16.414013626199996</v>
      </c>
      <c r="AH342" s="275">
        <v>16.414013626199996</v>
      </c>
      <c r="AI342" s="275">
        <v>20.778909115298319</v>
      </c>
      <c r="AJ342" s="275">
        <v>20.778909115298319</v>
      </c>
      <c r="AK342" s="275">
        <v>20.778909115298319</v>
      </c>
    </row>
    <row r="343" spans="1:37" ht="15" x14ac:dyDescent="0.25">
      <c r="A343" s="269" t="s">
        <v>1483</v>
      </c>
      <c r="B343" s="269" t="s">
        <v>114</v>
      </c>
      <c r="C343" s="275">
        <v>160</v>
      </c>
      <c r="D343" s="269" t="s">
        <v>802</v>
      </c>
      <c r="E343" s="275">
        <v>6485.9312205177666</v>
      </c>
      <c r="F343" s="275">
        <v>4501.706836195327</v>
      </c>
      <c r="G343" s="275">
        <v>5247.4487356007803</v>
      </c>
      <c r="H343" s="275">
        <v>6461.2408568400488</v>
      </c>
      <c r="I343" s="275">
        <v>4403.5931029577187</v>
      </c>
      <c r="J343" s="275">
        <v>5292.7070962907628</v>
      </c>
      <c r="K343" s="275">
        <v>6707.2838680371942</v>
      </c>
      <c r="L343" s="275">
        <v>5021.7808543044966</v>
      </c>
      <c r="M343" s="275">
        <v>5864.2418900001667</v>
      </c>
      <c r="N343" s="275">
        <v>1441.0860222331253</v>
      </c>
      <c r="O343" s="275">
        <v>1094.3189921172875</v>
      </c>
      <c r="P343" s="275">
        <v>1226.6073328380212</v>
      </c>
      <c r="Q343" s="275">
        <v>1433.5063464190769</v>
      </c>
      <c r="R343" s="275">
        <v>1089.0836716780534</v>
      </c>
      <c r="S343" s="275">
        <v>1230.9023311360918</v>
      </c>
      <c r="T343" s="275">
        <v>1463.1454045125827</v>
      </c>
      <c r="U343" s="275">
        <v>1186.322245804768</v>
      </c>
      <c r="V343" s="275">
        <v>1320.7518407389582</v>
      </c>
      <c r="W343" s="275">
        <v>9.6061609125128342</v>
      </c>
      <c r="X343" s="275">
        <v>0.20886625825251035</v>
      </c>
      <c r="Y343" s="275">
        <v>4.9075135853826719</v>
      </c>
      <c r="Z343" s="275">
        <v>1.7885113684075447</v>
      </c>
      <c r="AA343" s="275">
        <v>1.7885113684075447</v>
      </c>
      <c r="AB343" s="275">
        <v>1.7885113684075447</v>
      </c>
      <c r="AC343" s="275">
        <v>1.7885113684075447</v>
      </c>
      <c r="AD343" s="275">
        <v>1.7885113684075447</v>
      </c>
      <c r="AE343" s="275">
        <v>1.7885113684075447</v>
      </c>
      <c r="AF343" s="275">
        <v>1044.2263412950001</v>
      </c>
      <c r="AG343" s="275">
        <v>96.694415516299998</v>
      </c>
      <c r="AH343" s="275">
        <v>96.694415516299998</v>
      </c>
      <c r="AI343" s="275">
        <v>132.23521158095701</v>
      </c>
      <c r="AJ343" s="275">
        <v>132.23521158095701</v>
      </c>
      <c r="AK343" s="275">
        <v>132.23521158095701</v>
      </c>
    </row>
    <row r="344" spans="1:37" ht="15" x14ac:dyDescent="0.25">
      <c r="A344" s="269" t="s">
        <v>1484</v>
      </c>
      <c r="B344" s="269" t="s">
        <v>1485</v>
      </c>
      <c r="C344" s="275">
        <v>12</v>
      </c>
      <c r="D344" s="269" t="s">
        <v>802</v>
      </c>
      <c r="E344" s="275">
        <v>199.57196766722618</v>
      </c>
      <c r="F344" s="275">
        <v>196.56236763823446</v>
      </c>
      <c r="G344" s="275">
        <v>198.06716765273029</v>
      </c>
      <c r="H344" s="275">
        <v>199.57196766722618</v>
      </c>
      <c r="I344" s="275">
        <v>196.56236763823446</v>
      </c>
      <c r="J344" s="275">
        <v>197.31476764548239</v>
      </c>
      <c r="K344" s="275">
        <v>213.87229081023153</v>
      </c>
      <c r="L344" s="275">
        <v>199.57196766722618</v>
      </c>
      <c r="M344" s="275">
        <v>203.14704845297751</v>
      </c>
      <c r="N344" s="275">
        <v>100.95878415017164</v>
      </c>
      <c r="O344" s="275">
        <v>96.832222109678042</v>
      </c>
      <c r="P344" s="275">
        <v>98.162441460277321</v>
      </c>
      <c r="Q344" s="275">
        <v>101.30826433908888</v>
      </c>
      <c r="R344" s="275">
        <v>96.832222109678042</v>
      </c>
      <c r="S344" s="275">
        <v>98.203777597630619</v>
      </c>
      <c r="T344" s="275">
        <v>98.188831696373384</v>
      </c>
      <c r="U344" s="275">
        <v>97.016357749182191</v>
      </c>
      <c r="V344" s="275">
        <v>97.428617209474496</v>
      </c>
      <c r="W344" s="275">
        <v>5.3462324732050615</v>
      </c>
      <c r="X344" s="275">
        <v>9.2798269193763064E-2</v>
      </c>
      <c r="Y344" s="275">
        <v>2.7195153711994124</v>
      </c>
      <c r="Z344" s="275">
        <v>0.36890582658079857</v>
      </c>
      <c r="AA344" s="275">
        <v>0.36890582658079857</v>
      </c>
      <c r="AB344" s="275">
        <v>0.36890582658079857</v>
      </c>
      <c r="AC344" s="275">
        <v>0.36890582658079857</v>
      </c>
      <c r="AD344" s="275">
        <v>0.36890582658079857</v>
      </c>
      <c r="AE344" s="275">
        <v>0.36890582658079857</v>
      </c>
      <c r="AF344" s="275">
        <v>44.330541152199999</v>
      </c>
      <c r="AG344" s="275">
        <v>4.1049636304999995</v>
      </c>
      <c r="AH344" s="275">
        <v>4.1049636304999995</v>
      </c>
      <c r="AI344" s="275">
        <v>5.5218984687565014</v>
      </c>
      <c r="AJ344" s="275">
        <v>5.5218984687565014</v>
      </c>
      <c r="AK344" s="275">
        <v>5.5218984687565014</v>
      </c>
    </row>
    <row r="345" spans="1:37" ht="15" x14ac:dyDescent="0.25">
      <c r="A345" s="269" t="s">
        <v>1486</v>
      </c>
      <c r="B345" s="269" t="s">
        <v>115</v>
      </c>
      <c r="C345" s="275">
        <v>39</v>
      </c>
      <c r="D345" s="269" t="s">
        <v>802</v>
      </c>
      <c r="E345" s="275">
        <v>2282.7990161208154</v>
      </c>
      <c r="F345" s="275">
        <v>1338.9026504433416</v>
      </c>
      <c r="G345" s="275">
        <v>1706.8655582292997</v>
      </c>
      <c r="H345" s="275">
        <v>2275.5912161211013</v>
      </c>
      <c r="I345" s="275">
        <v>1307.9788193858205</v>
      </c>
      <c r="J345" s="275">
        <v>1706.4516622134265</v>
      </c>
      <c r="K345" s="275">
        <v>2329.9951727501484</v>
      </c>
      <c r="L345" s="275">
        <v>1605.5919785780745</v>
      </c>
      <c r="M345" s="275">
        <v>1965.7931982489908</v>
      </c>
      <c r="N345" s="275">
        <v>444.34804807997858</v>
      </c>
      <c r="O345" s="275">
        <v>281.2219395242015</v>
      </c>
      <c r="P345" s="275">
        <v>346.36555046829716</v>
      </c>
      <c r="Q345" s="275">
        <v>442.95468476945035</v>
      </c>
      <c r="R345" s="275">
        <v>281.66380313800437</v>
      </c>
      <c r="S345" s="275">
        <v>346.25822615728487</v>
      </c>
      <c r="T345" s="275">
        <v>444.34804807997858</v>
      </c>
      <c r="U345" s="275">
        <v>329.77162793191627</v>
      </c>
      <c r="V345" s="275">
        <v>387.0366117037907</v>
      </c>
      <c r="W345" s="275">
        <v>0.73706556612602081</v>
      </c>
      <c r="X345" s="275">
        <v>1.0047080156810889E-2</v>
      </c>
      <c r="Y345" s="275">
        <v>0.37355632314141585</v>
      </c>
      <c r="Z345" s="275">
        <v>0.23160371525950213</v>
      </c>
      <c r="AA345" s="275">
        <v>0.23160371525950213</v>
      </c>
      <c r="AB345" s="275">
        <v>0.23160371525950213</v>
      </c>
      <c r="AC345" s="275">
        <v>0.23160371525950213</v>
      </c>
      <c r="AD345" s="275">
        <v>0.23160371525950213</v>
      </c>
      <c r="AE345" s="275">
        <v>0.23160371525950213</v>
      </c>
      <c r="AF345" s="275">
        <v>285.38935461060004</v>
      </c>
      <c r="AG345" s="275">
        <v>26.426805464699999</v>
      </c>
      <c r="AH345" s="275">
        <v>26.426805464699999</v>
      </c>
      <c r="AI345" s="275">
        <v>40.290191737680871</v>
      </c>
      <c r="AJ345" s="275">
        <v>40.290191737680871</v>
      </c>
      <c r="AK345" s="275">
        <v>40.290191737680871</v>
      </c>
    </row>
    <row r="346" spans="1:37" ht="15" x14ac:dyDescent="0.25">
      <c r="A346" s="269" t="s">
        <v>1487</v>
      </c>
      <c r="B346" s="269" t="s">
        <v>116</v>
      </c>
      <c r="C346" s="275">
        <v>159</v>
      </c>
      <c r="D346" s="269" t="s">
        <v>802</v>
      </c>
      <c r="E346" s="275">
        <v>2481.594713306607</v>
      </c>
      <c r="F346" s="275">
        <v>1876.7870694858607</v>
      </c>
      <c r="G346" s="275">
        <v>2109.3733553631159</v>
      </c>
      <c r="H346" s="275">
        <v>2584.5879370252073</v>
      </c>
      <c r="I346" s="275">
        <v>1832.9573363635368</v>
      </c>
      <c r="J346" s="275">
        <v>2152.6986539460868</v>
      </c>
      <c r="K346" s="275">
        <v>2078.2827342608016</v>
      </c>
      <c r="L346" s="275">
        <v>1859.1433798784624</v>
      </c>
      <c r="M346" s="275">
        <v>1987.0820183136714</v>
      </c>
      <c r="N346" s="275">
        <v>568.13415954337484</v>
      </c>
      <c r="O346" s="275">
        <v>546.14671653582707</v>
      </c>
      <c r="P346" s="275">
        <v>552.82310795900082</v>
      </c>
      <c r="Q346" s="275">
        <v>569.89321096436197</v>
      </c>
      <c r="R346" s="275">
        <v>540.90687006091002</v>
      </c>
      <c r="S346" s="275">
        <v>555.0549189638366</v>
      </c>
      <c r="T346" s="275">
        <v>564.2855183926672</v>
      </c>
      <c r="U346" s="275">
        <v>547.13909731540491</v>
      </c>
      <c r="V346" s="275">
        <v>552.92551600900265</v>
      </c>
      <c r="W346" s="275">
        <v>8.763051096226409</v>
      </c>
      <c r="X346" s="275">
        <v>0.19191821727474209</v>
      </c>
      <c r="Y346" s="275">
        <v>4.4774846567505753</v>
      </c>
      <c r="Z346" s="275">
        <v>1.87595680978403</v>
      </c>
      <c r="AA346" s="275">
        <v>1.87595680978403</v>
      </c>
      <c r="AB346" s="275">
        <v>1.87595680978403</v>
      </c>
      <c r="AC346" s="275">
        <v>1.87595680978403</v>
      </c>
      <c r="AD346" s="275">
        <v>1.87595680978403</v>
      </c>
      <c r="AE346" s="275">
        <v>1.87595680978403</v>
      </c>
      <c r="AF346" s="275">
        <v>545.0879877657776</v>
      </c>
      <c r="AG346" s="275">
        <v>50.474641786578673</v>
      </c>
      <c r="AH346" s="275">
        <v>50.474641786578673</v>
      </c>
      <c r="AI346" s="275">
        <v>110.84384968796775</v>
      </c>
      <c r="AJ346" s="275">
        <v>110.84384968796775</v>
      </c>
      <c r="AK346" s="275">
        <v>110.84384968796775</v>
      </c>
    </row>
    <row r="347" spans="1:37" ht="15" x14ac:dyDescent="0.25">
      <c r="A347" s="269" t="s">
        <v>1488</v>
      </c>
      <c r="B347" s="269" t="s">
        <v>117</v>
      </c>
      <c r="C347" s="275">
        <v>13</v>
      </c>
      <c r="D347" s="269" t="s">
        <v>802</v>
      </c>
      <c r="E347" s="275">
        <v>183.6918414849595</v>
      </c>
      <c r="F347" s="275">
        <v>180.68224145596781</v>
      </c>
      <c r="G347" s="275">
        <v>182.18704147046367</v>
      </c>
      <c r="H347" s="275">
        <v>183.6918414849595</v>
      </c>
      <c r="I347" s="275">
        <v>180.68224145596781</v>
      </c>
      <c r="J347" s="275">
        <v>182.18704147046364</v>
      </c>
      <c r="K347" s="275">
        <v>197.99216462796488</v>
      </c>
      <c r="L347" s="275">
        <v>180.68224145596781</v>
      </c>
      <c r="M347" s="275">
        <v>186.51452226346294</v>
      </c>
      <c r="N347" s="275">
        <v>91.589388494088297</v>
      </c>
      <c r="O347" s="275">
        <v>87.459047944131967</v>
      </c>
      <c r="P347" s="275">
        <v>88.802492077850843</v>
      </c>
      <c r="Q347" s="275">
        <v>88.080765936591547</v>
      </c>
      <c r="R347" s="275">
        <v>87.459047944131967</v>
      </c>
      <c r="S347" s="275">
        <v>87.786737030860039</v>
      </c>
      <c r="T347" s="275">
        <v>91.959650485050588</v>
      </c>
      <c r="U347" s="275">
        <v>87.643183583636116</v>
      </c>
      <c r="V347" s="275">
        <v>89.038388964162763</v>
      </c>
      <c r="W347" s="275">
        <v>5.3811564319313003</v>
      </c>
      <c r="X347" s="275">
        <v>9.3172610648011148E-2</v>
      </c>
      <c r="Y347" s="275">
        <v>2.7371645212896558</v>
      </c>
      <c r="Z347" s="275">
        <v>0.36989505181797755</v>
      </c>
      <c r="AA347" s="275">
        <v>0.36989505181797755</v>
      </c>
      <c r="AB347" s="275">
        <v>0.36989505181797755</v>
      </c>
      <c r="AC347" s="275">
        <v>0.36989505181797755</v>
      </c>
      <c r="AD347" s="275">
        <v>0.36989505181797755</v>
      </c>
      <c r="AE347" s="275">
        <v>0.36989505181797755</v>
      </c>
      <c r="AF347" s="275">
        <v>45.470909986100004</v>
      </c>
      <c r="AG347" s="275">
        <v>4.2105608034999991</v>
      </c>
      <c r="AH347" s="275">
        <v>4.2105608034999991</v>
      </c>
      <c r="AI347" s="275">
        <v>4.6410003959800878</v>
      </c>
      <c r="AJ347" s="275">
        <v>4.6410003959800878</v>
      </c>
      <c r="AK347" s="275">
        <v>4.6410003959800878</v>
      </c>
    </row>
    <row r="348" spans="1:37" ht="15" x14ac:dyDescent="0.25">
      <c r="A348" s="269" t="s">
        <v>1489</v>
      </c>
      <c r="B348" s="269" t="s">
        <v>118</v>
      </c>
      <c r="C348" s="275">
        <v>44</v>
      </c>
      <c r="D348" s="269" t="s">
        <v>802</v>
      </c>
      <c r="E348" s="275">
        <v>735.81619140208022</v>
      </c>
      <c r="F348" s="275">
        <v>545.72516701877362</v>
      </c>
      <c r="G348" s="275">
        <v>622.51976048559197</v>
      </c>
      <c r="H348" s="275">
        <v>782.83448735173397</v>
      </c>
      <c r="I348" s="275">
        <v>533.23976717770347</v>
      </c>
      <c r="J348" s="275">
        <v>635.04540138711934</v>
      </c>
      <c r="K348" s="275">
        <v>614.76970937157944</v>
      </c>
      <c r="L348" s="275">
        <v>541.01963496948554</v>
      </c>
      <c r="M348" s="275">
        <v>577.30772215361662</v>
      </c>
      <c r="N348" s="275">
        <v>150.58597848481074</v>
      </c>
      <c r="O348" s="275">
        <v>145.84366465607863</v>
      </c>
      <c r="P348" s="275">
        <v>147.72742914641847</v>
      </c>
      <c r="Q348" s="275">
        <v>151.02784209861363</v>
      </c>
      <c r="R348" s="275">
        <v>144.89794707424269</v>
      </c>
      <c r="S348" s="275">
        <v>147.72742914641844</v>
      </c>
      <c r="T348" s="275">
        <v>147.28938038415043</v>
      </c>
      <c r="U348" s="275">
        <v>145.40180104227574</v>
      </c>
      <c r="V348" s="275">
        <v>146.32550600349478</v>
      </c>
      <c r="W348" s="275">
        <v>1.0030049787755486</v>
      </c>
      <c r="X348" s="275">
        <v>2.6320873644973739E-2</v>
      </c>
      <c r="Y348" s="275">
        <v>0.51466292621026122</v>
      </c>
      <c r="Z348" s="275">
        <v>0.38247355570836006</v>
      </c>
      <c r="AA348" s="275">
        <v>0.38247355570836006</v>
      </c>
      <c r="AB348" s="275">
        <v>0.38247355570836006</v>
      </c>
      <c r="AC348" s="275">
        <v>0.38247355570836006</v>
      </c>
      <c r="AD348" s="275">
        <v>0.38247355570836006</v>
      </c>
      <c r="AE348" s="275">
        <v>0.38247355570836006</v>
      </c>
      <c r="AF348" s="275">
        <v>152.53167896150001</v>
      </c>
      <c r="AG348" s="275">
        <v>14.124293661199999</v>
      </c>
      <c r="AH348" s="275">
        <v>14.124293661199999</v>
      </c>
      <c r="AI348" s="275">
        <v>32.351553571566683</v>
      </c>
      <c r="AJ348" s="275">
        <v>32.351553571566683</v>
      </c>
      <c r="AK348" s="275">
        <v>32.351553571566683</v>
      </c>
    </row>
    <row r="349" spans="1:37" ht="15" x14ac:dyDescent="0.25">
      <c r="A349" s="269" t="s">
        <v>1490</v>
      </c>
      <c r="B349" s="269" t="s">
        <v>119</v>
      </c>
      <c r="C349" s="275">
        <v>115</v>
      </c>
      <c r="D349" s="269" t="s">
        <v>802</v>
      </c>
      <c r="E349" s="275">
        <v>4156.2718119193878</v>
      </c>
      <c r="F349" s="275">
        <v>2804.8322179627085</v>
      </c>
      <c r="G349" s="275">
        <v>3269.7299052179856</v>
      </c>
      <c r="H349" s="275">
        <v>4108.9856652519147</v>
      </c>
      <c r="I349" s="275">
        <v>2579.4863556265009</v>
      </c>
      <c r="J349" s="275">
        <v>3252.4260749260557</v>
      </c>
      <c r="K349" s="275">
        <v>4507.9161709465934</v>
      </c>
      <c r="L349" s="275">
        <v>3087.9876808315571</v>
      </c>
      <c r="M349" s="275">
        <v>3742.2413024355697</v>
      </c>
      <c r="N349" s="275">
        <v>912.46918049578244</v>
      </c>
      <c r="O349" s="275">
        <v>632.60724237697627</v>
      </c>
      <c r="P349" s="275">
        <v>742.34326328706936</v>
      </c>
      <c r="Q349" s="275">
        <v>907.38974034485068</v>
      </c>
      <c r="R349" s="275">
        <v>627.38370773453084</v>
      </c>
      <c r="S349" s="275">
        <v>746.47604104359891</v>
      </c>
      <c r="T349" s="275">
        <v>933.17136914317689</v>
      </c>
      <c r="U349" s="275">
        <v>711.98231627398218</v>
      </c>
      <c r="V349" s="275">
        <v>817.67954568075504</v>
      </c>
      <c r="W349" s="275">
        <v>11.093783272734919</v>
      </c>
      <c r="X349" s="275">
        <v>0.237324252559314</v>
      </c>
      <c r="Y349" s="275">
        <v>5.6655537626471162</v>
      </c>
      <c r="Z349" s="275">
        <v>1.6677320891862473</v>
      </c>
      <c r="AA349" s="275">
        <v>1.6677320891862473</v>
      </c>
      <c r="AB349" s="275">
        <v>1.6677320891862473</v>
      </c>
      <c r="AC349" s="275">
        <v>1.6677320891862473</v>
      </c>
      <c r="AD349" s="275">
        <v>1.6677320891862473</v>
      </c>
      <c r="AE349" s="275">
        <v>1.6677320891862473</v>
      </c>
      <c r="AF349" s="275">
        <v>742.60268630380006</v>
      </c>
      <c r="AG349" s="275">
        <v>68.764339966400001</v>
      </c>
      <c r="AH349" s="275">
        <v>68.764339966400001</v>
      </c>
      <c r="AI349" s="275">
        <v>202.63455555763406</v>
      </c>
      <c r="AJ349" s="275">
        <v>202.63455555763406</v>
      </c>
      <c r="AK349" s="275">
        <v>202.63455555763406</v>
      </c>
    </row>
    <row r="350" spans="1:37" ht="15" x14ac:dyDescent="0.25">
      <c r="A350" s="269" t="s">
        <v>1491</v>
      </c>
      <c r="B350" s="269" t="s">
        <v>3515</v>
      </c>
      <c r="C350" s="275">
        <v>118</v>
      </c>
      <c r="D350" s="269" t="s">
        <v>802</v>
      </c>
      <c r="E350" s="275">
        <v>4031.969143319312</v>
      </c>
      <c r="F350" s="275">
        <v>2524.4706851594765</v>
      </c>
      <c r="G350" s="275">
        <v>3057.2030946556565</v>
      </c>
      <c r="H350" s="275">
        <v>4008.4786081968991</v>
      </c>
      <c r="I350" s="275">
        <v>2305.7775052619818</v>
      </c>
      <c r="J350" s="275">
        <v>3040.8677198667719</v>
      </c>
      <c r="K350" s="275">
        <v>4378.8786674331795</v>
      </c>
      <c r="L350" s="275">
        <v>2872.2697982015193</v>
      </c>
      <c r="M350" s="275">
        <v>3562.0459885240671</v>
      </c>
      <c r="N350" s="275">
        <v>1131.8029316380459</v>
      </c>
      <c r="O350" s="275">
        <v>810.68774235106491</v>
      </c>
      <c r="P350" s="275">
        <v>937.37381880186183</v>
      </c>
      <c r="Q350" s="275">
        <v>1126.4665165027218</v>
      </c>
      <c r="R350" s="275">
        <v>804.91628820684275</v>
      </c>
      <c r="S350" s="275">
        <v>941.77477933907835</v>
      </c>
      <c r="T350" s="275">
        <v>1153.94301368935</v>
      </c>
      <c r="U350" s="275">
        <v>903.33074337546645</v>
      </c>
      <c r="V350" s="275">
        <v>1023.3865182773538</v>
      </c>
      <c r="W350" s="275">
        <v>17.660675743020196</v>
      </c>
      <c r="X350" s="275">
        <v>0.30879566976331585</v>
      </c>
      <c r="Y350" s="275">
        <v>8.9847357063917563</v>
      </c>
      <c r="Z350" s="275">
        <v>1.7110681279135496</v>
      </c>
      <c r="AA350" s="275">
        <v>1.7110681279135496</v>
      </c>
      <c r="AB350" s="275">
        <v>1.7110681279135496</v>
      </c>
      <c r="AC350" s="275">
        <v>1.7110681279135496</v>
      </c>
      <c r="AD350" s="275">
        <v>1.7110681279135496</v>
      </c>
      <c r="AE350" s="275">
        <v>1.7110681279135496</v>
      </c>
      <c r="AF350" s="275">
        <v>678.64667465150001</v>
      </c>
      <c r="AG350" s="275">
        <v>62.842061764099995</v>
      </c>
      <c r="AH350" s="275">
        <v>62.842061764099995</v>
      </c>
      <c r="AI350" s="275">
        <v>104.19254726431537</v>
      </c>
      <c r="AJ350" s="275">
        <v>104.19254726431537</v>
      </c>
      <c r="AK350" s="275">
        <v>104.19254726431537</v>
      </c>
    </row>
    <row r="351" spans="1:37" ht="15" x14ac:dyDescent="0.25">
      <c r="A351" s="269" t="s">
        <v>1492</v>
      </c>
      <c r="B351" s="269" t="s">
        <v>1493</v>
      </c>
      <c r="C351" s="275">
        <v>16</v>
      </c>
      <c r="D351" s="269" t="s">
        <v>802</v>
      </c>
      <c r="E351" s="275">
        <v>107.37584524107024</v>
      </c>
      <c r="F351" s="275">
        <v>104.36624521207855</v>
      </c>
      <c r="G351" s="275">
        <v>105.8710452265744</v>
      </c>
      <c r="H351" s="275">
        <v>107.37584524107024</v>
      </c>
      <c r="I351" s="275">
        <v>104.36624521207855</v>
      </c>
      <c r="J351" s="275">
        <v>105.11864521932648</v>
      </c>
      <c r="K351" s="275">
        <v>107.37584524107024</v>
      </c>
      <c r="L351" s="275">
        <v>104.36624521207855</v>
      </c>
      <c r="M351" s="275">
        <v>106.62344523382231</v>
      </c>
      <c r="N351" s="275">
        <v>74.06312855998857</v>
      </c>
      <c r="O351" s="275">
        <v>69.93656651949496</v>
      </c>
      <c r="P351" s="275">
        <v>71.266785870094253</v>
      </c>
      <c r="Q351" s="275">
        <v>74.412608748905797</v>
      </c>
      <c r="R351" s="275">
        <v>69.93656651949496</v>
      </c>
      <c r="S351" s="275">
        <v>71.308122007447523</v>
      </c>
      <c r="T351" s="275">
        <v>70.533724200446741</v>
      </c>
      <c r="U351" s="275">
        <v>70.120702158999109</v>
      </c>
      <c r="V351" s="275">
        <v>70.297064732979493</v>
      </c>
      <c r="W351" s="275">
        <v>5.3668828618296285</v>
      </c>
      <c r="X351" s="275">
        <v>9.3136239990887104E-2</v>
      </c>
      <c r="Y351" s="275">
        <v>2.7300095509102578</v>
      </c>
      <c r="Z351" s="275">
        <v>0.37549513931438805</v>
      </c>
      <c r="AA351" s="275">
        <v>0.37549513931438805</v>
      </c>
      <c r="AB351" s="275">
        <v>0.37549513931438805</v>
      </c>
      <c r="AC351" s="275">
        <v>0.37549513931438805</v>
      </c>
      <c r="AD351" s="275">
        <v>0.37549513931438805</v>
      </c>
      <c r="AE351" s="275">
        <v>0.37549513931438805</v>
      </c>
      <c r="AF351" s="275">
        <v>32.429356700999996</v>
      </c>
      <c r="AG351" s="275">
        <v>3.0029271616999997</v>
      </c>
      <c r="AH351" s="275">
        <v>3.0029271616999997</v>
      </c>
      <c r="AI351" s="275">
        <v>3.283370628098448</v>
      </c>
      <c r="AJ351" s="275">
        <v>3.283370628098448</v>
      </c>
      <c r="AK351" s="275">
        <v>3.283370628098448</v>
      </c>
    </row>
    <row r="352" spans="1:37" ht="15" x14ac:dyDescent="0.25">
      <c r="A352" s="269" t="s">
        <v>1494</v>
      </c>
      <c r="B352" s="269" t="s">
        <v>120</v>
      </c>
      <c r="C352" s="275">
        <v>16</v>
      </c>
      <c r="D352" s="269" t="s">
        <v>802</v>
      </c>
      <c r="E352" s="275">
        <v>105.84730439384239</v>
      </c>
      <c r="F352" s="275">
        <v>102.83770436485071</v>
      </c>
      <c r="G352" s="275">
        <v>104.34250437934652</v>
      </c>
      <c r="H352" s="275">
        <v>105.84730439384239</v>
      </c>
      <c r="I352" s="275">
        <v>102.83770436485071</v>
      </c>
      <c r="J352" s="275">
        <v>103.59010437209864</v>
      </c>
      <c r="K352" s="275">
        <v>105.84730439384239</v>
      </c>
      <c r="L352" s="275">
        <v>102.83770436485071</v>
      </c>
      <c r="M352" s="275">
        <v>105.09490438659448</v>
      </c>
      <c r="N352" s="275">
        <v>82.763601757038273</v>
      </c>
      <c r="O352" s="275">
        <v>78.697667077199782</v>
      </c>
      <c r="P352" s="275">
        <v>79.885249013404731</v>
      </c>
      <c r="Q352" s="275">
        <v>82.897345589565333</v>
      </c>
      <c r="R352" s="275">
        <v>78.697667077199782</v>
      </c>
      <c r="S352" s="275">
        <v>79.872651061660463</v>
      </c>
      <c r="T352" s="275">
        <v>79.039863609690457</v>
      </c>
      <c r="U352" s="275">
        <v>78.855727970186294</v>
      </c>
      <c r="V352" s="275">
        <v>78.920878518436027</v>
      </c>
      <c r="W352" s="275">
        <v>5.5379999457552112</v>
      </c>
      <c r="X352" s="275">
        <v>9.3163906792431778E-2</v>
      </c>
      <c r="Y352" s="275">
        <v>2.8155819262738215</v>
      </c>
      <c r="Z352" s="275">
        <v>0.51005769495011966</v>
      </c>
      <c r="AA352" s="275">
        <v>0.51005769495011966</v>
      </c>
      <c r="AB352" s="275">
        <v>0.51005769495011966</v>
      </c>
      <c r="AC352" s="275">
        <v>0.51005769495011966</v>
      </c>
      <c r="AD352" s="275">
        <v>0.51005769495011966</v>
      </c>
      <c r="AE352" s="275">
        <v>0.51005769495011966</v>
      </c>
      <c r="AF352" s="275">
        <v>29.9643270545</v>
      </c>
      <c r="AG352" s="275">
        <v>2.7746675157</v>
      </c>
      <c r="AH352" s="275">
        <v>2.7746675157</v>
      </c>
      <c r="AI352" s="275">
        <v>3.2385597600490792</v>
      </c>
      <c r="AJ352" s="275">
        <v>3.2385597600490792</v>
      </c>
      <c r="AK352" s="275">
        <v>3.2385597600490792</v>
      </c>
    </row>
    <row r="353" spans="1:37" ht="15" x14ac:dyDescent="0.25">
      <c r="A353" s="269" t="s">
        <v>1675</v>
      </c>
      <c r="B353" s="269" t="s">
        <v>121</v>
      </c>
      <c r="C353" s="275">
        <v>30</v>
      </c>
      <c r="D353" s="269" t="s">
        <v>802</v>
      </c>
      <c r="E353" s="275">
        <v>1453.6360026467819</v>
      </c>
      <c r="F353" s="275">
        <v>861.79079112384318</v>
      </c>
      <c r="G353" s="275">
        <v>1082.0702782775782</v>
      </c>
      <c r="H353" s="275">
        <v>1449.1468026221769</v>
      </c>
      <c r="I353" s="275">
        <v>799.94312900880129</v>
      </c>
      <c r="J353" s="275">
        <v>1081.433890058996</v>
      </c>
      <c r="K353" s="275">
        <v>1548.0283159054482</v>
      </c>
      <c r="L353" s="275">
        <v>1016.8137504603629</v>
      </c>
      <c r="M353" s="275">
        <v>1273.648482178417</v>
      </c>
      <c r="N353" s="275">
        <v>283.14800950753846</v>
      </c>
      <c r="O353" s="275">
        <v>170.21392327670094</v>
      </c>
      <c r="P353" s="275">
        <v>216.61854640764031</v>
      </c>
      <c r="Q353" s="275">
        <v>282.75328762909288</v>
      </c>
      <c r="R353" s="275">
        <v>170.54791871230873</v>
      </c>
      <c r="S353" s="275">
        <v>216.70204526654226</v>
      </c>
      <c r="T353" s="275">
        <v>283.14800950753846</v>
      </c>
      <c r="U353" s="275">
        <v>206.35876548393816</v>
      </c>
      <c r="V353" s="275">
        <v>244.76856910644776</v>
      </c>
      <c r="W353" s="275">
        <v>0.73327791425179856</v>
      </c>
      <c r="X353" s="275">
        <v>2.3059326814652795E-2</v>
      </c>
      <c r="Y353" s="275">
        <v>0.3781686205332257</v>
      </c>
      <c r="Z353" s="275">
        <v>0.28158972013895867</v>
      </c>
      <c r="AA353" s="275">
        <v>0.28158972013895867</v>
      </c>
      <c r="AB353" s="275">
        <v>0.28158972013895867</v>
      </c>
      <c r="AC353" s="275">
        <v>0.28158972013895867</v>
      </c>
      <c r="AD353" s="275">
        <v>0.28158972013895867</v>
      </c>
      <c r="AE353" s="275">
        <v>0.28158972013895867</v>
      </c>
      <c r="AF353" s="275">
        <v>248.99002744619997</v>
      </c>
      <c r="AG353" s="275">
        <v>23.056256877699997</v>
      </c>
      <c r="AH353" s="275">
        <v>23.056256877699997</v>
      </c>
      <c r="AI353" s="275">
        <v>73.089068057249435</v>
      </c>
      <c r="AJ353" s="275">
        <v>73.089068057249435</v>
      </c>
      <c r="AK353" s="275">
        <v>73.089068057249435</v>
      </c>
    </row>
    <row r="354" spans="1:37" ht="15" x14ac:dyDescent="0.25">
      <c r="A354" s="269" t="s">
        <v>1676</v>
      </c>
      <c r="B354" s="269" t="s">
        <v>122</v>
      </c>
      <c r="C354" s="275">
        <v>30</v>
      </c>
      <c r="D354" s="269" t="s">
        <v>802</v>
      </c>
      <c r="E354" s="275">
        <v>1369.9761943817039</v>
      </c>
      <c r="F354" s="275">
        <v>772.06087586673084</v>
      </c>
      <c r="G354" s="275">
        <v>994.86957426714707</v>
      </c>
      <c r="H354" s="275">
        <v>1365.4869943570993</v>
      </c>
      <c r="I354" s="275">
        <v>710.21321375168907</v>
      </c>
      <c r="J354" s="275">
        <v>990.19572920682913</v>
      </c>
      <c r="K354" s="275">
        <v>1464.3685076403704</v>
      </c>
      <c r="L354" s="275">
        <v>929.10720420059545</v>
      </c>
      <c r="M354" s="275">
        <v>1183.9278480742587</v>
      </c>
      <c r="N354" s="275">
        <v>377.93599762909417</v>
      </c>
      <c r="O354" s="275">
        <v>255.12310476904358</v>
      </c>
      <c r="P354" s="275">
        <v>305.64798324466244</v>
      </c>
      <c r="Q354" s="275">
        <v>377.41379517641809</v>
      </c>
      <c r="R354" s="275">
        <v>255.56496838284644</v>
      </c>
      <c r="S354" s="275">
        <v>305.75844914811319</v>
      </c>
      <c r="T354" s="275">
        <v>377.93599762909417</v>
      </c>
      <c r="U354" s="275">
        <v>294.50531406391798</v>
      </c>
      <c r="V354" s="275">
        <v>336.24074055622441</v>
      </c>
      <c r="W354" s="275">
        <v>3.9398757018763733</v>
      </c>
      <c r="X354" s="275">
        <v>6.5657223773881834E-2</v>
      </c>
      <c r="Y354" s="275">
        <v>2.0027664628251274</v>
      </c>
      <c r="Z354" s="275">
        <v>0.31820257159051174</v>
      </c>
      <c r="AA354" s="275">
        <v>0.31820257159051174</v>
      </c>
      <c r="AB354" s="275">
        <v>0.31820257159051174</v>
      </c>
      <c r="AC354" s="275">
        <v>0.31820257159051174</v>
      </c>
      <c r="AD354" s="275">
        <v>0.31820257159051174</v>
      </c>
      <c r="AE354" s="275">
        <v>0.31820257159051174</v>
      </c>
      <c r="AF354" s="275">
        <v>222.28875133559998</v>
      </c>
      <c r="AG354" s="275">
        <v>20.583737655699998</v>
      </c>
      <c r="AH354" s="275">
        <v>20.583737655699998</v>
      </c>
      <c r="AI354" s="275">
        <v>30.096290839200673</v>
      </c>
      <c r="AJ354" s="275">
        <v>30.096290839200673</v>
      </c>
      <c r="AK354" s="275">
        <v>30.096290839200673</v>
      </c>
    </row>
    <row r="355" spans="1:37" ht="15" x14ac:dyDescent="0.25">
      <c r="A355" s="269" t="s">
        <v>1677</v>
      </c>
      <c r="B355" s="269" t="s">
        <v>123</v>
      </c>
      <c r="C355" s="275">
        <v>21</v>
      </c>
      <c r="D355" s="269" t="s">
        <v>802</v>
      </c>
      <c r="E355" s="275">
        <v>1073.2381855859951</v>
      </c>
      <c r="F355" s="275">
        <v>872.86381120790804</v>
      </c>
      <c r="G355" s="275">
        <v>930.03044955128871</v>
      </c>
      <c r="H355" s="275">
        <v>1044.8283587589458</v>
      </c>
      <c r="I355" s="275">
        <v>811.01614909286616</v>
      </c>
      <c r="J355" s="275">
        <v>908.03184989395425</v>
      </c>
      <c r="K355" s="275">
        <v>1167.6304988446614</v>
      </c>
      <c r="L355" s="275">
        <v>889.42294922866233</v>
      </c>
      <c r="M355" s="275">
        <v>1008.3588894277733</v>
      </c>
      <c r="N355" s="275">
        <v>248.36282441280682</v>
      </c>
      <c r="O355" s="275">
        <v>187.53561936329689</v>
      </c>
      <c r="P355" s="275">
        <v>211.56105861200822</v>
      </c>
      <c r="Q355" s="275">
        <v>248.0955831085918</v>
      </c>
      <c r="R355" s="275">
        <v>187.7617466207096</v>
      </c>
      <c r="S355" s="275">
        <v>211.6175904263614</v>
      </c>
      <c r="T355" s="275">
        <v>248.36282441280682</v>
      </c>
      <c r="U355" s="275">
        <v>205.03927468385712</v>
      </c>
      <c r="V355" s="275">
        <v>226.71132806003254</v>
      </c>
      <c r="W355" s="275">
        <v>3.8205598529541289</v>
      </c>
      <c r="X355" s="275">
        <v>6.2243774540386605E-2</v>
      </c>
      <c r="Y355" s="275">
        <v>1.9414018137472577</v>
      </c>
      <c r="Z355" s="275">
        <v>0.28948919155049274</v>
      </c>
      <c r="AA355" s="275">
        <v>0.28948919155049274</v>
      </c>
      <c r="AB355" s="275">
        <v>0.28948919155049274</v>
      </c>
      <c r="AC355" s="275">
        <v>0.28948919155049274</v>
      </c>
      <c r="AD355" s="275">
        <v>0.28948919155049274</v>
      </c>
      <c r="AE355" s="275">
        <v>0.28948919155049274</v>
      </c>
      <c r="AF355" s="275">
        <v>150.79601388489999</v>
      </c>
      <c r="AG355" s="275">
        <v>13.963571433199998</v>
      </c>
      <c r="AH355" s="275">
        <v>13.963571433199998</v>
      </c>
      <c r="AI355" s="275">
        <v>39.969500608389545</v>
      </c>
      <c r="AJ355" s="275">
        <v>39.969500608389545</v>
      </c>
      <c r="AK355" s="275">
        <v>39.969500608389545</v>
      </c>
    </row>
    <row r="356" spans="1:37" ht="15" x14ac:dyDescent="0.25">
      <c r="A356" s="269" t="s">
        <v>1678</v>
      </c>
      <c r="B356" s="269" t="s">
        <v>124</v>
      </c>
      <c r="C356" s="275">
        <v>23</v>
      </c>
      <c r="D356" s="269" t="s">
        <v>802</v>
      </c>
      <c r="E356" s="275">
        <v>1121.7489347313794</v>
      </c>
      <c r="F356" s="275">
        <v>784.30319413861446</v>
      </c>
      <c r="G356" s="275">
        <v>898.58290173811065</v>
      </c>
      <c r="H356" s="275">
        <v>1117.2597347067745</v>
      </c>
      <c r="I356" s="275">
        <v>722.45553202357257</v>
      </c>
      <c r="J356" s="275">
        <v>885.41931161704395</v>
      </c>
      <c r="K356" s="275">
        <v>1216.1412479900457</v>
      </c>
      <c r="L356" s="275">
        <v>854.52632983174283</v>
      </c>
      <c r="M356" s="275">
        <v>1014.0340360039214</v>
      </c>
      <c r="N356" s="275">
        <v>274.96964324894202</v>
      </c>
      <c r="O356" s="275">
        <v>192.0819474004056</v>
      </c>
      <c r="P356" s="275">
        <v>225.30130077329838</v>
      </c>
      <c r="Q356" s="275">
        <v>274.63866165761169</v>
      </c>
      <c r="R356" s="275">
        <v>192.36200874691585</v>
      </c>
      <c r="S356" s="275">
        <v>225.37131610992591</v>
      </c>
      <c r="T356" s="275">
        <v>274.96964324894202</v>
      </c>
      <c r="U356" s="275">
        <v>216.91131542625774</v>
      </c>
      <c r="V356" s="275">
        <v>245.95320939880489</v>
      </c>
      <c r="W356" s="275">
        <v>3.8482635558581775</v>
      </c>
      <c r="X356" s="275">
        <v>6.3256670534885637E-2</v>
      </c>
      <c r="Y356" s="275">
        <v>1.9557601131965316</v>
      </c>
      <c r="Z356" s="275">
        <v>0.2968559658964573</v>
      </c>
      <c r="AA356" s="275">
        <v>0.2968559658964573</v>
      </c>
      <c r="AB356" s="275">
        <v>0.2968559658964573</v>
      </c>
      <c r="AC356" s="275">
        <v>0.2968559658964573</v>
      </c>
      <c r="AD356" s="275">
        <v>0.2968559658964573</v>
      </c>
      <c r="AE356" s="275">
        <v>0.2968559658964573</v>
      </c>
      <c r="AF356" s="275">
        <v>150.75389342899999</v>
      </c>
      <c r="AG356" s="275">
        <v>13.959671884799999</v>
      </c>
      <c r="AH356" s="275">
        <v>13.959671884799999</v>
      </c>
      <c r="AI356" s="275">
        <v>27.349967801122915</v>
      </c>
      <c r="AJ356" s="275">
        <v>27.349967801122915</v>
      </c>
      <c r="AK356" s="275">
        <v>27.349967801122915</v>
      </c>
    </row>
    <row r="357" spans="1:37" ht="15" x14ac:dyDescent="0.25">
      <c r="A357" s="269" t="s">
        <v>2889</v>
      </c>
      <c r="B357" s="269" t="s">
        <v>2890</v>
      </c>
      <c r="C357" s="275">
        <v>155</v>
      </c>
      <c r="D357" s="269" t="s">
        <v>802</v>
      </c>
      <c r="E357" s="275">
        <v>3676.9211426203233</v>
      </c>
      <c r="F357" s="275">
        <v>2767.1630485540577</v>
      </c>
      <c r="G357" s="275">
        <v>3116.3343226675879</v>
      </c>
      <c r="H357" s="275">
        <v>3602.0778773495176</v>
      </c>
      <c r="I357" s="275">
        <v>2709.874999248299</v>
      </c>
      <c r="J357" s="275">
        <v>3108.4497719158244</v>
      </c>
      <c r="K357" s="275">
        <v>3065.6778380197879</v>
      </c>
      <c r="L357" s="275">
        <v>2853.7076266982758</v>
      </c>
      <c r="M357" s="275">
        <v>2956.96800141617</v>
      </c>
      <c r="N357" s="275">
        <v>930.11868616747529</v>
      </c>
      <c r="O357" s="275">
        <v>757.14720180460392</v>
      </c>
      <c r="P357" s="275">
        <v>819.90572723312425</v>
      </c>
      <c r="Q357" s="275">
        <v>890.32629415209101</v>
      </c>
      <c r="R357" s="275">
        <v>752.94294723119697</v>
      </c>
      <c r="S357" s="275">
        <v>818.42215495755556</v>
      </c>
      <c r="T357" s="275">
        <v>812.28121762293824</v>
      </c>
      <c r="U357" s="275">
        <v>793.40964245115686</v>
      </c>
      <c r="V357" s="275">
        <v>801.24936779171549</v>
      </c>
      <c r="W357" s="275">
        <v>0.44056812011422924</v>
      </c>
      <c r="X357" s="275">
        <v>3.5825840148734744E-2</v>
      </c>
      <c r="Y357" s="275">
        <v>0.23819698013148199</v>
      </c>
      <c r="Z357" s="275">
        <v>0.44932512629344967</v>
      </c>
      <c r="AA357" s="275">
        <v>0.44932512629344967</v>
      </c>
      <c r="AB357" s="275">
        <v>0.44932512629344967</v>
      </c>
      <c r="AC357" s="275">
        <v>0.44932512629344967</v>
      </c>
      <c r="AD357" s="275">
        <v>0.44932512629344967</v>
      </c>
      <c r="AE357" s="275">
        <v>0.44932512629344967</v>
      </c>
      <c r="AF357" s="275">
        <v>746.20761362060011</v>
      </c>
      <c r="AG357" s="275">
        <v>69.098142661400004</v>
      </c>
      <c r="AH357" s="275">
        <v>69.098142661400004</v>
      </c>
      <c r="AI357" s="275">
        <v>118.90719046548762</v>
      </c>
      <c r="AJ357" s="275">
        <v>118.90719046548762</v>
      </c>
      <c r="AK357" s="275">
        <v>118.90719046548762</v>
      </c>
    </row>
    <row r="358" spans="1:37" ht="15" x14ac:dyDescent="0.25">
      <c r="A358" s="269" t="s">
        <v>2205</v>
      </c>
      <c r="B358" s="269" t="s">
        <v>2206</v>
      </c>
      <c r="C358" s="275">
        <v>155</v>
      </c>
      <c r="D358" s="269" t="s">
        <v>802</v>
      </c>
      <c r="E358" s="275">
        <v>5024.8425702026498</v>
      </c>
      <c r="F358" s="275">
        <v>4313.4151898924692</v>
      </c>
      <c r="G358" s="275">
        <v>4567.8732269076418</v>
      </c>
      <c r="H358" s="275">
        <v>4980.1214953834869</v>
      </c>
      <c r="I358" s="275">
        <v>4352.6816071937046</v>
      </c>
      <c r="J358" s="275">
        <v>4600.2218835830517</v>
      </c>
      <c r="K358" s="275">
        <v>4771.6351688386649</v>
      </c>
      <c r="L358" s="275">
        <v>4368.7487749406946</v>
      </c>
      <c r="M358" s="275">
        <v>4561.7670136120705</v>
      </c>
      <c r="N358" s="275">
        <v>1110.3695487820787</v>
      </c>
      <c r="O358" s="275">
        <v>976.42901189760937</v>
      </c>
      <c r="P358" s="275">
        <v>1023.760938561472</v>
      </c>
      <c r="Q358" s="275">
        <v>1062.4364362442948</v>
      </c>
      <c r="R358" s="275">
        <v>985.37065367275704</v>
      </c>
      <c r="S358" s="275">
        <v>1020.6506457685914</v>
      </c>
      <c r="T358" s="275">
        <v>1059.0442391333779</v>
      </c>
      <c r="U358" s="275">
        <v>979.41928787112488</v>
      </c>
      <c r="V358" s="275">
        <v>1018.0967326101749</v>
      </c>
      <c r="W358" s="275">
        <v>8.9671521799211913</v>
      </c>
      <c r="X358" s="275">
        <v>0.19241274481685511</v>
      </c>
      <c r="Y358" s="275">
        <v>4.5797824623690229</v>
      </c>
      <c r="Z358" s="275">
        <v>1.6383239332651311</v>
      </c>
      <c r="AA358" s="275">
        <v>1.6383239332651311</v>
      </c>
      <c r="AB358" s="275">
        <v>1.6383239332651311</v>
      </c>
      <c r="AC358" s="275">
        <v>1.6383239332651311</v>
      </c>
      <c r="AD358" s="275">
        <v>1.6383239332651311</v>
      </c>
      <c r="AE358" s="275">
        <v>1.6383239332651311</v>
      </c>
      <c r="AF358" s="275">
        <v>917.2047454428</v>
      </c>
      <c r="AG358" s="275">
        <v>84.933063876999995</v>
      </c>
      <c r="AH358" s="275">
        <v>84.933063876999995</v>
      </c>
      <c r="AI358" s="275">
        <v>119.40529369571409</v>
      </c>
      <c r="AJ358" s="275">
        <v>119.40529369571409</v>
      </c>
      <c r="AK358" s="275">
        <v>119.40529369571409</v>
      </c>
    </row>
    <row r="359" spans="1:37" ht="15" x14ac:dyDescent="0.25">
      <c r="A359" s="269" t="s">
        <v>2207</v>
      </c>
      <c r="B359" s="269" t="s">
        <v>2208</v>
      </c>
      <c r="C359" s="275">
        <v>16</v>
      </c>
      <c r="D359" s="269" t="s">
        <v>802</v>
      </c>
      <c r="E359" s="275">
        <v>273.81644685392871</v>
      </c>
      <c r="F359" s="275">
        <v>254.74073112717659</v>
      </c>
      <c r="G359" s="275">
        <v>261.01446007336051</v>
      </c>
      <c r="H359" s="275">
        <v>273.81644685392871</v>
      </c>
      <c r="I359" s="275">
        <v>254.74073112717659</v>
      </c>
      <c r="J359" s="275">
        <v>260.26206006611255</v>
      </c>
      <c r="K359" s="275">
        <v>283.78894338227104</v>
      </c>
      <c r="L359" s="275">
        <v>257.75033115616833</v>
      </c>
      <c r="M359" s="275">
        <v>269.4875843139265</v>
      </c>
      <c r="N359" s="275">
        <v>130.62819474837042</v>
      </c>
      <c r="O359" s="275">
        <v>120.48976559722495</v>
      </c>
      <c r="P359" s="275">
        <v>123.29382837641077</v>
      </c>
      <c r="Q359" s="275">
        <v>130.81882030596162</v>
      </c>
      <c r="R359" s="275">
        <v>120.48976559722495</v>
      </c>
      <c r="S359" s="275">
        <v>123.18954776838187</v>
      </c>
      <c r="T359" s="275">
        <v>135.79674853521689</v>
      </c>
      <c r="U359" s="275">
        <v>120.67390123672909</v>
      </c>
      <c r="V359" s="275">
        <v>124.68414995438724</v>
      </c>
      <c r="W359" s="275">
        <v>5.9603180583096007</v>
      </c>
      <c r="X359" s="275">
        <v>0.10915165570926021</v>
      </c>
      <c r="Y359" s="275">
        <v>3.0347348570094304</v>
      </c>
      <c r="Z359" s="275">
        <v>0.43231520123419198</v>
      </c>
      <c r="AA359" s="275">
        <v>0.43231520123419198</v>
      </c>
      <c r="AB359" s="275">
        <v>0.43231520123419198</v>
      </c>
      <c r="AC359" s="275">
        <v>0.43231520123419198</v>
      </c>
      <c r="AD359" s="275">
        <v>0.43231520123419198</v>
      </c>
      <c r="AE359" s="275">
        <v>0.43231520123419198</v>
      </c>
      <c r="AF359" s="275">
        <v>49.678373132200001</v>
      </c>
      <c r="AG359" s="275">
        <v>4.6008961953999989</v>
      </c>
      <c r="AH359" s="275">
        <v>4.6008961953999989</v>
      </c>
      <c r="AI359" s="275">
        <v>9.6967342844598754</v>
      </c>
      <c r="AJ359" s="275">
        <v>9.6967342844598754</v>
      </c>
      <c r="AK359" s="275">
        <v>9.6967342844598754</v>
      </c>
    </row>
    <row r="360" spans="1:37" ht="15" x14ac:dyDescent="0.25">
      <c r="A360" s="269" t="s">
        <v>2209</v>
      </c>
      <c r="B360" s="269" t="s">
        <v>2210</v>
      </c>
      <c r="C360" s="275">
        <v>38</v>
      </c>
      <c r="D360" s="269" t="s">
        <v>802</v>
      </c>
      <c r="E360" s="275">
        <v>2369.3705089849364</v>
      </c>
      <c r="F360" s="275">
        <v>1584.1187560952183</v>
      </c>
      <c r="G360" s="275">
        <v>1872.8183997292006</v>
      </c>
      <c r="H360" s="275">
        <v>2359.91810897292</v>
      </c>
      <c r="I360" s="275">
        <v>1522.2710939801764</v>
      </c>
      <c r="J360" s="275">
        <v>1877.1461035097668</v>
      </c>
      <c r="K360" s="275">
        <v>2463.7628222436024</v>
      </c>
      <c r="L360" s="275">
        <v>1781.7603577025477</v>
      </c>
      <c r="M360" s="275">
        <v>2124.5431667042963</v>
      </c>
      <c r="N360" s="275">
        <v>456.53248238333617</v>
      </c>
      <c r="O360" s="275">
        <v>313.75992280706782</v>
      </c>
      <c r="P360" s="275">
        <v>370.74149062446463</v>
      </c>
      <c r="Q360" s="275">
        <v>455.21513951567715</v>
      </c>
      <c r="R360" s="275">
        <v>314.13746143075059</v>
      </c>
      <c r="S360" s="275">
        <v>370.6180850659224</v>
      </c>
      <c r="T360" s="275">
        <v>456.53248238333617</v>
      </c>
      <c r="U360" s="275">
        <v>356.54926807774996</v>
      </c>
      <c r="V360" s="275">
        <v>406.45787010831384</v>
      </c>
      <c r="W360" s="275">
        <v>0.7021416073997816</v>
      </c>
      <c r="X360" s="275">
        <v>9.6727387025627963E-3</v>
      </c>
      <c r="Y360" s="275">
        <v>0.3559071730511722</v>
      </c>
      <c r="Z360" s="275">
        <v>0.23061448998125175</v>
      </c>
      <c r="AA360" s="275">
        <v>0.23061448998125175</v>
      </c>
      <c r="AB360" s="275">
        <v>0.23061448998125175</v>
      </c>
      <c r="AC360" s="275">
        <v>0.23061448998125175</v>
      </c>
      <c r="AD360" s="275">
        <v>0.23061448998125175</v>
      </c>
      <c r="AE360" s="275">
        <v>0.23061448998125175</v>
      </c>
      <c r="AF360" s="275">
        <v>351.3607506267</v>
      </c>
      <c r="AG360" s="275">
        <v>32.535692738599998</v>
      </c>
      <c r="AH360" s="275">
        <v>32.535692738599998</v>
      </c>
      <c r="AI360" s="275">
        <v>43.846449229645124</v>
      </c>
      <c r="AJ360" s="275">
        <v>43.846449229645124</v>
      </c>
      <c r="AK360" s="275">
        <v>43.846449229645124</v>
      </c>
    </row>
    <row r="361" spans="1:37" ht="15" x14ac:dyDescent="0.25">
      <c r="A361" s="269" t="s">
        <v>2211</v>
      </c>
      <c r="B361" s="269" t="s">
        <v>2212</v>
      </c>
      <c r="C361" s="275">
        <v>40</v>
      </c>
      <c r="D361" s="269" t="s">
        <v>802</v>
      </c>
      <c r="E361" s="275">
        <v>2507.965936743039</v>
      </c>
      <c r="F361" s="275">
        <v>1512.1115036514791</v>
      </c>
      <c r="G361" s="275">
        <v>1918.8510995550457</v>
      </c>
      <c r="H361" s="275">
        <v>2552.9174933600698</v>
      </c>
      <c r="I361" s="275">
        <v>1504.9037036517652</v>
      </c>
      <c r="J361" s="275">
        <v>1930.8261625550424</v>
      </c>
      <c r="K361" s="275">
        <v>1855.9351732938367</v>
      </c>
      <c r="L361" s="275">
        <v>1512.3415990593269</v>
      </c>
      <c r="M361" s="275">
        <v>1679.6688364223489</v>
      </c>
      <c r="N361" s="275">
        <v>515.39728011921272</v>
      </c>
      <c r="O361" s="275">
        <v>338.38125772956033</v>
      </c>
      <c r="P361" s="275">
        <v>410.55230105646177</v>
      </c>
      <c r="Q361" s="275">
        <v>507.08394798079985</v>
      </c>
      <c r="R361" s="275">
        <v>337.00017457478606</v>
      </c>
      <c r="S361" s="275">
        <v>408.36609984366351</v>
      </c>
      <c r="T361" s="275">
        <v>398.81874807187569</v>
      </c>
      <c r="U361" s="275">
        <v>337.94978501678003</v>
      </c>
      <c r="V361" s="275">
        <v>369.35484682013976</v>
      </c>
      <c r="W361" s="275">
        <v>0.73711889852602086</v>
      </c>
      <c r="X361" s="275">
        <v>1.0047097156810889E-2</v>
      </c>
      <c r="Y361" s="275">
        <v>0.37358299784141585</v>
      </c>
      <c r="Z361" s="275">
        <v>0.23170575605950214</v>
      </c>
      <c r="AA361" s="275">
        <v>0.23170575605950214</v>
      </c>
      <c r="AB361" s="275">
        <v>0.23170575605950214</v>
      </c>
      <c r="AC361" s="275">
        <v>0.23170575605950214</v>
      </c>
      <c r="AD361" s="275">
        <v>0.23170575605950214</v>
      </c>
      <c r="AE361" s="275">
        <v>0.23170575605950214</v>
      </c>
      <c r="AF361" s="275">
        <v>367.2033158959</v>
      </c>
      <c r="AG361" s="275">
        <v>34.002703492899997</v>
      </c>
      <c r="AH361" s="275">
        <v>34.002703492899997</v>
      </c>
      <c r="AI361" s="275">
        <v>44.89738076469439</v>
      </c>
      <c r="AJ361" s="275">
        <v>44.89738076469439</v>
      </c>
      <c r="AK361" s="275">
        <v>44.89738076469439</v>
      </c>
    </row>
    <row r="362" spans="1:37" ht="15" x14ac:dyDescent="0.25">
      <c r="A362" s="269" t="s">
        <v>2585</v>
      </c>
      <c r="B362" s="269" t="s">
        <v>2212</v>
      </c>
      <c r="C362" s="275">
        <v>35</v>
      </c>
      <c r="D362" s="269" t="s">
        <v>802</v>
      </c>
      <c r="E362" s="275">
        <v>512.56975099153169</v>
      </c>
      <c r="F362" s="275">
        <v>378.00834633535993</v>
      </c>
      <c r="G362" s="275">
        <v>431.24319825864683</v>
      </c>
      <c r="H362" s="275">
        <v>559.58804694118544</v>
      </c>
      <c r="I362" s="275">
        <v>360.45414660758627</v>
      </c>
      <c r="J362" s="275">
        <v>443.76883916017414</v>
      </c>
      <c r="K362" s="275">
        <v>430.2326154080219</v>
      </c>
      <c r="L362" s="275">
        <v>368.23401439936828</v>
      </c>
      <c r="M362" s="275">
        <v>398.64636488677934</v>
      </c>
      <c r="N362" s="275">
        <v>81.533417316436299</v>
      </c>
      <c r="O362" s="275">
        <v>78.368531949251448</v>
      </c>
      <c r="P362" s="275">
        <v>79.585672395928881</v>
      </c>
      <c r="Q362" s="275">
        <v>81.910955940119109</v>
      </c>
      <c r="R362" s="275">
        <v>77.287077245704793</v>
      </c>
      <c r="S362" s="275">
        <v>79.585672395928896</v>
      </c>
      <c r="T362" s="275">
        <v>79.314915500980277</v>
      </c>
      <c r="U362" s="275">
        <v>77.73325925551174</v>
      </c>
      <c r="V362" s="275">
        <v>78.54124822477705</v>
      </c>
      <c r="W362" s="275">
        <v>0.83621389532430923</v>
      </c>
      <c r="X362" s="275">
        <v>2.3996267260689697E-2</v>
      </c>
      <c r="Y362" s="275">
        <v>0.43010508129249947</v>
      </c>
      <c r="Z362" s="275">
        <v>0.32509274556732276</v>
      </c>
      <c r="AA362" s="275">
        <v>0.32509274556732276</v>
      </c>
      <c r="AB362" s="275">
        <v>0.32509274556732276</v>
      </c>
      <c r="AC362" s="275">
        <v>0.32509274556732276</v>
      </c>
      <c r="AD362" s="275">
        <v>0.32509274556732276</v>
      </c>
      <c r="AE362" s="275">
        <v>0.32509274556732276</v>
      </c>
      <c r="AF362" s="275">
        <v>79.439682360900008</v>
      </c>
      <c r="AG362" s="275">
        <v>7.3560427595000002</v>
      </c>
      <c r="AH362" s="275">
        <v>7.3560427595000002</v>
      </c>
      <c r="AI362" s="275">
        <v>7.3380883310115657</v>
      </c>
      <c r="AJ362" s="275">
        <v>7.3380883310115657</v>
      </c>
      <c r="AK362" s="275">
        <v>7.3380883310115657</v>
      </c>
    </row>
    <row r="363" spans="1:37" ht="15" x14ac:dyDescent="0.25">
      <c r="A363" s="269" t="s">
        <v>2891</v>
      </c>
      <c r="B363" s="269" t="s">
        <v>2892</v>
      </c>
      <c r="C363" s="275">
        <v>136</v>
      </c>
      <c r="D363" s="269" t="s">
        <v>802</v>
      </c>
      <c r="E363" s="275">
        <v>3530.5494631013908</v>
      </c>
      <c r="F363" s="275">
        <v>2699.7384242856333</v>
      </c>
      <c r="G363" s="275">
        <v>3032.3882533761985</v>
      </c>
      <c r="H363" s="275">
        <v>3530.5494631013908</v>
      </c>
      <c r="I363" s="275">
        <v>2651.10962527631</v>
      </c>
      <c r="J363" s="275">
        <v>3020.2310536238679</v>
      </c>
      <c r="K363" s="275">
        <v>2997.1583059138402</v>
      </c>
      <c r="L363" s="275">
        <v>2699.7384242856333</v>
      </c>
      <c r="M363" s="275">
        <v>2867.5469401314504</v>
      </c>
      <c r="N363" s="275">
        <v>862.18472973003691</v>
      </c>
      <c r="O363" s="275">
        <v>729.8327667663242</v>
      </c>
      <c r="P363" s="275">
        <v>781.42897100451057</v>
      </c>
      <c r="Q363" s="275">
        <v>862.99314576274537</v>
      </c>
      <c r="R363" s="275">
        <v>725.99124497473247</v>
      </c>
      <c r="S363" s="275">
        <v>780.65946656433573</v>
      </c>
      <c r="T363" s="275">
        <v>784.94806923359261</v>
      </c>
      <c r="U363" s="275">
        <v>728.35067070635853</v>
      </c>
      <c r="V363" s="275">
        <v>763.34285248647666</v>
      </c>
      <c r="W363" s="275">
        <v>0</v>
      </c>
      <c r="X363" s="275">
        <v>0</v>
      </c>
      <c r="Y363" s="275">
        <v>0</v>
      </c>
      <c r="Z363" s="275">
        <v>0</v>
      </c>
      <c r="AA363" s="275">
        <v>0</v>
      </c>
      <c r="AB363" s="275">
        <v>0</v>
      </c>
      <c r="AC363" s="275">
        <v>0</v>
      </c>
      <c r="AD363" s="275">
        <v>0</v>
      </c>
      <c r="AE363" s="275">
        <v>0</v>
      </c>
      <c r="AF363" s="275">
        <v>674.52024528569996</v>
      </c>
      <c r="AG363" s="275">
        <v>62.459959909599995</v>
      </c>
      <c r="AH363" s="275">
        <v>62.459959909599995</v>
      </c>
      <c r="AI363" s="275">
        <v>104.59717802894461</v>
      </c>
      <c r="AJ363" s="275">
        <v>104.59717802894461</v>
      </c>
      <c r="AK363" s="275">
        <v>104.59717802894461</v>
      </c>
    </row>
    <row r="364" spans="1:37" ht="15" x14ac:dyDescent="0.25">
      <c r="A364" s="269" t="s">
        <v>2213</v>
      </c>
      <c r="B364" s="269" t="s">
        <v>2214</v>
      </c>
      <c r="C364" s="275">
        <v>154</v>
      </c>
      <c r="D364" s="269" t="s">
        <v>802</v>
      </c>
      <c r="E364" s="275">
        <v>3671.1059432308657</v>
      </c>
      <c r="F364" s="275">
        <v>2746.5146492558665</v>
      </c>
      <c r="G364" s="275">
        <v>3099.580823222268</v>
      </c>
      <c r="H364" s="275">
        <v>3690.2992698593675</v>
      </c>
      <c r="I364" s="275">
        <v>2694.6685995881885</v>
      </c>
      <c r="J364" s="275">
        <v>3126.8851540469668</v>
      </c>
      <c r="K364" s="275">
        <v>3061.3355738079154</v>
      </c>
      <c r="L364" s="275">
        <v>2757.1083875896888</v>
      </c>
      <c r="M364" s="275">
        <v>2920.2014797652564</v>
      </c>
      <c r="N364" s="275">
        <v>928.83792411514025</v>
      </c>
      <c r="O364" s="275">
        <v>755.95775001904019</v>
      </c>
      <c r="P364" s="275">
        <v>818.89385194407134</v>
      </c>
      <c r="Q364" s="275">
        <v>881.77782539679276</v>
      </c>
      <c r="R364" s="275">
        <v>752.17729182477933</v>
      </c>
      <c r="S364" s="275">
        <v>816.07672014729064</v>
      </c>
      <c r="T364" s="275">
        <v>803.94127970129648</v>
      </c>
      <c r="U364" s="275">
        <v>777.19658783864395</v>
      </c>
      <c r="V364" s="275">
        <v>791.69136747629011</v>
      </c>
      <c r="W364" s="275">
        <v>9.9390273116407144</v>
      </c>
      <c r="X364" s="275">
        <v>0.23950389039213785</v>
      </c>
      <c r="Y364" s="275">
        <v>5.0892656010164261</v>
      </c>
      <c r="Z364" s="275">
        <v>2.1402389722658257</v>
      </c>
      <c r="AA364" s="275">
        <v>2.1402389722658257</v>
      </c>
      <c r="AB364" s="275">
        <v>2.1402389722658257</v>
      </c>
      <c r="AC364" s="275">
        <v>2.1402389722658257</v>
      </c>
      <c r="AD364" s="275">
        <v>2.1402389722658257</v>
      </c>
      <c r="AE364" s="275">
        <v>2.1402389722658257</v>
      </c>
      <c r="AF364" s="275">
        <v>743.63876919150016</v>
      </c>
      <c r="AG364" s="275">
        <v>68.860269386200002</v>
      </c>
      <c r="AH364" s="275">
        <v>68.860269386200002</v>
      </c>
      <c r="AI364" s="275">
        <v>120.20249939229305</v>
      </c>
      <c r="AJ364" s="275">
        <v>120.20249939229305</v>
      </c>
      <c r="AK364" s="275">
        <v>120.20249939229305</v>
      </c>
    </row>
    <row r="365" spans="1:37" ht="15" x14ac:dyDescent="0.25">
      <c r="A365" s="269" t="s">
        <v>2215</v>
      </c>
      <c r="B365" s="269" t="s">
        <v>2216</v>
      </c>
      <c r="C365" s="275">
        <v>17</v>
      </c>
      <c r="D365" s="269" t="s">
        <v>802</v>
      </c>
      <c r="E365" s="275">
        <v>281.4196466839839</v>
      </c>
      <c r="F365" s="275">
        <v>262.34393095723186</v>
      </c>
      <c r="G365" s="275">
        <v>271.15205984676743</v>
      </c>
      <c r="H365" s="275">
        <v>281.4196466839839</v>
      </c>
      <c r="I365" s="275">
        <v>262.34393095723186</v>
      </c>
      <c r="J365" s="275">
        <v>269.13245986784364</v>
      </c>
      <c r="K365" s="275">
        <v>296.46094309902981</v>
      </c>
      <c r="L365" s="275">
        <v>270.42233087292703</v>
      </c>
      <c r="M365" s="275">
        <v>280.89238405900937</v>
      </c>
      <c r="N365" s="275">
        <v>139.66052000992511</v>
      </c>
      <c r="O365" s="275">
        <v>129.52209085877965</v>
      </c>
      <c r="P365" s="275">
        <v>132.43203242025541</v>
      </c>
      <c r="Q365" s="275">
        <v>139.85114556751631</v>
      </c>
      <c r="R365" s="275">
        <v>129.52209085877965</v>
      </c>
      <c r="S365" s="275">
        <v>132.27481242108155</v>
      </c>
      <c r="T365" s="275">
        <v>145.04083136135148</v>
      </c>
      <c r="U365" s="275">
        <v>129.9179840628637</v>
      </c>
      <c r="V365" s="275">
        <v>133.87529338937685</v>
      </c>
      <c r="W365" s="275">
        <v>6.7416826675253576</v>
      </c>
      <c r="X365" s="275">
        <v>0.12778982527617894</v>
      </c>
      <c r="Y365" s="275">
        <v>3.4347362464007682</v>
      </c>
      <c r="Z365" s="275">
        <v>0.64383137457763839</v>
      </c>
      <c r="AA365" s="275">
        <v>0.64383137457763839</v>
      </c>
      <c r="AB365" s="275">
        <v>0.64383137457763839</v>
      </c>
      <c r="AC365" s="275">
        <v>0.64383137457763839</v>
      </c>
      <c r="AD365" s="275">
        <v>0.64383137457763839</v>
      </c>
      <c r="AE365" s="275">
        <v>0.64383137457763839</v>
      </c>
      <c r="AF365" s="275">
        <v>49.811350253900002</v>
      </c>
      <c r="AG365" s="275">
        <v>4.6124832618999987</v>
      </c>
      <c r="AH365" s="275">
        <v>4.6124832618999987</v>
      </c>
      <c r="AI365" s="275">
        <v>9.7203392837450906</v>
      </c>
      <c r="AJ365" s="275">
        <v>9.7203392837450906</v>
      </c>
      <c r="AK365" s="275">
        <v>9.7203392837450906</v>
      </c>
    </row>
    <row r="366" spans="1:37" ht="15" x14ac:dyDescent="0.25">
      <c r="A366" s="269" t="s">
        <v>2217</v>
      </c>
      <c r="B366" s="269" t="s">
        <v>118</v>
      </c>
      <c r="C366" s="275">
        <v>35</v>
      </c>
      <c r="D366" s="269" t="s">
        <v>802</v>
      </c>
      <c r="E366" s="275">
        <v>436.63554305555857</v>
      </c>
      <c r="F366" s="275">
        <v>345.2647943127397</v>
      </c>
      <c r="G366" s="275">
        <v>380.92593959602158</v>
      </c>
      <c r="H366" s="275">
        <v>483.65383900521232</v>
      </c>
      <c r="I366" s="275">
        <v>332.77939447166955</v>
      </c>
      <c r="J366" s="275">
        <v>393.45158049754889</v>
      </c>
      <c r="K366" s="275">
        <v>381.40257811871624</v>
      </c>
      <c r="L366" s="275">
        <v>340.55926226345156</v>
      </c>
      <c r="M366" s="275">
        <v>360.39397017416809</v>
      </c>
      <c r="N366" s="275">
        <v>120.6373813094567</v>
      </c>
      <c r="O366" s="275">
        <v>118.52048221066489</v>
      </c>
      <c r="P366" s="275">
        <v>119.33250028975202</v>
      </c>
      <c r="Q366" s="275">
        <v>120.90705175494442</v>
      </c>
      <c r="R366" s="275">
        <v>117.7782656459287</v>
      </c>
      <c r="S366" s="275">
        <v>119.33250028975202</v>
      </c>
      <c r="T366" s="275">
        <v>119.13847566623492</v>
      </c>
      <c r="U366" s="275">
        <v>118.0969670815051</v>
      </c>
      <c r="V366" s="275">
        <v>118.62997912139218</v>
      </c>
      <c r="W366" s="275">
        <v>0.83621389532430923</v>
      </c>
      <c r="X366" s="275">
        <v>2.3996267260689697E-2</v>
      </c>
      <c r="Y366" s="275">
        <v>0.43010508129249947</v>
      </c>
      <c r="Z366" s="275">
        <v>0.32509274556732276</v>
      </c>
      <c r="AA366" s="275">
        <v>0.32509274556732276</v>
      </c>
      <c r="AB366" s="275">
        <v>0.32509274556732276</v>
      </c>
      <c r="AC366" s="275">
        <v>0.32509274556732276</v>
      </c>
      <c r="AD366" s="275">
        <v>0.32509274556732276</v>
      </c>
      <c r="AE366" s="275">
        <v>0.32509274556732276</v>
      </c>
      <c r="AF366" s="275">
        <v>80.598385020500004</v>
      </c>
      <c r="AG366" s="275">
        <v>7.4633367268999997</v>
      </c>
      <c r="AH366" s="275">
        <v>7.4633367268999997</v>
      </c>
      <c r="AI366" s="275">
        <v>7.2509309338152974</v>
      </c>
      <c r="AJ366" s="275">
        <v>7.2509309338152974</v>
      </c>
      <c r="AK366" s="275">
        <v>7.2509309338152974</v>
      </c>
    </row>
    <row r="367" spans="1:37" ht="15" x14ac:dyDescent="0.25">
      <c r="A367" s="269" t="s">
        <v>2586</v>
      </c>
      <c r="B367" s="269" t="s">
        <v>2227</v>
      </c>
      <c r="C367" s="275">
        <v>49</v>
      </c>
      <c r="D367" s="269" t="s">
        <v>802</v>
      </c>
      <c r="E367" s="275">
        <v>2370.0435309168324</v>
      </c>
      <c r="F367" s="275">
        <v>1718.1381054890358</v>
      </c>
      <c r="G367" s="275">
        <v>1982.6308148920689</v>
      </c>
      <c r="H367" s="275">
        <v>2370.0435309168324</v>
      </c>
      <c r="I367" s="275">
        <v>1708.0005057156286</v>
      </c>
      <c r="J367" s="275">
        <v>1982.6308148920691</v>
      </c>
      <c r="K367" s="275">
        <v>1964.0221536201952</v>
      </c>
      <c r="L367" s="275">
        <v>1708.0005057156286</v>
      </c>
      <c r="M367" s="275">
        <v>1829.1000940731919</v>
      </c>
      <c r="N367" s="275">
        <v>480.09934901152758</v>
      </c>
      <c r="O367" s="275">
        <v>361.40200841778369</v>
      </c>
      <c r="P367" s="275">
        <v>409.45058605336953</v>
      </c>
      <c r="Q367" s="275">
        <v>472.91093564266498</v>
      </c>
      <c r="R367" s="275">
        <v>360.27735013035579</v>
      </c>
      <c r="S367" s="275">
        <v>407.50516396613557</v>
      </c>
      <c r="T367" s="275">
        <v>403.5438385532521</v>
      </c>
      <c r="U367" s="275">
        <v>360.80873343771066</v>
      </c>
      <c r="V367" s="275">
        <v>382.78110825151282</v>
      </c>
      <c r="W367" s="275">
        <v>1.0843487333525106</v>
      </c>
      <c r="X367" s="275">
        <v>2.7895690445844914E-2</v>
      </c>
      <c r="Y367" s="275">
        <v>0.55612221189917777</v>
      </c>
      <c r="Z367" s="275">
        <v>0.39689698026009296</v>
      </c>
      <c r="AA367" s="275">
        <v>0.39689698026009296</v>
      </c>
      <c r="AB367" s="275">
        <v>0.39689698026009296</v>
      </c>
      <c r="AC367" s="275">
        <v>0.39689698026009296</v>
      </c>
      <c r="AD367" s="275">
        <v>0.39689698026009296</v>
      </c>
      <c r="AE367" s="275">
        <v>0.39689698026009296</v>
      </c>
      <c r="AF367" s="275">
        <v>460.93229497549999</v>
      </c>
      <c r="AG367" s="275">
        <v>42.681912666699994</v>
      </c>
      <c r="AH367" s="275">
        <v>42.681912666699994</v>
      </c>
      <c r="AI367" s="275">
        <v>81.565794598400146</v>
      </c>
      <c r="AJ367" s="275">
        <v>81.565794598400146</v>
      </c>
      <c r="AK367" s="275">
        <v>81.565794598400146</v>
      </c>
    </row>
    <row r="368" spans="1:37" ht="15" x14ac:dyDescent="0.25">
      <c r="A368" s="269" t="s">
        <v>2218</v>
      </c>
      <c r="B368" s="269" t="s">
        <v>119</v>
      </c>
      <c r="C368" s="275">
        <v>147</v>
      </c>
      <c r="D368" s="269" t="s">
        <v>802</v>
      </c>
      <c r="E368" s="275">
        <v>3625.0134188955917</v>
      </c>
      <c r="F368" s="275">
        <v>2511.0508751128427</v>
      </c>
      <c r="G368" s="275">
        <v>2930.2804285422139</v>
      </c>
      <c r="H368" s="275">
        <v>3580.1043744343342</v>
      </c>
      <c r="I368" s="275">
        <v>2515.9436403746254</v>
      </c>
      <c r="J368" s="275">
        <v>2939.6492831357673</v>
      </c>
      <c r="K368" s="275">
        <v>3704.7563383842803</v>
      </c>
      <c r="L368" s="275">
        <v>2799.6477932119647</v>
      </c>
      <c r="M368" s="275">
        <v>3247.656795829756</v>
      </c>
      <c r="N368" s="275">
        <v>848.73821178837784</v>
      </c>
      <c r="O368" s="275">
        <v>630.58643294233434</v>
      </c>
      <c r="P368" s="275">
        <v>712.60035677184521</v>
      </c>
      <c r="Q368" s="275">
        <v>841.78352736339752</v>
      </c>
      <c r="R368" s="275">
        <v>623.63713575372935</v>
      </c>
      <c r="S368" s="275">
        <v>717.56892149902717</v>
      </c>
      <c r="T368" s="275">
        <v>875.6482984384852</v>
      </c>
      <c r="U368" s="275">
        <v>685.92504157859867</v>
      </c>
      <c r="V368" s="275">
        <v>778.15493593538906</v>
      </c>
      <c r="W368" s="275">
        <v>11.82701970447655</v>
      </c>
      <c r="X368" s="275">
        <v>0.24732012648641852</v>
      </c>
      <c r="Y368" s="275">
        <v>6.037169915481484</v>
      </c>
      <c r="Z368" s="275">
        <v>1.8818274287610586</v>
      </c>
      <c r="AA368" s="275">
        <v>1.8818274287610586</v>
      </c>
      <c r="AB368" s="275">
        <v>1.8818274287610586</v>
      </c>
      <c r="AC368" s="275">
        <v>1.8818274287610586</v>
      </c>
      <c r="AD368" s="275">
        <v>1.8818274287610586</v>
      </c>
      <c r="AE368" s="275">
        <v>1.8818274287610586</v>
      </c>
      <c r="AF368" s="275">
        <v>665.3201403219</v>
      </c>
      <c r="AG368" s="275">
        <v>61.608044230399997</v>
      </c>
      <c r="AH368" s="275">
        <v>61.608044230399997</v>
      </c>
      <c r="AI368" s="275">
        <v>155.66558592942809</v>
      </c>
      <c r="AJ368" s="275">
        <v>155.66558592942809</v>
      </c>
      <c r="AK368" s="275">
        <v>155.66558592942809</v>
      </c>
    </row>
    <row r="369" spans="1:37" ht="15" x14ac:dyDescent="0.25">
      <c r="A369" s="269" t="s">
        <v>2219</v>
      </c>
      <c r="B369" s="269" t="s">
        <v>1493</v>
      </c>
      <c r="C369" s="275">
        <v>19</v>
      </c>
      <c r="D369" s="269" t="s">
        <v>802</v>
      </c>
      <c r="E369" s="275">
        <v>333.43920421009551</v>
      </c>
      <c r="F369" s="275">
        <v>314.36348848334342</v>
      </c>
      <c r="G369" s="275">
        <v>321.87801742638015</v>
      </c>
      <c r="H369" s="275">
        <v>333.43920421009551</v>
      </c>
      <c r="I369" s="275">
        <v>314.36348848334342</v>
      </c>
      <c r="J369" s="275">
        <v>320.50521742070583</v>
      </c>
      <c r="K369" s="275">
        <v>360.64363186350857</v>
      </c>
      <c r="L369" s="275">
        <v>319.85468850604087</v>
      </c>
      <c r="M369" s="275">
        <v>336.5615774019335</v>
      </c>
      <c r="N369" s="275">
        <v>129.51608102867542</v>
      </c>
      <c r="O369" s="275">
        <v>119.37765187752993</v>
      </c>
      <c r="P369" s="275">
        <v>122.39950487117876</v>
      </c>
      <c r="Q369" s="275">
        <v>129.70670658626662</v>
      </c>
      <c r="R369" s="275">
        <v>119.37765187752993</v>
      </c>
      <c r="S369" s="275">
        <v>122.18632915591834</v>
      </c>
      <c r="T369" s="275">
        <v>135.12021524444793</v>
      </c>
      <c r="U369" s="275">
        <v>119.99736794596011</v>
      </c>
      <c r="V369" s="275">
        <v>124.01634580208949</v>
      </c>
      <c r="W369" s="275">
        <v>5.4361749012663232</v>
      </c>
      <c r="X369" s="275">
        <v>9.38348238793833E-2</v>
      </c>
      <c r="Y369" s="275">
        <v>2.7650048625728534</v>
      </c>
      <c r="Z369" s="275">
        <v>0.37746969550874598</v>
      </c>
      <c r="AA369" s="275">
        <v>0.37746969550874598</v>
      </c>
      <c r="AB369" s="275">
        <v>0.37746969550874598</v>
      </c>
      <c r="AC369" s="275">
        <v>0.37746969550874598</v>
      </c>
      <c r="AD369" s="275">
        <v>0.37746969550874598</v>
      </c>
      <c r="AE369" s="275">
        <v>0.37746969550874598</v>
      </c>
      <c r="AF369" s="275">
        <v>51.147055858400002</v>
      </c>
      <c r="AG369" s="275">
        <v>4.7361668462999988</v>
      </c>
      <c r="AH369" s="275">
        <v>4.7361668462999988</v>
      </c>
      <c r="AI369" s="275">
        <v>9.8288644884067082</v>
      </c>
      <c r="AJ369" s="275">
        <v>9.8288644884067082</v>
      </c>
      <c r="AK369" s="275">
        <v>9.8288644884067082</v>
      </c>
    </row>
    <row r="370" spans="1:37" ht="15" x14ac:dyDescent="0.25">
      <c r="A370" s="269" t="s">
        <v>2220</v>
      </c>
      <c r="B370" s="269" t="s">
        <v>2221</v>
      </c>
      <c r="C370" s="275">
        <v>36</v>
      </c>
      <c r="D370" s="269" t="s">
        <v>802</v>
      </c>
      <c r="E370" s="275">
        <v>1520.3376344546903</v>
      </c>
      <c r="F370" s="275">
        <v>859.40674935853519</v>
      </c>
      <c r="G370" s="275">
        <v>1134.7946181485997</v>
      </c>
      <c r="H370" s="275">
        <v>1508.377321053468</v>
      </c>
      <c r="I370" s="275">
        <v>859.40674935853519</v>
      </c>
      <c r="J370" s="275">
        <v>1129.8111542314236</v>
      </c>
      <c r="K370" s="275">
        <v>1520.3376344546903</v>
      </c>
      <c r="L370" s="275">
        <v>1075.730273256846</v>
      </c>
      <c r="M370" s="275">
        <v>1298.0339538557682</v>
      </c>
      <c r="N370" s="275">
        <v>297.53789237642388</v>
      </c>
      <c r="O370" s="275">
        <v>174.88536142503472</v>
      </c>
      <c r="P370" s="275">
        <v>225.35228938378884</v>
      </c>
      <c r="Q370" s="275">
        <v>297.07943021086305</v>
      </c>
      <c r="R370" s="275">
        <v>175.27329094974004</v>
      </c>
      <c r="S370" s="275">
        <v>225.35228938378884</v>
      </c>
      <c r="T370" s="275">
        <v>297.53789237642388</v>
      </c>
      <c r="U370" s="275">
        <v>214.26372078406797</v>
      </c>
      <c r="V370" s="275">
        <v>255.9184397404598</v>
      </c>
      <c r="W370" s="275">
        <v>2.5366344579527489</v>
      </c>
      <c r="X370" s="275">
        <v>4.632500514430591E-2</v>
      </c>
      <c r="Y370" s="275">
        <v>1.2914797315485274</v>
      </c>
      <c r="Z370" s="275">
        <v>0.35136072601085033</v>
      </c>
      <c r="AA370" s="275">
        <v>0.35136072601085033</v>
      </c>
      <c r="AB370" s="275">
        <v>0.35136072601085033</v>
      </c>
      <c r="AC370" s="275">
        <v>0.35136072601085033</v>
      </c>
      <c r="AD370" s="275">
        <v>0.35136072601085033</v>
      </c>
      <c r="AE370" s="275">
        <v>0.35136072601085033</v>
      </c>
      <c r="AF370" s="275">
        <v>239.0590042078</v>
      </c>
      <c r="AG370" s="275">
        <v>22.136653348599999</v>
      </c>
      <c r="AH370" s="275">
        <v>22.136653348599999</v>
      </c>
      <c r="AI370" s="275">
        <v>62.677301474412459</v>
      </c>
      <c r="AJ370" s="275">
        <v>62.677301474412459</v>
      </c>
      <c r="AK370" s="275">
        <v>62.677301474412459</v>
      </c>
    </row>
    <row r="371" spans="1:37" ht="15" x14ac:dyDescent="0.25">
      <c r="A371" s="269" t="s">
        <v>2222</v>
      </c>
      <c r="B371" s="269" t="s">
        <v>2221</v>
      </c>
      <c r="C371" s="275">
        <v>36</v>
      </c>
      <c r="D371" s="269" t="s">
        <v>802</v>
      </c>
      <c r="E371" s="275">
        <v>1376.217631708108</v>
      </c>
      <c r="F371" s="275">
        <v>776.39674841439762</v>
      </c>
      <c r="G371" s="275">
        <v>1026.3221164534436</v>
      </c>
      <c r="H371" s="275">
        <v>1364.2573183068857</v>
      </c>
      <c r="I371" s="275">
        <v>776.39674841439762</v>
      </c>
      <c r="J371" s="275">
        <v>1021.3386525362677</v>
      </c>
      <c r="K371" s="275">
        <v>1376.217631708108</v>
      </c>
      <c r="L371" s="275">
        <v>972.3502717118937</v>
      </c>
      <c r="M371" s="275">
        <v>1174.2839517100008</v>
      </c>
      <c r="N371" s="275">
        <v>282.02788906702403</v>
      </c>
      <c r="O371" s="275">
        <v>170.97664161236838</v>
      </c>
      <c r="P371" s="275">
        <v>216.60970144748353</v>
      </c>
      <c r="Q371" s="275">
        <v>281.5694269014632</v>
      </c>
      <c r="R371" s="275">
        <v>171.36457113707371</v>
      </c>
      <c r="S371" s="275">
        <v>216.60970144748353</v>
      </c>
      <c r="T371" s="275">
        <v>282.02788906702403</v>
      </c>
      <c r="U371" s="275">
        <v>206.48790647249041</v>
      </c>
      <c r="V371" s="275">
        <v>244.27553092997113</v>
      </c>
      <c r="W371" s="275">
        <v>2.5191991447435753</v>
      </c>
      <c r="X371" s="275">
        <v>4.6137842917181877E-2</v>
      </c>
      <c r="Y371" s="275">
        <v>1.2826684938303785</v>
      </c>
      <c r="Z371" s="275">
        <v>0.35091713294226085</v>
      </c>
      <c r="AA371" s="275">
        <v>0.35091713294226085</v>
      </c>
      <c r="AB371" s="275">
        <v>0.35091713294226085</v>
      </c>
      <c r="AC371" s="275">
        <v>0.35091713294226085</v>
      </c>
      <c r="AD371" s="275">
        <v>0.35091713294226085</v>
      </c>
      <c r="AE371" s="275">
        <v>0.35091713294226085</v>
      </c>
      <c r="AF371" s="275">
        <v>225.25422643849998</v>
      </c>
      <c r="AG371" s="275">
        <v>20.858340642899996</v>
      </c>
      <c r="AH371" s="275">
        <v>20.858340642899996</v>
      </c>
      <c r="AI371" s="275">
        <v>61.811819563842008</v>
      </c>
      <c r="AJ371" s="275">
        <v>61.811819563842008</v>
      </c>
      <c r="AK371" s="275">
        <v>61.811819563842008</v>
      </c>
    </row>
    <row r="372" spans="1:37" ht="15" x14ac:dyDescent="0.25">
      <c r="A372" s="269" t="s">
        <v>2223</v>
      </c>
      <c r="B372" s="269" t="s">
        <v>2212</v>
      </c>
      <c r="C372" s="275">
        <v>35</v>
      </c>
      <c r="D372" s="269" t="s">
        <v>802</v>
      </c>
      <c r="E372" s="275">
        <v>429.03234322550333</v>
      </c>
      <c r="F372" s="275">
        <v>332.59279459598099</v>
      </c>
      <c r="G372" s="275">
        <v>370.78833982261449</v>
      </c>
      <c r="H372" s="275">
        <v>476.05063917515713</v>
      </c>
      <c r="I372" s="275">
        <v>325.1761946416143</v>
      </c>
      <c r="J372" s="275">
        <v>383.31398072414191</v>
      </c>
      <c r="K372" s="275">
        <v>368.73057840195747</v>
      </c>
      <c r="L372" s="275">
        <v>332.95606243339631</v>
      </c>
      <c r="M372" s="275">
        <v>350.25637040076106</v>
      </c>
      <c r="N372" s="275">
        <v>120.54148697352628</v>
      </c>
      <c r="O372" s="275">
        <v>118.32069848834965</v>
      </c>
      <c r="P372" s="275">
        <v>119.17975816162031</v>
      </c>
      <c r="Q372" s="275">
        <v>120.9190255972091</v>
      </c>
      <c r="R372" s="275">
        <v>117.66275891396279</v>
      </c>
      <c r="S372" s="275">
        <v>119.17975816162033</v>
      </c>
      <c r="T372" s="275">
        <v>119.04563581491621</v>
      </c>
      <c r="U372" s="275">
        <v>117.94315986466685</v>
      </c>
      <c r="V372" s="275">
        <v>118.47723699326048</v>
      </c>
      <c r="W372" s="275">
        <v>0.82894030696426058</v>
      </c>
      <c r="X372" s="275">
        <v>2.4634803146690653E-2</v>
      </c>
      <c r="Y372" s="275">
        <v>0.42678755505547561</v>
      </c>
      <c r="Z372" s="275">
        <v>0.33136825387498337</v>
      </c>
      <c r="AA372" s="275">
        <v>0.33136825387498337</v>
      </c>
      <c r="AB372" s="275">
        <v>0.33136825387498337</v>
      </c>
      <c r="AC372" s="275">
        <v>0.33136825387498337</v>
      </c>
      <c r="AD372" s="275">
        <v>0.33136825387498337</v>
      </c>
      <c r="AE372" s="275">
        <v>0.33136825387498337</v>
      </c>
      <c r="AF372" s="275">
        <v>80.027874971499998</v>
      </c>
      <c r="AG372" s="275">
        <v>7.4105081893999998</v>
      </c>
      <c r="AH372" s="275">
        <v>7.4105081893999998</v>
      </c>
      <c r="AI372" s="275">
        <v>7.2679139435467954</v>
      </c>
      <c r="AJ372" s="275">
        <v>7.2679139435467954</v>
      </c>
      <c r="AK372" s="275">
        <v>7.2679139435467954</v>
      </c>
    </row>
    <row r="373" spans="1:37" ht="15" x14ac:dyDescent="0.25">
      <c r="A373" s="269" t="s">
        <v>3516</v>
      </c>
      <c r="B373" s="269" t="s">
        <v>3517</v>
      </c>
      <c r="C373" s="275">
        <v>147</v>
      </c>
      <c r="D373" s="269" t="s">
        <v>802</v>
      </c>
      <c r="E373" s="275">
        <v>3721.8261672764911</v>
      </c>
      <c r="F373" s="275">
        <v>2407.1947265289537</v>
      </c>
      <c r="G373" s="275">
        <v>2928.5195784914672</v>
      </c>
      <c r="H373" s="275">
        <v>3679.2649228828968</v>
      </c>
      <c r="I373" s="275">
        <v>2365.0691958410825</v>
      </c>
      <c r="J373" s="275">
        <v>2924.0955922118169</v>
      </c>
      <c r="K373" s="275">
        <v>3798.4848191087235</v>
      </c>
      <c r="L373" s="275">
        <v>2794.2157254878457</v>
      </c>
      <c r="M373" s="275">
        <v>3285.9755992281525</v>
      </c>
      <c r="N373" s="275">
        <v>851.54829646181702</v>
      </c>
      <c r="O373" s="275">
        <v>627.61749363756905</v>
      </c>
      <c r="P373" s="275">
        <v>712.58976646309009</v>
      </c>
      <c r="Q373" s="275">
        <v>844.59361203683704</v>
      </c>
      <c r="R373" s="275">
        <v>620.82705108029006</v>
      </c>
      <c r="S373" s="275">
        <v>717.56363849728007</v>
      </c>
      <c r="T373" s="275">
        <v>878.45838311192472</v>
      </c>
      <c r="U373" s="275">
        <v>685.92504157859878</v>
      </c>
      <c r="V373" s="275">
        <v>775.93546134899373</v>
      </c>
      <c r="W373" s="275">
        <v>0.50607089354964241</v>
      </c>
      <c r="X373" s="275">
        <v>3.6387651398856878E-2</v>
      </c>
      <c r="Y373" s="275">
        <v>0.27122927247424966</v>
      </c>
      <c r="Z373" s="275">
        <v>0.4707116204242181</v>
      </c>
      <c r="AA373" s="275">
        <v>0.4707116204242181</v>
      </c>
      <c r="AB373" s="275">
        <v>0.4707116204242181</v>
      </c>
      <c r="AC373" s="275">
        <v>0.4707116204242181</v>
      </c>
      <c r="AD373" s="275">
        <v>0.4707116204242181</v>
      </c>
      <c r="AE373" s="275">
        <v>0.4707116204242181</v>
      </c>
      <c r="AF373" s="275">
        <v>665.26600145520001</v>
      </c>
      <c r="AG373" s="275">
        <v>61.603030966299997</v>
      </c>
      <c r="AH373" s="275">
        <v>61.603030966299997</v>
      </c>
      <c r="AI373" s="275">
        <v>155.28638081321066</v>
      </c>
      <c r="AJ373" s="275">
        <v>155.28638081321066</v>
      </c>
      <c r="AK373" s="275">
        <v>155.28638081321066</v>
      </c>
    </row>
    <row r="374" spans="1:37" ht="15" x14ac:dyDescent="0.25">
      <c r="A374" s="269" t="s">
        <v>3518</v>
      </c>
      <c r="B374" s="269" t="s">
        <v>3519</v>
      </c>
      <c r="C374" s="275">
        <v>126</v>
      </c>
      <c r="D374" s="269" t="s">
        <v>802</v>
      </c>
      <c r="E374" s="275">
        <v>3645.8154976457199</v>
      </c>
      <c r="F374" s="275">
        <v>2294.418896624642</v>
      </c>
      <c r="G374" s="275">
        <v>2852.02224180029</v>
      </c>
      <c r="H374" s="275">
        <v>3611.3348709338743</v>
      </c>
      <c r="I374" s="275">
        <v>2294.418896624642</v>
      </c>
      <c r="J374" s="275">
        <v>2839.4153139885884</v>
      </c>
      <c r="K374" s="275">
        <v>3645.8154976457199</v>
      </c>
      <c r="L374" s="275">
        <v>2731.2337441526188</v>
      </c>
      <c r="M374" s="275">
        <v>3197.4546567668604</v>
      </c>
      <c r="N374" s="275">
        <v>821.10695459264468</v>
      </c>
      <c r="O374" s="275">
        <v>592.95063173483948</v>
      </c>
      <c r="P374" s="275">
        <v>683.53066355531655</v>
      </c>
      <c r="Q374" s="275">
        <v>818.49935257725838</v>
      </c>
      <c r="R374" s="275">
        <v>594.45350959685015</v>
      </c>
      <c r="S374" s="275">
        <v>683.32279514706386</v>
      </c>
      <c r="T374" s="275">
        <v>821.10695459264468</v>
      </c>
      <c r="U374" s="275">
        <v>659.56020657220768</v>
      </c>
      <c r="V374" s="275">
        <v>740.46807887938553</v>
      </c>
      <c r="W374" s="275">
        <v>0</v>
      </c>
      <c r="X374" s="275">
        <v>0</v>
      </c>
      <c r="Y374" s="275">
        <v>0</v>
      </c>
      <c r="Z374" s="275">
        <v>0</v>
      </c>
      <c r="AA374" s="275">
        <v>0</v>
      </c>
      <c r="AB374" s="275">
        <v>0</v>
      </c>
      <c r="AC374" s="275">
        <v>0</v>
      </c>
      <c r="AD374" s="275">
        <v>0</v>
      </c>
      <c r="AE374" s="275">
        <v>0</v>
      </c>
      <c r="AF374" s="275">
        <v>595.45176838649991</v>
      </c>
      <c r="AG374" s="275">
        <v>55.138299001099995</v>
      </c>
      <c r="AH374" s="275">
        <v>55.138299001099995</v>
      </c>
      <c r="AI374" s="275">
        <v>141.31503867290979</v>
      </c>
      <c r="AJ374" s="275">
        <v>141.31503867290979</v>
      </c>
      <c r="AK374" s="275">
        <v>141.31503867290979</v>
      </c>
    </row>
    <row r="375" spans="1:37" ht="15" x14ac:dyDescent="0.25">
      <c r="A375" s="269" t="s">
        <v>2893</v>
      </c>
      <c r="B375" s="269" t="s">
        <v>125</v>
      </c>
      <c r="C375" s="275">
        <v>150</v>
      </c>
      <c r="D375" s="269" t="s">
        <v>802</v>
      </c>
      <c r="E375" s="275">
        <v>1949.4395144020305</v>
      </c>
      <c r="F375" s="275">
        <v>1500.5569862096252</v>
      </c>
      <c r="G375" s="275">
        <v>1684.217203873538</v>
      </c>
      <c r="H375" s="275">
        <v>1864.2473726763405</v>
      </c>
      <c r="I375" s="275">
        <v>1500.5569862096252</v>
      </c>
      <c r="J375" s="275">
        <v>1674.1267616405805</v>
      </c>
      <c r="K375" s="275">
        <v>1921.0789731173195</v>
      </c>
      <c r="L375" s="275">
        <v>1544.6400469777141</v>
      </c>
      <c r="M375" s="275">
        <v>1729.4637185988336</v>
      </c>
      <c r="N375" s="275">
        <v>646.25141425610275</v>
      </c>
      <c r="O375" s="275">
        <v>565.43458306360571</v>
      </c>
      <c r="P375" s="275">
        <v>599.49699949289402</v>
      </c>
      <c r="Q375" s="275">
        <v>624.80012707992637</v>
      </c>
      <c r="R375" s="275">
        <v>565.43458306360571</v>
      </c>
      <c r="S375" s="275">
        <v>598.57684304760073</v>
      </c>
      <c r="T375" s="275">
        <v>660.74210927506556</v>
      </c>
      <c r="U375" s="275">
        <v>570.15192532030153</v>
      </c>
      <c r="V375" s="275">
        <v>611.39428428904932</v>
      </c>
      <c r="W375" s="275">
        <v>8.1048883055383314</v>
      </c>
      <c r="X375" s="275">
        <v>0.20510411232552145</v>
      </c>
      <c r="Y375" s="275">
        <v>4.1549962089319266</v>
      </c>
      <c r="Z375" s="275">
        <v>1.8244717742503775</v>
      </c>
      <c r="AA375" s="275">
        <v>1.8244717742503775</v>
      </c>
      <c r="AB375" s="275">
        <v>1.8244717742503775</v>
      </c>
      <c r="AC375" s="275">
        <v>1.8244717742503775</v>
      </c>
      <c r="AD375" s="275">
        <v>1.8244717742503775</v>
      </c>
      <c r="AE375" s="275">
        <v>1.8244717742503775</v>
      </c>
      <c r="AF375" s="275">
        <v>530.17337242188069</v>
      </c>
      <c r="AG375" s="275">
        <v>49.093540693428956</v>
      </c>
      <c r="AH375" s="275">
        <v>49.093540693428956</v>
      </c>
      <c r="AI375" s="275">
        <v>134.5108292394537</v>
      </c>
      <c r="AJ375" s="275">
        <v>134.5108292394537</v>
      </c>
      <c r="AK375" s="275">
        <v>134.5108292394537</v>
      </c>
    </row>
    <row r="376" spans="1:37" ht="15" x14ac:dyDescent="0.25">
      <c r="A376" s="269" t="s">
        <v>3520</v>
      </c>
      <c r="B376" s="269" t="s">
        <v>1680</v>
      </c>
      <c r="C376" s="275">
        <v>152</v>
      </c>
      <c r="D376" s="269" t="s">
        <v>802</v>
      </c>
      <c r="E376" s="275">
        <v>2009.3632314565698</v>
      </c>
      <c r="F376" s="275">
        <v>1614.4475228758936</v>
      </c>
      <c r="G376" s="275">
        <v>1788.1273354952307</v>
      </c>
      <c r="H376" s="275">
        <v>1889.470374375499</v>
      </c>
      <c r="I376" s="275">
        <v>1616.5646082252156</v>
      </c>
      <c r="J376" s="275">
        <v>1788.8189593966513</v>
      </c>
      <c r="K376" s="275">
        <v>2002.219385012183</v>
      </c>
      <c r="L376" s="275">
        <v>1670.5818392279436</v>
      </c>
      <c r="M376" s="275">
        <v>1842.0663985437127</v>
      </c>
      <c r="N376" s="275">
        <v>697.65080816203908</v>
      </c>
      <c r="O376" s="275">
        <v>607.42668735375912</v>
      </c>
      <c r="P376" s="275">
        <v>640.78108693066883</v>
      </c>
      <c r="Q376" s="275">
        <v>659.47715977832672</v>
      </c>
      <c r="R376" s="275">
        <v>608.23487937403445</v>
      </c>
      <c r="S376" s="275">
        <v>642.38329095726363</v>
      </c>
      <c r="T376" s="275">
        <v>715.2073583303669</v>
      </c>
      <c r="U376" s="275">
        <v>612.4003556291234</v>
      </c>
      <c r="V376" s="275">
        <v>657.62448424898867</v>
      </c>
      <c r="W376" s="275">
        <v>6.9193937562331644</v>
      </c>
      <c r="X376" s="275">
        <v>0.17000127904169196</v>
      </c>
      <c r="Y376" s="275">
        <v>3.5446975176374282</v>
      </c>
      <c r="Z376" s="275">
        <v>4.7752403430347332</v>
      </c>
      <c r="AA376" s="275">
        <v>4.7752403430347332</v>
      </c>
      <c r="AB376" s="275">
        <v>4.7752403430347332</v>
      </c>
      <c r="AC376" s="275">
        <v>4.7752403430347332</v>
      </c>
      <c r="AD376" s="275">
        <v>4.7752403430347332</v>
      </c>
      <c r="AE376" s="275">
        <v>4.7752403430347332</v>
      </c>
      <c r="AF376" s="275">
        <v>545.44556997824611</v>
      </c>
      <c r="AG376" s="275">
        <v>50.507727089288551</v>
      </c>
      <c r="AH376" s="275">
        <v>50.507727089288551</v>
      </c>
      <c r="AI376" s="275">
        <v>107.14118664893402</v>
      </c>
      <c r="AJ376" s="275">
        <v>107.14118664893402</v>
      </c>
      <c r="AK376" s="275">
        <v>107.14118664893402</v>
      </c>
    </row>
    <row r="377" spans="1:37" ht="15" x14ac:dyDescent="0.25">
      <c r="A377" s="269" t="s">
        <v>1495</v>
      </c>
      <c r="B377" s="269" t="s">
        <v>125</v>
      </c>
      <c r="C377" s="275">
        <v>160</v>
      </c>
      <c r="D377" s="269" t="s">
        <v>802</v>
      </c>
      <c r="E377" s="275">
        <v>2025.7691751468906</v>
      </c>
      <c r="F377" s="275">
        <v>1635.1414308146232</v>
      </c>
      <c r="G377" s="275">
        <v>1786.5574233744401</v>
      </c>
      <c r="H377" s="275">
        <v>1929.6871974114511</v>
      </c>
      <c r="I377" s="275">
        <v>1635.1414308146232</v>
      </c>
      <c r="J377" s="275">
        <v>1778.1776023600664</v>
      </c>
      <c r="K377" s="275">
        <v>1983.5091978234382</v>
      </c>
      <c r="L377" s="275">
        <v>1676.2148915537205</v>
      </c>
      <c r="M377" s="275">
        <v>1825.4143529848338</v>
      </c>
      <c r="N377" s="275">
        <v>648.01348115351584</v>
      </c>
      <c r="O377" s="275">
        <v>554.53613307301384</v>
      </c>
      <c r="P377" s="275">
        <v>594.02354725176974</v>
      </c>
      <c r="Q377" s="275">
        <v>625.11063402217007</v>
      </c>
      <c r="R377" s="275">
        <v>554.53613307301384</v>
      </c>
      <c r="S377" s="275">
        <v>593.360008248182</v>
      </c>
      <c r="T377" s="275">
        <v>649.72078334512707</v>
      </c>
      <c r="U377" s="275">
        <v>559.02478992414626</v>
      </c>
      <c r="V377" s="275">
        <v>604.22439582103948</v>
      </c>
      <c r="W377" s="275">
        <v>13.886883703710849</v>
      </c>
      <c r="X377" s="275">
        <v>0.44550483451590001</v>
      </c>
      <c r="Y377" s="275">
        <v>7.1661942691133742</v>
      </c>
      <c r="Z377" s="275">
        <v>4.4885290800649624</v>
      </c>
      <c r="AA377" s="275">
        <v>4.4885290800649624</v>
      </c>
      <c r="AB377" s="275">
        <v>4.4885290800649624</v>
      </c>
      <c r="AC377" s="275">
        <v>4.4885290800649624</v>
      </c>
      <c r="AD377" s="275">
        <v>4.4885290800649624</v>
      </c>
      <c r="AE377" s="275">
        <v>4.4885290800649624</v>
      </c>
      <c r="AF377" s="275">
        <v>576.9792870210656</v>
      </c>
      <c r="AG377" s="275">
        <v>53.427723619429415</v>
      </c>
      <c r="AH377" s="275">
        <v>53.427723619429415</v>
      </c>
      <c r="AI377" s="275">
        <v>139.67203824297204</v>
      </c>
      <c r="AJ377" s="275">
        <v>139.67203824297204</v>
      </c>
      <c r="AK377" s="275">
        <v>139.67203824297204</v>
      </c>
    </row>
    <row r="378" spans="1:37" ht="15" x14ac:dyDescent="0.25">
      <c r="A378" s="269" t="s">
        <v>1679</v>
      </c>
      <c r="B378" s="269" t="s">
        <v>1680</v>
      </c>
      <c r="C378" s="275">
        <v>164</v>
      </c>
      <c r="D378" s="269" t="s">
        <v>802</v>
      </c>
      <c r="E378" s="275">
        <v>2180.0893533522062</v>
      </c>
      <c r="F378" s="275">
        <v>1841.8132950291399</v>
      </c>
      <c r="G378" s="275">
        <v>1986.9861045227906</v>
      </c>
      <c r="H378" s="275">
        <v>2067.351065106137</v>
      </c>
      <c r="I378" s="275">
        <v>1844.2832279366819</v>
      </c>
      <c r="J378" s="275">
        <v>1989.9087907155392</v>
      </c>
      <c r="K378" s="275">
        <v>2175.6276820366134</v>
      </c>
      <c r="L378" s="275">
        <v>1897.94761138119</v>
      </c>
      <c r="M378" s="275">
        <v>2041.9635515158177</v>
      </c>
      <c r="N378" s="275">
        <v>737.60042795608229</v>
      </c>
      <c r="O378" s="275">
        <v>638.56382418937278</v>
      </c>
      <c r="P378" s="275">
        <v>675.24361064987943</v>
      </c>
      <c r="Q378" s="275">
        <v>695.40178848631888</v>
      </c>
      <c r="R378" s="275">
        <v>639.50671487969385</v>
      </c>
      <c r="S378" s="275">
        <v>677.53783497777965</v>
      </c>
      <c r="T378" s="275">
        <v>751.05066683465702</v>
      </c>
      <c r="U378" s="275">
        <v>643.50765199570446</v>
      </c>
      <c r="V378" s="275">
        <v>692.25898802231632</v>
      </c>
      <c r="W378" s="275">
        <v>12.420114099179152</v>
      </c>
      <c r="X378" s="275">
        <v>0.38073394852957804</v>
      </c>
      <c r="Y378" s="275">
        <v>6.4004240238543648</v>
      </c>
      <c r="Z378" s="275">
        <v>7.27323596863285</v>
      </c>
      <c r="AA378" s="275">
        <v>7.27323596863285</v>
      </c>
      <c r="AB378" s="275">
        <v>7.27323596863285</v>
      </c>
      <c r="AC378" s="275">
        <v>7.27323596863285</v>
      </c>
      <c r="AD378" s="275">
        <v>7.27323596863285</v>
      </c>
      <c r="AE378" s="275">
        <v>7.27323596863285</v>
      </c>
      <c r="AF378" s="275">
        <v>581.96964069974615</v>
      </c>
      <c r="AG378" s="275">
        <v>53.889821919788545</v>
      </c>
      <c r="AH378" s="275">
        <v>53.889821919788545</v>
      </c>
      <c r="AI378" s="275">
        <v>111.39675534949217</v>
      </c>
      <c r="AJ378" s="275">
        <v>111.39675534949217</v>
      </c>
      <c r="AK378" s="275">
        <v>111.39675534949217</v>
      </c>
    </row>
    <row r="379" spans="1:37" ht="15" x14ac:dyDescent="0.25">
      <c r="A379" s="269" t="s">
        <v>2224</v>
      </c>
      <c r="B379" s="269" t="s">
        <v>125</v>
      </c>
      <c r="C379" s="275">
        <v>168</v>
      </c>
      <c r="D379" s="269" t="s">
        <v>802</v>
      </c>
      <c r="E379" s="275">
        <v>2250.0771241319662</v>
      </c>
      <c r="F379" s="275">
        <v>1693.7083028162015</v>
      </c>
      <c r="G379" s="275">
        <v>1888.755291960583</v>
      </c>
      <c r="H379" s="275">
        <v>1978.4865178822192</v>
      </c>
      <c r="I379" s="275">
        <v>1693.7083028162015</v>
      </c>
      <c r="J379" s="275">
        <v>1871.2674540804226</v>
      </c>
      <c r="K379" s="275">
        <v>2030.6974524773411</v>
      </c>
      <c r="L379" s="275">
        <v>1749.3127161216844</v>
      </c>
      <c r="M379" s="275">
        <v>1843.9768143587207</v>
      </c>
      <c r="N379" s="275">
        <v>722.02668566296165</v>
      </c>
      <c r="O379" s="275">
        <v>545.42683304487343</v>
      </c>
      <c r="P379" s="275">
        <v>605.17893048183043</v>
      </c>
      <c r="Q379" s="275">
        <v>688.39166943259374</v>
      </c>
      <c r="R379" s="275">
        <v>545.42683304487343</v>
      </c>
      <c r="S379" s="275">
        <v>604.58440517215945</v>
      </c>
      <c r="T379" s="275">
        <v>615.71284726477825</v>
      </c>
      <c r="U379" s="275">
        <v>549.41320552951493</v>
      </c>
      <c r="V379" s="275">
        <v>580.85366698107021</v>
      </c>
      <c r="W379" s="275">
        <v>13.97616829981418</v>
      </c>
      <c r="X379" s="275">
        <v>0.39406174509273129</v>
      </c>
      <c r="Y379" s="275">
        <v>7.1851150224534557</v>
      </c>
      <c r="Z379" s="275">
        <v>4.1573539463433997</v>
      </c>
      <c r="AA379" s="275">
        <v>4.1573539463433997</v>
      </c>
      <c r="AB379" s="275">
        <v>4.1573539463433997</v>
      </c>
      <c r="AC379" s="275">
        <v>4.1573539463433997</v>
      </c>
      <c r="AD379" s="275">
        <v>4.1573539463433997</v>
      </c>
      <c r="AE379" s="275">
        <v>4.1573539463433997</v>
      </c>
      <c r="AF379" s="275">
        <v>610.16862590388064</v>
      </c>
      <c r="AG379" s="275">
        <v>56.501004779328966</v>
      </c>
      <c r="AH379" s="275">
        <v>56.501004779328966</v>
      </c>
      <c r="AI379" s="275">
        <v>147.1129155141565</v>
      </c>
      <c r="AJ379" s="275">
        <v>147.1129155141565</v>
      </c>
      <c r="AK379" s="275">
        <v>147.1129155141565</v>
      </c>
    </row>
    <row r="380" spans="1:37" ht="15" x14ac:dyDescent="0.25">
      <c r="A380" s="269" t="s">
        <v>2894</v>
      </c>
      <c r="B380" s="269" t="s">
        <v>2226</v>
      </c>
      <c r="C380" s="275">
        <v>82</v>
      </c>
      <c r="D380" s="269" t="s">
        <v>802</v>
      </c>
      <c r="E380" s="275">
        <v>1045.625609651797</v>
      </c>
      <c r="F380" s="275">
        <v>977.27265667342454</v>
      </c>
      <c r="G380" s="275">
        <v>1013.2896529588687</v>
      </c>
      <c r="H380" s="275">
        <v>1019.4596890494975</v>
      </c>
      <c r="I380" s="275">
        <v>977.27265667342454</v>
      </c>
      <c r="J380" s="275">
        <v>999.08175284862386</v>
      </c>
      <c r="K380" s="275">
        <v>1158.5123771630617</v>
      </c>
      <c r="L380" s="275">
        <v>988.7940092108181</v>
      </c>
      <c r="M380" s="275">
        <v>1050.933163121608</v>
      </c>
      <c r="N380" s="275">
        <v>407.36090060776382</v>
      </c>
      <c r="O380" s="275">
        <v>399.36795053543392</v>
      </c>
      <c r="P380" s="275">
        <v>403.82012165646529</v>
      </c>
      <c r="Q380" s="275">
        <v>407.93422360222519</v>
      </c>
      <c r="R380" s="275">
        <v>399.36795053543392</v>
      </c>
      <c r="S380" s="275">
        <v>402.68472727771729</v>
      </c>
      <c r="T380" s="275">
        <v>454.16544505436627</v>
      </c>
      <c r="U380" s="275">
        <v>400.61015035676672</v>
      </c>
      <c r="V380" s="275">
        <v>415.34607574203045</v>
      </c>
      <c r="W380" s="275">
        <v>8.1048883055383314</v>
      </c>
      <c r="X380" s="275">
        <v>0.20510411232552145</v>
      </c>
      <c r="Y380" s="275">
        <v>4.1549962089319266</v>
      </c>
      <c r="Z380" s="275">
        <v>1.8244717742503775</v>
      </c>
      <c r="AA380" s="275">
        <v>1.8244717742503775</v>
      </c>
      <c r="AB380" s="275">
        <v>1.8244717742503775</v>
      </c>
      <c r="AC380" s="275">
        <v>1.8244717742503775</v>
      </c>
      <c r="AD380" s="275">
        <v>1.8244717742503775</v>
      </c>
      <c r="AE380" s="275">
        <v>1.8244717742503775</v>
      </c>
      <c r="AF380" s="275">
        <v>250.56813042200309</v>
      </c>
      <c r="AG380" s="275">
        <v>23.202366434150285</v>
      </c>
      <c r="AH380" s="275">
        <v>23.202366434150285</v>
      </c>
      <c r="AI380" s="275">
        <v>35.10466235104829</v>
      </c>
      <c r="AJ380" s="275">
        <v>35.10466235104829</v>
      </c>
      <c r="AK380" s="275">
        <v>35.10466235104829</v>
      </c>
    </row>
    <row r="381" spans="1:37" ht="15" x14ac:dyDescent="0.25">
      <c r="A381" s="269" t="s">
        <v>3521</v>
      </c>
      <c r="B381" s="269" t="s">
        <v>1682</v>
      </c>
      <c r="C381" s="275">
        <v>92</v>
      </c>
      <c r="D381" s="269" t="s">
        <v>802</v>
      </c>
      <c r="E381" s="275">
        <v>995.29327023935684</v>
      </c>
      <c r="F381" s="275">
        <v>954.63727070761092</v>
      </c>
      <c r="G381" s="275">
        <v>976.80579026974181</v>
      </c>
      <c r="H381" s="275">
        <v>995.29327023935684</v>
      </c>
      <c r="I381" s="275">
        <v>954.63727070761092</v>
      </c>
      <c r="J381" s="275">
        <v>966.64179038680516</v>
      </c>
      <c r="K381" s="275">
        <v>1143.1452293363986</v>
      </c>
      <c r="L381" s="275">
        <v>954.63727070761092</v>
      </c>
      <c r="M381" s="275">
        <v>1022.0922601306809</v>
      </c>
      <c r="N381" s="275">
        <v>447.62964930801468</v>
      </c>
      <c r="O381" s="275">
        <v>437.49998021173121</v>
      </c>
      <c r="P381" s="275">
        <v>442.60319736139598</v>
      </c>
      <c r="Q381" s="275">
        <v>448.19993812341386</v>
      </c>
      <c r="R381" s="275">
        <v>437.49998021173121</v>
      </c>
      <c r="S381" s="275">
        <v>441.40888522050301</v>
      </c>
      <c r="T381" s="275">
        <v>515.97880971217126</v>
      </c>
      <c r="U381" s="275">
        <v>438.73560597842925</v>
      </c>
      <c r="V381" s="275">
        <v>459.51623254661865</v>
      </c>
      <c r="W381" s="275">
        <v>6.9193937562331644</v>
      </c>
      <c r="X381" s="275">
        <v>0.17000127904169196</v>
      </c>
      <c r="Y381" s="275">
        <v>3.5446975176374282</v>
      </c>
      <c r="Z381" s="275">
        <v>4.7752403430347332</v>
      </c>
      <c r="AA381" s="275">
        <v>4.7752403430347332</v>
      </c>
      <c r="AB381" s="275">
        <v>4.7752403430347332</v>
      </c>
      <c r="AC381" s="275">
        <v>4.7752403430347332</v>
      </c>
      <c r="AD381" s="275">
        <v>4.7752403430347332</v>
      </c>
      <c r="AE381" s="275">
        <v>4.7752403430347332</v>
      </c>
      <c r="AF381" s="275">
        <v>268.46538731716862</v>
      </c>
      <c r="AG381" s="275">
        <v>24.859632579109871</v>
      </c>
      <c r="AH381" s="275">
        <v>24.859632579109871</v>
      </c>
      <c r="AI381" s="275">
        <v>26.43559191296259</v>
      </c>
      <c r="AJ381" s="275">
        <v>26.43559191296259</v>
      </c>
      <c r="AK381" s="275">
        <v>26.43559191296259</v>
      </c>
    </row>
    <row r="382" spans="1:37" ht="15" x14ac:dyDescent="0.25">
      <c r="A382" s="269" t="s">
        <v>1496</v>
      </c>
      <c r="B382" s="269" t="s">
        <v>126</v>
      </c>
      <c r="C382" s="275">
        <v>78</v>
      </c>
      <c r="D382" s="269" t="s">
        <v>802</v>
      </c>
      <c r="E382" s="275">
        <v>904.48029586992891</v>
      </c>
      <c r="F382" s="275">
        <v>839.13694292054811</v>
      </c>
      <c r="G382" s="275">
        <v>873.64913919149637</v>
      </c>
      <c r="H382" s="275">
        <v>881.32397529662114</v>
      </c>
      <c r="I382" s="275">
        <v>839.13694292054811</v>
      </c>
      <c r="J382" s="275">
        <v>860.19363908849948</v>
      </c>
      <c r="K382" s="275">
        <v>990.98543810523506</v>
      </c>
      <c r="L382" s="275">
        <v>850.65829545794168</v>
      </c>
      <c r="M382" s="275">
        <v>903.9448430279981</v>
      </c>
      <c r="N382" s="275">
        <v>357.5374649837625</v>
      </c>
      <c r="O382" s="275">
        <v>351.71061205991441</v>
      </c>
      <c r="P382" s="275">
        <v>355.47443980180765</v>
      </c>
      <c r="Q382" s="275">
        <v>358.05195079011736</v>
      </c>
      <c r="R382" s="275">
        <v>351.71061205991441</v>
      </c>
      <c r="S382" s="275">
        <v>354.40305736263485</v>
      </c>
      <c r="T382" s="275">
        <v>396.80302992762262</v>
      </c>
      <c r="U382" s="275">
        <v>352.82533130701671</v>
      </c>
      <c r="V382" s="275">
        <v>365.13362704138638</v>
      </c>
      <c r="W382" s="275">
        <v>8.1048883055383314</v>
      </c>
      <c r="X382" s="275">
        <v>0.20510411232552145</v>
      </c>
      <c r="Y382" s="275">
        <v>4.1549962089319266</v>
      </c>
      <c r="Z382" s="275">
        <v>1.8244717742503775</v>
      </c>
      <c r="AA382" s="275">
        <v>1.8244717742503775</v>
      </c>
      <c r="AB382" s="275">
        <v>1.8244717742503775</v>
      </c>
      <c r="AC382" s="275">
        <v>1.8244717742503775</v>
      </c>
      <c r="AD382" s="275">
        <v>1.8244717742503775</v>
      </c>
      <c r="AE382" s="275">
        <v>1.8244717742503775</v>
      </c>
      <c r="AF382" s="275">
        <v>211.56802424028803</v>
      </c>
      <c r="AG382" s="275">
        <v>19.590993580150744</v>
      </c>
      <c r="AH382" s="275">
        <v>19.590993580150744</v>
      </c>
      <c r="AI382" s="275">
        <v>31.8053633990137</v>
      </c>
      <c r="AJ382" s="275">
        <v>31.8053633990137</v>
      </c>
      <c r="AK382" s="275">
        <v>31.8053633990137</v>
      </c>
    </row>
    <row r="383" spans="1:37" ht="15" x14ac:dyDescent="0.25">
      <c r="A383" s="269" t="s">
        <v>1681</v>
      </c>
      <c r="B383" s="269" t="s">
        <v>1682</v>
      </c>
      <c r="C383" s="275">
        <v>92</v>
      </c>
      <c r="D383" s="269" t="s">
        <v>802</v>
      </c>
      <c r="E383" s="275">
        <v>995.29327023935684</v>
      </c>
      <c r="F383" s="275">
        <v>954.63727070761092</v>
      </c>
      <c r="G383" s="275">
        <v>976.80579026974181</v>
      </c>
      <c r="H383" s="275">
        <v>995.29327023935684</v>
      </c>
      <c r="I383" s="275">
        <v>954.63727070761092</v>
      </c>
      <c r="J383" s="275">
        <v>966.64179038680516</v>
      </c>
      <c r="K383" s="275">
        <v>1143.1452293363986</v>
      </c>
      <c r="L383" s="275">
        <v>954.63727070761092</v>
      </c>
      <c r="M383" s="275">
        <v>1022.0922601306809</v>
      </c>
      <c r="N383" s="275">
        <v>447.62964930801479</v>
      </c>
      <c r="O383" s="275">
        <v>437.49998021173121</v>
      </c>
      <c r="P383" s="275">
        <v>442.60319736139598</v>
      </c>
      <c r="Q383" s="275">
        <v>448.19993812341386</v>
      </c>
      <c r="R383" s="275">
        <v>437.49998021173121</v>
      </c>
      <c r="S383" s="275">
        <v>441.40888522050301</v>
      </c>
      <c r="T383" s="275">
        <v>515.97880971217114</v>
      </c>
      <c r="U383" s="275">
        <v>438.73560597842936</v>
      </c>
      <c r="V383" s="275">
        <v>459.51623254661865</v>
      </c>
      <c r="W383" s="275">
        <v>6.9193937562331644</v>
      </c>
      <c r="X383" s="275">
        <v>0.17000127904169196</v>
      </c>
      <c r="Y383" s="275">
        <v>3.5446975176374282</v>
      </c>
      <c r="Z383" s="275">
        <v>4.7752403430347332</v>
      </c>
      <c r="AA383" s="275">
        <v>4.7752403430347332</v>
      </c>
      <c r="AB383" s="275">
        <v>4.7752403430347332</v>
      </c>
      <c r="AC383" s="275">
        <v>4.7752403430347332</v>
      </c>
      <c r="AD383" s="275">
        <v>4.7752403430347332</v>
      </c>
      <c r="AE383" s="275">
        <v>4.7752403430347332</v>
      </c>
      <c r="AF383" s="275">
        <v>268.47581582936863</v>
      </c>
      <c r="AG383" s="275">
        <v>24.86059824510987</v>
      </c>
      <c r="AH383" s="275">
        <v>24.86059824510987</v>
      </c>
      <c r="AI383" s="275">
        <v>26.43559191296259</v>
      </c>
      <c r="AJ383" s="275">
        <v>26.43559191296259</v>
      </c>
      <c r="AK383" s="275">
        <v>26.43559191296259</v>
      </c>
    </row>
    <row r="384" spans="1:37" ht="15" x14ac:dyDescent="0.25">
      <c r="A384" s="269" t="s">
        <v>2225</v>
      </c>
      <c r="B384" s="269" t="s">
        <v>2226</v>
      </c>
      <c r="C384" s="275">
        <v>86</v>
      </c>
      <c r="D384" s="269" t="s">
        <v>802</v>
      </c>
      <c r="E384" s="275">
        <v>1118.8118097619131</v>
      </c>
      <c r="F384" s="275">
        <v>907.99620445456981</v>
      </c>
      <c r="G384" s="275">
        <v>986.17034397283169</v>
      </c>
      <c r="H384" s="275">
        <v>1095.5082091082647</v>
      </c>
      <c r="I384" s="275">
        <v>907.99620445456981</v>
      </c>
      <c r="J384" s="275">
        <v>963.25620556482613</v>
      </c>
      <c r="K384" s="275">
        <v>964.82780489554875</v>
      </c>
      <c r="L384" s="275">
        <v>892.52915796461571</v>
      </c>
      <c r="M384" s="275">
        <v>932.48001915785551</v>
      </c>
      <c r="N384" s="275">
        <v>456.00886023167277</v>
      </c>
      <c r="O384" s="275">
        <v>362.60170078687526</v>
      </c>
      <c r="P384" s="275">
        <v>388.01724610201518</v>
      </c>
      <c r="Q384" s="275">
        <v>456.58218322613413</v>
      </c>
      <c r="R384" s="275">
        <v>362.12393162482419</v>
      </c>
      <c r="S384" s="275">
        <v>386.93759145883985</v>
      </c>
      <c r="T384" s="275">
        <v>365.96478103547446</v>
      </c>
      <c r="U384" s="275">
        <v>357.41374966536114</v>
      </c>
      <c r="V384" s="275">
        <v>363.08180696320659</v>
      </c>
      <c r="W384" s="275">
        <v>8.3076631632577431</v>
      </c>
      <c r="X384" s="275">
        <v>0.19630566478281111</v>
      </c>
      <c r="Y384" s="275">
        <v>4.2519844140202769</v>
      </c>
      <c r="Z384" s="275">
        <v>1.9855312464792736</v>
      </c>
      <c r="AA384" s="275">
        <v>1.9855312464792736</v>
      </c>
      <c r="AB384" s="275">
        <v>1.9855312464792736</v>
      </c>
      <c r="AC384" s="275">
        <v>1.9855312464792736</v>
      </c>
      <c r="AD384" s="275">
        <v>1.9855312464792736</v>
      </c>
      <c r="AE384" s="275">
        <v>1.9855312464792736</v>
      </c>
      <c r="AF384" s="275">
        <v>250.61795484540309</v>
      </c>
      <c r="AG384" s="275">
        <v>23.206980117650286</v>
      </c>
      <c r="AH384" s="275">
        <v>23.206980117650286</v>
      </c>
      <c r="AI384" s="275">
        <v>35.119256964303027</v>
      </c>
      <c r="AJ384" s="275">
        <v>35.119256964303027</v>
      </c>
      <c r="AK384" s="275">
        <v>35.119256964303027</v>
      </c>
    </row>
    <row r="385" spans="1:37" ht="15" x14ac:dyDescent="0.25">
      <c r="A385" s="269" t="s">
        <v>1497</v>
      </c>
      <c r="B385" s="269" t="s">
        <v>127</v>
      </c>
      <c r="C385" s="275">
        <v>150</v>
      </c>
      <c r="D385" s="269" t="s">
        <v>802</v>
      </c>
      <c r="E385" s="275">
        <v>2284.1702116110769</v>
      </c>
      <c r="F385" s="275">
        <v>2060.2591803271425</v>
      </c>
      <c r="G385" s="275">
        <v>2138.749010502172</v>
      </c>
      <c r="H385" s="275">
        <v>2276.8080438071279</v>
      </c>
      <c r="I385" s="275">
        <v>2028.7623008826833</v>
      </c>
      <c r="J385" s="275">
        <v>2142.7320745726029</v>
      </c>
      <c r="K385" s="275">
        <v>2337.4915498168493</v>
      </c>
      <c r="L385" s="275">
        <v>2110.326599552177</v>
      </c>
      <c r="M385" s="275">
        <v>2216.2350542604295</v>
      </c>
      <c r="N385" s="275">
        <v>495.65228743583214</v>
      </c>
      <c r="O385" s="275">
        <v>468.00721775775526</v>
      </c>
      <c r="P385" s="275">
        <v>475.62032955225726</v>
      </c>
      <c r="Q385" s="275">
        <v>491.530018858142</v>
      </c>
      <c r="R385" s="275">
        <v>467.03593126249058</v>
      </c>
      <c r="S385" s="275">
        <v>477.21694771768222</v>
      </c>
      <c r="T385" s="275">
        <v>504.83251585974074</v>
      </c>
      <c r="U385" s="275">
        <v>468.45731736949273</v>
      </c>
      <c r="V385" s="275">
        <v>485.85029996221908</v>
      </c>
      <c r="W385" s="275">
        <v>42.348890735932791</v>
      </c>
      <c r="X385" s="275">
        <v>1.5310126282627081</v>
      </c>
      <c r="Y385" s="275">
        <v>21.93995168209775</v>
      </c>
      <c r="Z385" s="275">
        <v>61.798592040179962</v>
      </c>
      <c r="AA385" s="275">
        <v>61.798592040179962</v>
      </c>
      <c r="AB385" s="275">
        <v>61.798592040179962</v>
      </c>
      <c r="AC385" s="275">
        <v>61.798592040179962</v>
      </c>
      <c r="AD385" s="275">
        <v>61.798592040179962</v>
      </c>
      <c r="AE385" s="275">
        <v>61.798592040179962</v>
      </c>
      <c r="AF385" s="275">
        <v>776.05070026133103</v>
      </c>
      <c r="AG385" s="275">
        <v>71.80636717325396</v>
      </c>
      <c r="AH385" s="275">
        <v>71.80636717325396</v>
      </c>
      <c r="AI385" s="275">
        <v>54.229371350141491</v>
      </c>
      <c r="AJ385" s="275">
        <v>54.229371350141491</v>
      </c>
      <c r="AK385" s="275">
        <v>54.229371350141491</v>
      </c>
    </row>
    <row r="386" spans="1:37" ht="15" x14ac:dyDescent="0.25">
      <c r="A386" s="269" t="s">
        <v>1498</v>
      </c>
      <c r="B386" s="269" t="s">
        <v>128</v>
      </c>
      <c r="C386" s="275">
        <v>19</v>
      </c>
      <c r="D386" s="269" t="s">
        <v>802</v>
      </c>
      <c r="E386" s="275">
        <v>139.09703346675195</v>
      </c>
      <c r="F386" s="275">
        <v>136.61543347304621</v>
      </c>
      <c r="G386" s="275">
        <v>137.85623346989911</v>
      </c>
      <c r="H386" s="275">
        <v>139.09703346675195</v>
      </c>
      <c r="I386" s="275">
        <v>136.61543347304621</v>
      </c>
      <c r="J386" s="275">
        <v>137.23583347147263</v>
      </c>
      <c r="K386" s="275">
        <v>139.09703346675195</v>
      </c>
      <c r="L386" s="275">
        <v>136.61543347304621</v>
      </c>
      <c r="M386" s="275">
        <v>138.47663346832553</v>
      </c>
      <c r="N386" s="275">
        <v>96.632721702112519</v>
      </c>
      <c r="O386" s="275">
        <v>92.576763696410694</v>
      </c>
      <c r="P386" s="275">
        <v>93.85514966784821</v>
      </c>
      <c r="Q386" s="275">
        <v>96.711593826887849</v>
      </c>
      <c r="R386" s="275">
        <v>92.576763696410694</v>
      </c>
      <c r="S386" s="275">
        <v>93.746254560616705</v>
      </c>
      <c r="T386" s="275">
        <v>93.105556636434841</v>
      </c>
      <c r="U386" s="275">
        <v>92.66997620750881</v>
      </c>
      <c r="V386" s="275">
        <v>92.953640370234965</v>
      </c>
      <c r="W386" s="275">
        <v>5.8255864333380094</v>
      </c>
      <c r="X386" s="275">
        <v>0.11061014526492768</v>
      </c>
      <c r="Y386" s="275">
        <v>2.9680982893014685</v>
      </c>
      <c r="Z386" s="275">
        <v>0.75441777917532982</v>
      </c>
      <c r="AA386" s="275">
        <v>0.75441777917532982</v>
      </c>
      <c r="AB386" s="275">
        <v>0.75441777917532982</v>
      </c>
      <c r="AC386" s="275">
        <v>0.75441777917532982</v>
      </c>
      <c r="AD386" s="275">
        <v>0.75441777917532982</v>
      </c>
      <c r="AE386" s="275">
        <v>0.75441777917532982</v>
      </c>
      <c r="AF386" s="275">
        <v>44.538834286939377</v>
      </c>
      <c r="AG386" s="275">
        <v>4.1242525219999422</v>
      </c>
      <c r="AH386" s="275">
        <v>4.1242525219999422</v>
      </c>
      <c r="AI386" s="275">
        <v>3.9291730309532102</v>
      </c>
      <c r="AJ386" s="275">
        <v>3.9291730309532102</v>
      </c>
      <c r="AK386" s="275">
        <v>3.9291730309532102</v>
      </c>
    </row>
    <row r="387" spans="1:37" ht="15" x14ac:dyDescent="0.25">
      <c r="A387" s="269" t="s">
        <v>1499</v>
      </c>
      <c r="B387" s="269" t="s">
        <v>129</v>
      </c>
      <c r="C387" s="275">
        <v>31</v>
      </c>
      <c r="D387" s="269" t="s">
        <v>802</v>
      </c>
      <c r="E387" s="275">
        <v>409.1400122387945</v>
      </c>
      <c r="F387" s="275">
        <v>409.1400122387945</v>
      </c>
      <c r="G387" s="275">
        <v>409.1400122387945</v>
      </c>
      <c r="H387" s="275">
        <v>409.1400122387945</v>
      </c>
      <c r="I387" s="275">
        <v>409.1400122387945</v>
      </c>
      <c r="J387" s="275">
        <v>409.1400122387945</v>
      </c>
      <c r="K387" s="275">
        <v>409.1400122387945</v>
      </c>
      <c r="L387" s="275">
        <v>409.1400122387945</v>
      </c>
      <c r="M387" s="275">
        <v>409.1400122387945</v>
      </c>
      <c r="N387" s="275">
        <v>75.584383854761512</v>
      </c>
      <c r="O387" s="275">
        <v>75.111185577209241</v>
      </c>
      <c r="P387" s="275">
        <v>75.365984649737399</v>
      </c>
      <c r="Q387" s="275">
        <v>75.584383854761512</v>
      </c>
      <c r="R387" s="275">
        <v>75.111185577209241</v>
      </c>
      <c r="S387" s="275">
        <v>75.365984649737385</v>
      </c>
      <c r="T387" s="275">
        <v>75.584383854761512</v>
      </c>
      <c r="U387" s="275">
        <v>75.111185577209241</v>
      </c>
      <c r="V387" s="275">
        <v>75.365984649737385</v>
      </c>
      <c r="W387" s="275">
        <v>11.878834640516573</v>
      </c>
      <c r="X387" s="275">
        <v>0.45899074153107622</v>
      </c>
      <c r="Y387" s="275">
        <v>6.1689126910238246</v>
      </c>
      <c r="Z387" s="275">
        <v>20.127655393109109</v>
      </c>
      <c r="AA387" s="275">
        <v>20.127655393109109</v>
      </c>
      <c r="AB387" s="275">
        <v>20.127655393109109</v>
      </c>
      <c r="AC387" s="275">
        <v>20.127655393109109</v>
      </c>
      <c r="AD387" s="275">
        <v>20.127655393109109</v>
      </c>
      <c r="AE387" s="275">
        <v>20.127655393109109</v>
      </c>
      <c r="AF387" s="275">
        <v>189.14411761243048</v>
      </c>
      <c r="AG387" s="275">
        <v>17.496170778051344</v>
      </c>
      <c r="AH387" s="275">
        <v>17.496170778051344</v>
      </c>
      <c r="AI387" s="275">
        <v>5.702398541040413</v>
      </c>
      <c r="AJ387" s="275">
        <v>5.702398541040413</v>
      </c>
      <c r="AK387" s="275">
        <v>5.702398541040413</v>
      </c>
    </row>
    <row r="388" spans="1:37" ht="15" x14ac:dyDescent="0.25">
      <c r="A388" s="269" t="s">
        <v>1500</v>
      </c>
      <c r="B388" s="269" t="s">
        <v>130</v>
      </c>
      <c r="C388" s="275">
        <v>31</v>
      </c>
      <c r="D388" s="269" t="s">
        <v>802</v>
      </c>
      <c r="E388" s="275">
        <v>751.81032979018516</v>
      </c>
      <c r="F388" s="275">
        <v>587.65033345944698</v>
      </c>
      <c r="G388" s="275">
        <v>656.05033193058796</v>
      </c>
      <c r="H388" s="275">
        <v>751.81032979018516</v>
      </c>
      <c r="I388" s="275">
        <v>587.65033345944698</v>
      </c>
      <c r="J388" s="275">
        <v>656.05033193058784</v>
      </c>
      <c r="K388" s="275">
        <v>751.81032979018516</v>
      </c>
      <c r="L388" s="275">
        <v>642.37033223635967</v>
      </c>
      <c r="M388" s="275">
        <v>697.09033101327236</v>
      </c>
      <c r="N388" s="275">
        <v>163.04133190287143</v>
      </c>
      <c r="O388" s="275">
        <v>143.52539466327678</v>
      </c>
      <c r="P388" s="275">
        <v>150.38822223613249</v>
      </c>
      <c r="Q388" s="275">
        <v>162.56264925058701</v>
      </c>
      <c r="R388" s="275">
        <v>143.93043383059435</v>
      </c>
      <c r="S388" s="275">
        <v>150.38822223613246</v>
      </c>
      <c r="T388" s="275">
        <v>163.04133190287143</v>
      </c>
      <c r="U388" s="275">
        <v>147.25373986304868</v>
      </c>
      <c r="V388" s="275">
        <v>155.16594675420174</v>
      </c>
      <c r="W388" s="275">
        <v>12.428767265674159</v>
      </c>
      <c r="X388" s="275">
        <v>0.47375796981407237</v>
      </c>
      <c r="Y388" s="275">
        <v>6.4512626177441152</v>
      </c>
      <c r="Z388" s="275">
        <v>20.410248872532467</v>
      </c>
      <c r="AA388" s="275">
        <v>20.410248872532467</v>
      </c>
      <c r="AB388" s="275">
        <v>20.410248872532467</v>
      </c>
      <c r="AC388" s="275">
        <v>20.410248872532467</v>
      </c>
      <c r="AD388" s="275">
        <v>20.410248872532467</v>
      </c>
      <c r="AE388" s="275">
        <v>20.410248872532467</v>
      </c>
      <c r="AF388" s="275">
        <v>109.3724753023</v>
      </c>
      <c r="AG388" s="275">
        <v>10.1094000135</v>
      </c>
      <c r="AH388" s="275">
        <v>10.1094000135</v>
      </c>
      <c r="AI388" s="275">
        <v>4.0253764563450858</v>
      </c>
      <c r="AJ388" s="275">
        <v>4.0253764563450858</v>
      </c>
      <c r="AK388" s="275">
        <v>4.0253764563450858</v>
      </c>
    </row>
    <row r="389" spans="1:37" ht="15" x14ac:dyDescent="0.25">
      <c r="A389" s="269" t="s">
        <v>1501</v>
      </c>
      <c r="B389" s="269" t="s">
        <v>1502</v>
      </c>
      <c r="C389" s="275">
        <v>18</v>
      </c>
      <c r="D389" s="269" t="s">
        <v>802</v>
      </c>
      <c r="E389" s="275">
        <v>828.10946562908532</v>
      </c>
      <c r="F389" s="275">
        <v>577.14519436139574</v>
      </c>
      <c r="G389" s="275">
        <v>681.71364072293306</v>
      </c>
      <c r="H389" s="275">
        <v>828.10946562908532</v>
      </c>
      <c r="I389" s="275">
        <v>577.14519436139574</v>
      </c>
      <c r="J389" s="275">
        <v>681.71364072293306</v>
      </c>
      <c r="K389" s="275">
        <v>828.10946562908532</v>
      </c>
      <c r="L389" s="275">
        <v>660.7999514506256</v>
      </c>
      <c r="M389" s="275">
        <v>750.84470828471831</v>
      </c>
      <c r="N389" s="275">
        <v>153.09702612626594</v>
      </c>
      <c r="O389" s="275">
        <v>122.18249017558912</v>
      </c>
      <c r="P389" s="275">
        <v>133.4122810444008</v>
      </c>
      <c r="Q389" s="275">
        <v>152.75376437918175</v>
      </c>
      <c r="R389" s="275">
        <v>122.47294242312191</v>
      </c>
      <c r="S389" s="275">
        <v>133.4122810444008</v>
      </c>
      <c r="T389" s="275">
        <v>153.09702612626594</v>
      </c>
      <c r="U389" s="275">
        <v>129.01317306433197</v>
      </c>
      <c r="V389" s="275">
        <v>142.26431051113769</v>
      </c>
      <c r="W389" s="275">
        <v>0.41319140229624285</v>
      </c>
      <c r="X389" s="275">
        <v>7.2306879265681516E-3</v>
      </c>
      <c r="Y389" s="275">
        <v>0.21021104511140551</v>
      </c>
      <c r="Z389" s="275">
        <v>0.22518709022169259</v>
      </c>
      <c r="AA389" s="275">
        <v>0.22518709022169259</v>
      </c>
      <c r="AB389" s="275">
        <v>0.22518709022169259</v>
      </c>
      <c r="AC389" s="275">
        <v>0.22518709022169259</v>
      </c>
      <c r="AD389" s="275">
        <v>0.22518709022169259</v>
      </c>
      <c r="AE389" s="275">
        <v>0.22518709022169259</v>
      </c>
      <c r="AF389" s="275">
        <v>124.4090391372</v>
      </c>
      <c r="AG389" s="275">
        <v>11.520155139099998</v>
      </c>
      <c r="AH389" s="275">
        <v>11.520155139099998</v>
      </c>
      <c r="AI389" s="275">
        <v>22.476244928655689</v>
      </c>
      <c r="AJ389" s="275">
        <v>22.476244928655689</v>
      </c>
      <c r="AK389" s="275">
        <v>22.476244928655689</v>
      </c>
    </row>
    <row r="390" spans="1:37" ht="15" x14ac:dyDescent="0.25">
      <c r="A390" s="269" t="s">
        <v>1503</v>
      </c>
      <c r="B390" s="269" t="s">
        <v>2879</v>
      </c>
      <c r="C390" s="275">
        <v>118</v>
      </c>
      <c r="D390" s="269" t="s">
        <v>802</v>
      </c>
      <c r="E390" s="275">
        <v>6522.02619441158</v>
      </c>
      <c r="F390" s="275">
        <v>5059.4534722574354</v>
      </c>
      <c r="G390" s="275">
        <v>5788.7335274922543</v>
      </c>
      <c r="H390" s="275">
        <v>6219.9087878812843</v>
      </c>
      <c r="I390" s="275">
        <v>5059.1953519215258</v>
      </c>
      <c r="J390" s="275">
        <v>5445.9968868644264</v>
      </c>
      <c r="K390" s="275">
        <v>6715.9057640514666</v>
      </c>
      <c r="L390" s="275">
        <v>5085.4365860568014</v>
      </c>
      <c r="M390" s="275">
        <v>5870.9871455682305</v>
      </c>
      <c r="N390" s="275">
        <v>1432.1569385759419</v>
      </c>
      <c r="O390" s="275">
        <v>1355.6298996341277</v>
      </c>
      <c r="P390" s="275">
        <v>1387.7406632068487</v>
      </c>
      <c r="Q390" s="275">
        <v>1405.0362266823929</v>
      </c>
      <c r="R390" s="275">
        <v>1355.5210045268961</v>
      </c>
      <c r="S390" s="275">
        <v>1376.5413193241454</v>
      </c>
      <c r="T390" s="275">
        <v>1458.0397363443169</v>
      </c>
      <c r="U390" s="275">
        <v>1356.8004794674948</v>
      </c>
      <c r="V390" s="275">
        <v>1404.1776811725533</v>
      </c>
      <c r="W390" s="275">
        <v>24.814457029732235</v>
      </c>
      <c r="X390" s="275">
        <v>1.0355995632511648</v>
      </c>
      <c r="Y390" s="275">
        <v>12.9250282964917</v>
      </c>
      <c r="Z390" s="275">
        <v>42.861417512545174</v>
      </c>
      <c r="AA390" s="275">
        <v>42.861417512545174</v>
      </c>
      <c r="AB390" s="275">
        <v>42.861417512545174</v>
      </c>
      <c r="AC390" s="275">
        <v>42.861417512545174</v>
      </c>
      <c r="AD390" s="275">
        <v>42.861417512545174</v>
      </c>
      <c r="AE390" s="275">
        <v>42.861417512545174</v>
      </c>
      <c r="AF390" s="275">
        <v>531.77819859035105</v>
      </c>
      <c r="AG390" s="275">
        <v>49.242072043203976</v>
      </c>
      <c r="AH390" s="275">
        <v>49.242072043203976</v>
      </c>
      <c r="AI390" s="275">
        <v>361.06965097351195</v>
      </c>
      <c r="AJ390" s="275">
        <v>361.06965097351195</v>
      </c>
      <c r="AK390" s="275">
        <v>361.06965097351195</v>
      </c>
    </row>
    <row r="391" spans="1:37" ht="15" x14ac:dyDescent="0.25">
      <c r="A391" s="269" t="s">
        <v>1504</v>
      </c>
      <c r="B391" s="269" t="s">
        <v>131</v>
      </c>
      <c r="C391" s="275">
        <v>15</v>
      </c>
      <c r="D391" s="269" t="s">
        <v>802</v>
      </c>
      <c r="E391" s="275">
        <v>243.01884814810796</v>
      </c>
      <c r="F391" s="275">
        <v>217.36409529018448</v>
      </c>
      <c r="G391" s="275">
        <v>230.19147171914622</v>
      </c>
      <c r="H391" s="275">
        <v>229.01589561700862</v>
      </c>
      <c r="I391" s="275">
        <v>217.36409529018448</v>
      </c>
      <c r="J391" s="275">
        <v>223.77778350466534</v>
      </c>
      <c r="K391" s="275">
        <v>243.01884814810796</v>
      </c>
      <c r="L391" s="275">
        <v>217.36409529018448</v>
      </c>
      <c r="M391" s="275">
        <v>233.69220985192106</v>
      </c>
      <c r="N391" s="275">
        <v>117.32526518198858</v>
      </c>
      <c r="O391" s="275">
        <v>115.33090997283753</v>
      </c>
      <c r="P391" s="275">
        <v>116.08313995539528</v>
      </c>
      <c r="Q391" s="275">
        <v>117.28941421618158</v>
      </c>
      <c r="R391" s="275">
        <v>115.33090997283753</v>
      </c>
      <c r="S391" s="275">
        <v>115.96528210671201</v>
      </c>
      <c r="T391" s="275">
        <v>117.72499464510763</v>
      </c>
      <c r="U391" s="275">
        <v>115.42412248393565</v>
      </c>
      <c r="V391" s="275">
        <v>116.19382761091714</v>
      </c>
      <c r="W391" s="275">
        <v>5.6546872548137497</v>
      </c>
      <c r="X391" s="275">
        <v>0.10877068561538851</v>
      </c>
      <c r="Y391" s="275">
        <v>2.881728970214569</v>
      </c>
      <c r="Z391" s="275">
        <v>0.8140052818680813</v>
      </c>
      <c r="AA391" s="275">
        <v>0.8140052818680813</v>
      </c>
      <c r="AB391" s="275">
        <v>0.8140052818680813</v>
      </c>
      <c r="AC391" s="275">
        <v>0.8140052818680813</v>
      </c>
      <c r="AD391" s="275">
        <v>0.8140052818680813</v>
      </c>
      <c r="AE391" s="275">
        <v>0.8140052818680813</v>
      </c>
      <c r="AF391" s="275">
        <v>51.567014684639389</v>
      </c>
      <c r="AG391" s="275">
        <v>4.7750550354999426</v>
      </c>
      <c r="AH391" s="275">
        <v>4.7750550354999426</v>
      </c>
      <c r="AI391" s="275">
        <v>9.8225189408803679</v>
      </c>
      <c r="AJ391" s="275">
        <v>9.8225189408803679</v>
      </c>
      <c r="AK391" s="275">
        <v>9.8225189408803679</v>
      </c>
    </row>
    <row r="392" spans="1:37" ht="15" x14ac:dyDescent="0.25">
      <c r="A392" s="269" t="s">
        <v>1683</v>
      </c>
      <c r="B392" s="269" t="s">
        <v>132</v>
      </c>
      <c r="C392" s="275">
        <v>6</v>
      </c>
      <c r="D392" s="269" t="s">
        <v>802</v>
      </c>
      <c r="E392" s="275">
        <v>137.73400386333464</v>
      </c>
      <c r="F392" s="275">
        <v>114.43040320968628</v>
      </c>
      <c r="G392" s="275">
        <v>126.08220353651046</v>
      </c>
      <c r="H392" s="275">
        <v>137.73400386333464</v>
      </c>
      <c r="I392" s="275">
        <v>114.43040320968628</v>
      </c>
      <c r="J392" s="275">
        <v>120.25630337309838</v>
      </c>
      <c r="K392" s="275">
        <v>137.73400386333464</v>
      </c>
      <c r="L392" s="275">
        <v>114.43040320968628</v>
      </c>
      <c r="M392" s="275">
        <v>126.08220353651046</v>
      </c>
      <c r="N392" s="275">
        <v>52.236559335298246</v>
      </c>
      <c r="O392" s="275">
        <v>52.160538892429074</v>
      </c>
      <c r="P392" s="275">
        <v>52.200011045457295</v>
      </c>
      <c r="Q392" s="275">
        <v>52.236559335298246</v>
      </c>
      <c r="R392" s="275">
        <v>52.160538892429074</v>
      </c>
      <c r="S392" s="275">
        <v>52.192701387489109</v>
      </c>
      <c r="T392" s="275">
        <v>52.236559335298246</v>
      </c>
      <c r="U392" s="275">
        <v>52.160538892429074</v>
      </c>
      <c r="V392" s="275">
        <v>52.201472977050933</v>
      </c>
      <c r="W392" s="275">
        <v>2.4845383263718173</v>
      </c>
      <c r="X392" s="275">
        <v>0.14495435462825126</v>
      </c>
      <c r="Y392" s="275">
        <v>1.3147463405000344</v>
      </c>
      <c r="Z392" s="275">
        <v>7.0634860447070444</v>
      </c>
      <c r="AA392" s="275">
        <v>7.0634860447070444</v>
      </c>
      <c r="AB392" s="275">
        <v>7.0634860447070444</v>
      </c>
      <c r="AC392" s="275">
        <v>7.0634860447070444</v>
      </c>
      <c r="AD392" s="275">
        <v>7.0634860447070444</v>
      </c>
      <c r="AE392" s="275">
        <v>7.0634860447070444</v>
      </c>
      <c r="AF392" s="275">
        <v>36.123032703350162</v>
      </c>
      <c r="AG392" s="275">
        <v>3.3449569633513114</v>
      </c>
      <c r="AH392" s="275">
        <v>3.3449569633513114</v>
      </c>
      <c r="AI392" s="275">
        <v>11.925241424231203</v>
      </c>
      <c r="AJ392" s="275">
        <v>11.925241424231203</v>
      </c>
      <c r="AK392" s="275">
        <v>11.925241424231203</v>
      </c>
    </row>
    <row r="393" spans="1:37" ht="15" x14ac:dyDescent="0.25">
      <c r="A393" s="269" t="s">
        <v>1684</v>
      </c>
      <c r="B393" s="269" t="s">
        <v>1685</v>
      </c>
      <c r="C393" s="275">
        <v>6</v>
      </c>
      <c r="D393" s="269" t="s">
        <v>802</v>
      </c>
      <c r="E393" s="275">
        <v>1825.3079516458511</v>
      </c>
      <c r="F393" s="275">
        <v>1496.2751603622437</v>
      </c>
      <c r="G393" s="275">
        <v>1660.7915560040474</v>
      </c>
      <c r="H393" s="275">
        <v>1825.3079516458511</v>
      </c>
      <c r="I393" s="275">
        <v>1496.2751603622437</v>
      </c>
      <c r="J393" s="275">
        <v>1578.5333581831455</v>
      </c>
      <c r="K393" s="275">
        <v>1825.3079516458511</v>
      </c>
      <c r="L393" s="275">
        <v>1496.2751603622437</v>
      </c>
      <c r="M393" s="275">
        <v>1660.7915560040474</v>
      </c>
      <c r="N393" s="275">
        <v>339.98034355704812</v>
      </c>
      <c r="O393" s="275">
        <v>339.96806340129422</v>
      </c>
      <c r="P393" s="275">
        <v>339.97443963601262</v>
      </c>
      <c r="Q393" s="275">
        <v>339.98034355704812</v>
      </c>
      <c r="R393" s="275">
        <v>339.96806340129422</v>
      </c>
      <c r="S393" s="275">
        <v>339.97325885180544</v>
      </c>
      <c r="T393" s="275">
        <v>339.98034355704812</v>
      </c>
      <c r="U393" s="275">
        <v>339.96806340129422</v>
      </c>
      <c r="V393" s="275">
        <v>339.97467579285399</v>
      </c>
      <c r="W393" s="275">
        <v>0.15371217043633947</v>
      </c>
      <c r="X393" s="275">
        <v>9.4701065865854805E-3</v>
      </c>
      <c r="Y393" s="275">
        <v>8.1591138511462477E-2</v>
      </c>
      <c r="Z393" s="275">
        <v>0.22430074409913656</v>
      </c>
      <c r="AA393" s="275">
        <v>0.22430074409913656</v>
      </c>
      <c r="AB393" s="275">
        <v>0.22430074409913656</v>
      </c>
      <c r="AC393" s="275">
        <v>0.22430074409913656</v>
      </c>
      <c r="AD393" s="275">
        <v>0.22430074409913656</v>
      </c>
      <c r="AE393" s="275">
        <v>0.22430074409913656</v>
      </c>
      <c r="AF393" s="275">
        <v>48.594297737400005</v>
      </c>
      <c r="AG393" s="275">
        <v>4.4997625208000001</v>
      </c>
      <c r="AH393" s="275">
        <v>4.4997625208000001</v>
      </c>
      <c r="AI393" s="275">
        <v>15.786963339846668</v>
      </c>
      <c r="AJ393" s="275">
        <v>15.786963339846668</v>
      </c>
      <c r="AK393" s="275">
        <v>15.786963339846668</v>
      </c>
    </row>
    <row r="394" spans="1:37" ht="15" x14ac:dyDescent="0.25">
      <c r="A394" s="269" t="s">
        <v>1505</v>
      </c>
      <c r="B394" s="269" t="s">
        <v>133</v>
      </c>
      <c r="C394" s="275">
        <v>15</v>
      </c>
      <c r="D394" s="269" t="s">
        <v>802</v>
      </c>
      <c r="E394" s="275">
        <v>737.36451808561969</v>
      </c>
      <c r="F394" s="275">
        <v>387.76290827955887</v>
      </c>
      <c r="G394" s="275">
        <v>513.61901180972757</v>
      </c>
      <c r="H394" s="275">
        <v>496.24331132235216</v>
      </c>
      <c r="I394" s="275">
        <v>387.76290827955887</v>
      </c>
      <c r="J394" s="275">
        <v>437.5542096761672</v>
      </c>
      <c r="K394" s="275">
        <v>737.36451808561969</v>
      </c>
      <c r="L394" s="275">
        <v>387.76290827955887</v>
      </c>
      <c r="M394" s="275">
        <v>573.89931350054428</v>
      </c>
      <c r="N394" s="275">
        <v>142.78690342624103</v>
      </c>
      <c r="O394" s="275">
        <v>108.67225650039282</v>
      </c>
      <c r="P394" s="275">
        <v>120.61597226120455</v>
      </c>
      <c r="Q394" s="275">
        <v>115.56624391859555</v>
      </c>
      <c r="R394" s="275">
        <v>108.67225650039282</v>
      </c>
      <c r="S394" s="275">
        <v>113.7923026881908</v>
      </c>
      <c r="T394" s="275">
        <v>142.78690342624103</v>
      </c>
      <c r="U394" s="275">
        <v>108.56863020221958</v>
      </c>
      <c r="V394" s="275">
        <v>127.43072902860706</v>
      </c>
      <c r="W394" s="275">
        <v>2.7595680154419733</v>
      </c>
      <c r="X394" s="275">
        <v>0.11571555398227841</v>
      </c>
      <c r="Y394" s="275">
        <v>1.4376417847121259</v>
      </c>
      <c r="Z394" s="275">
        <v>5.1882142713075261</v>
      </c>
      <c r="AA394" s="275">
        <v>5.1882142713075261</v>
      </c>
      <c r="AB394" s="275">
        <v>5.1882142713075261</v>
      </c>
      <c r="AC394" s="275">
        <v>5.1882142713075261</v>
      </c>
      <c r="AD394" s="275">
        <v>5.1882142713075261</v>
      </c>
      <c r="AE394" s="275">
        <v>5.1882142713075261</v>
      </c>
      <c r="AF394" s="275">
        <v>66.201085494699996</v>
      </c>
      <c r="AG394" s="275">
        <v>6.1301476375000004</v>
      </c>
      <c r="AH394" s="275">
        <v>6.1301476375000004</v>
      </c>
      <c r="AI394" s="275">
        <v>103.31131748442564</v>
      </c>
      <c r="AJ394" s="275">
        <v>103.31131748442564</v>
      </c>
      <c r="AK394" s="275">
        <v>103.31131748442564</v>
      </c>
    </row>
    <row r="395" spans="1:37" ht="15" x14ac:dyDescent="0.25">
      <c r="A395" s="269" t="s">
        <v>1686</v>
      </c>
      <c r="B395" s="269" t="s">
        <v>134</v>
      </c>
      <c r="C395" s="275">
        <v>6</v>
      </c>
      <c r="D395" s="269" t="s">
        <v>802</v>
      </c>
      <c r="E395" s="275">
        <v>137.73400386333464</v>
      </c>
      <c r="F395" s="275">
        <v>114.43040320968628</v>
      </c>
      <c r="G395" s="275">
        <v>126.08220353651046</v>
      </c>
      <c r="H395" s="275">
        <v>137.73400386333464</v>
      </c>
      <c r="I395" s="275">
        <v>114.43040320968628</v>
      </c>
      <c r="J395" s="275">
        <v>120.25630337309838</v>
      </c>
      <c r="K395" s="275">
        <v>137.73400386333464</v>
      </c>
      <c r="L395" s="275">
        <v>114.43040320968628</v>
      </c>
      <c r="M395" s="275">
        <v>126.08220353651046</v>
      </c>
      <c r="N395" s="275">
        <v>52.236559335298246</v>
      </c>
      <c r="O395" s="275">
        <v>52.160538892429074</v>
      </c>
      <c r="P395" s="275">
        <v>52.200011045457295</v>
      </c>
      <c r="Q395" s="275">
        <v>52.236559335298246</v>
      </c>
      <c r="R395" s="275">
        <v>52.160538892429074</v>
      </c>
      <c r="S395" s="275">
        <v>52.192701387489109</v>
      </c>
      <c r="T395" s="275">
        <v>52.236559335298246</v>
      </c>
      <c r="U395" s="275">
        <v>52.160538892429074</v>
      </c>
      <c r="V395" s="275">
        <v>52.201472977050933</v>
      </c>
      <c r="W395" s="275">
        <v>2.4845383263718173</v>
      </c>
      <c r="X395" s="275">
        <v>0.14495435462825126</v>
      </c>
      <c r="Y395" s="275">
        <v>1.3147463405000344</v>
      </c>
      <c r="Z395" s="275">
        <v>7.0634860447070444</v>
      </c>
      <c r="AA395" s="275">
        <v>7.0634860447070444</v>
      </c>
      <c r="AB395" s="275">
        <v>7.0634860447070444</v>
      </c>
      <c r="AC395" s="275">
        <v>7.0634860447070444</v>
      </c>
      <c r="AD395" s="275">
        <v>7.0634860447070444</v>
      </c>
      <c r="AE395" s="275">
        <v>7.0634860447070444</v>
      </c>
      <c r="AF395" s="275">
        <v>35.90302618701125</v>
      </c>
      <c r="AG395" s="275">
        <v>3.3245845708014121</v>
      </c>
      <c r="AH395" s="275">
        <v>3.3245845708014121</v>
      </c>
      <c r="AI395" s="275">
        <v>11.924295001526897</v>
      </c>
      <c r="AJ395" s="275">
        <v>11.924295001526897</v>
      </c>
      <c r="AK395" s="275">
        <v>11.924295001526897</v>
      </c>
    </row>
    <row r="396" spans="1:37" ht="15" x14ac:dyDescent="0.25">
      <c r="A396" s="269" t="s">
        <v>1687</v>
      </c>
      <c r="B396" s="269" t="s">
        <v>135</v>
      </c>
      <c r="C396" s="275">
        <v>14</v>
      </c>
      <c r="D396" s="269" t="s">
        <v>802</v>
      </c>
      <c r="E396" s="275">
        <v>395.11140115804193</v>
      </c>
      <c r="F396" s="275">
        <v>295.95085270947931</v>
      </c>
      <c r="G396" s="275">
        <v>331.44184773296837</v>
      </c>
      <c r="H396" s="275">
        <v>395.11140115804193</v>
      </c>
      <c r="I396" s="275">
        <v>284.29905238265513</v>
      </c>
      <c r="J396" s="275">
        <v>328.5288976512623</v>
      </c>
      <c r="K396" s="275">
        <v>317.35256853217601</v>
      </c>
      <c r="L396" s="275">
        <v>295.95085270947931</v>
      </c>
      <c r="M396" s="275">
        <v>306.65171062082766</v>
      </c>
      <c r="N396" s="275">
        <v>82.230589280001524</v>
      </c>
      <c r="O396" s="275">
        <v>79.510460666117012</v>
      </c>
      <c r="P396" s="275">
        <v>80.587625051347118</v>
      </c>
      <c r="Q396" s="275">
        <v>82.320545339556361</v>
      </c>
      <c r="R396" s="275">
        <v>79.315555870414897</v>
      </c>
      <c r="S396" s="275">
        <v>80.568884205606551</v>
      </c>
      <c r="T396" s="275">
        <v>80.447155557263471</v>
      </c>
      <c r="U396" s="275">
        <v>79.345541223599852</v>
      </c>
      <c r="V396" s="275">
        <v>79.888852052135434</v>
      </c>
      <c r="W396" s="275">
        <v>2.705811142459841</v>
      </c>
      <c r="X396" s="275">
        <v>9.719370442690381E-2</v>
      </c>
      <c r="Y396" s="275">
        <v>1.4015024234433724</v>
      </c>
      <c r="Z396" s="275">
        <v>4.816905171411709</v>
      </c>
      <c r="AA396" s="275">
        <v>4.816905171411709</v>
      </c>
      <c r="AB396" s="275">
        <v>4.816905171411709</v>
      </c>
      <c r="AC396" s="275">
        <v>4.816905171411709</v>
      </c>
      <c r="AD396" s="275">
        <v>4.816905171411709</v>
      </c>
      <c r="AE396" s="275">
        <v>4.816905171411709</v>
      </c>
      <c r="AF396" s="275">
        <v>35.147600985000004</v>
      </c>
      <c r="AG396" s="275">
        <v>3.2546285962999999</v>
      </c>
      <c r="AH396" s="275">
        <v>3.2546285962999999</v>
      </c>
      <c r="AI396" s="275">
        <v>21.307645858753482</v>
      </c>
      <c r="AJ396" s="275">
        <v>21.307645858753482</v>
      </c>
      <c r="AK396" s="275">
        <v>21.307645858753482</v>
      </c>
    </row>
    <row r="397" spans="1:37" ht="15" x14ac:dyDescent="0.25">
      <c r="A397" s="269" t="s">
        <v>1506</v>
      </c>
      <c r="B397" s="269" t="s">
        <v>136</v>
      </c>
      <c r="C397" s="275">
        <v>103</v>
      </c>
      <c r="D397" s="269" t="s">
        <v>802</v>
      </c>
      <c r="E397" s="275">
        <v>1379.8763167329332</v>
      </c>
      <c r="F397" s="275">
        <v>999.1054532903172</v>
      </c>
      <c r="G397" s="275">
        <v>1152.9502508251946</v>
      </c>
      <c r="H397" s="275">
        <v>1234.7396891926933</v>
      </c>
      <c r="I397" s="275">
        <v>998.22693295598071</v>
      </c>
      <c r="J397" s="275">
        <v>1113.148671559781</v>
      </c>
      <c r="K397" s="275">
        <v>1388.6946934351135</v>
      </c>
      <c r="L397" s="275">
        <v>1023.8340340623045</v>
      </c>
      <c r="M397" s="275">
        <v>1124.3746749432453</v>
      </c>
      <c r="N397" s="275">
        <v>553.48497061963019</v>
      </c>
      <c r="O397" s="275">
        <v>521.3787757223638</v>
      </c>
      <c r="P397" s="275">
        <v>532.69573706051847</v>
      </c>
      <c r="Q397" s="275">
        <v>549.52288830159966</v>
      </c>
      <c r="R397" s="275">
        <v>521.16098550790082</v>
      </c>
      <c r="S397" s="275">
        <v>533.99905920537651</v>
      </c>
      <c r="T397" s="275">
        <v>549.95846873052574</v>
      </c>
      <c r="U397" s="275">
        <v>523.18369883262915</v>
      </c>
      <c r="V397" s="275">
        <v>532.0995134931178</v>
      </c>
      <c r="W397" s="275">
        <v>61.915141766832164</v>
      </c>
      <c r="X397" s="275">
        <v>1.9059101053813072</v>
      </c>
      <c r="Y397" s="275">
        <v>31.910525936106737</v>
      </c>
      <c r="Z397" s="275">
        <v>45.915147719324125</v>
      </c>
      <c r="AA397" s="275">
        <v>45.915147719324125</v>
      </c>
      <c r="AB397" s="275">
        <v>45.915147719324125</v>
      </c>
      <c r="AC397" s="275">
        <v>45.915147719324125</v>
      </c>
      <c r="AD397" s="275">
        <v>45.915147719324125</v>
      </c>
      <c r="AE397" s="275">
        <v>45.915147719324125</v>
      </c>
      <c r="AF397" s="275">
        <v>339.06981680283275</v>
      </c>
      <c r="AG397" s="275">
        <v>31.34239710242489</v>
      </c>
      <c r="AH397" s="275">
        <v>31.34239710242489</v>
      </c>
      <c r="AI397" s="275">
        <v>115.57177474519837</v>
      </c>
      <c r="AJ397" s="275">
        <v>115.57177474519837</v>
      </c>
      <c r="AK397" s="275">
        <v>115.57177474519837</v>
      </c>
    </row>
    <row r="398" spans="1:37" ht="15" x14ac:dyDescent="0.25">
      <c r="A398" s="269" t="s">
        <v>1507</v>
      </c>
      <c r="B398" s="269" t="s">
        <v>137</v>
      </c>
      <c r="C398" s="275">
        <v>15</v>
      </c>
      <c r="D398" s="269" t="s">
        <v>802</v>
      </c>
      <c r="E398" s="275">
        <v>243.57725977909607</v>
      </c>
      <c r="F398" s="275">
        <v>217.81273692560242</v>
      </c>
      <c r="G398" s="275">
        <v>230.69499835234924</v>
      </c>
      <c r="H398" s="275">
        <v>241.0956597853903</v>
      </c>
      <c r="I398" s="275">
        <v>217.81273692560242</v>
      </c>
      <c r="J398" s="275">
        <v>224.25386763897583</v>
      </c>
      <c r="K398" s="275">
        <v>231.94613724613234</v>
      </c>
      <c r="L398" s="275">
        <v>229.44385945856612</v>
      </c>
      <c r="M398" s="275">
        <v>231.31022890231054</v>
      </c>
      <c r="N398" s="275">
        <v>115.51509608760482</v>
      </c>
      <c r="O398" s="275">
        <v>113.54678564624301</v>
      </c>
      <c r="P398" s="275">
        <v>114.3351298701532</v>
      </c>
      <c r="Q398" s="275">
        <v>115.64790230147769</v>
      </c>
      <c r="R398" s="275">
        <v>113.54678564624301</v>
      </c>
      <c r="S398" s="275">
        <v>114.22623476292166</v>
      </c>
      <c r="T398" s="275">
        <v>114.13931887338244</v>
      </c>
      <c r="U398" s="275">
        <v>113.70373844445642</v>
      </c>
      <c r="V398" s="275">
        <v>113.95798401312936</v>
      </c>
      <c r="W398" s="275">
        <v>4.7305258973415585</v>
      </c>
      <c r="X398" s="275">
        <v>9.3107847205639471E-2</v>
      </c>
      <c r="Y398" s="275">
        <v>2.4118168722735991</v>
      </c>
      <c r="Z398" s="275">
        <v>0.85529299142686688</v>
      </c>
      <c r="AA398" s="275">
        <v>0.85529299142686688</v>
      </c>
      <c r="AB398" s="275">
        <v>0.85529299142686688</v>
      </c>
      <c r="AC398" s="275">
        <v>0.85529299142686688</v>
      </c>
      <c r="AD398" s="275">
        <v>0.85529299142686688</v>
      </c>
      <c r="AE398" s="275">
        <v>0.85529299142686688</v>
      </c>
      <c r="AF398" s="275">
        <v>51.393097488239377</v>
      </c>
      <c r="AG398" s="275">
        <v>4.758950464499943</v>
      </c>
      <c r="AH398" s="275">
        <v>4.758950464499943</v>
      </c>
      <c r="AI398" s="275">
        <v>9.0417596766751096</v>
      </c>
      <c r="AJ398" s="275">
        <v>9.0417596766751096</v>
      </c>
      <c r="AK398" s="275">
        <v>9.0417596766751096</v>
      </c>
    </row>
    <row r="399" spans="1:37" ht="15" x14ac:dyDescent="0.25">
      <c r="A399" s="269" t="s">
        <v>1688</v>
      </c>
      <c r="B399" s="269" t="s">
        <v>138</v>
      </c>
      <c r="C399" s="275">
        <v>26</v>
      </c>
      <c r="D399" s="269" t="s">
        <v>802</v>
      </c>
      <c r="E399" s="275">
        <v>275.46800772666927</v>
      </c>
      <c r="F399" s="275">
        <v>228.86080641937255</v>
      </c>
      <c r="G399" s="275">
        <v>252.16440707302093</v>
      </c>
      <c r="H399" s="275">
        <v>275.46800772666927</v>
      </c>
      <c r="I399" s="275">
        <v>228.86080641937255</v>
      </c>
      <c r="J399" s="275">
        <v>240.51260674619675</v>
      </c>
      <c r="K399" s="275">
        <v>275.46800772666927</v>
      </c>
      <c r="L399" s="275">
        <v>228.86080641937255</v>
      </c>
      <c r="M399" s="275">
        <v>240.51260674619672</v>
      </c>
      <c r="N399" s="275">
        <v>129.96930611941056</v>
      </c>
      <c r="O399" s="275">
        <v>125.98747123474786</v>
      </c>
      <c r="P399" s="275">
        <v>127.24525916037034</v>
      </c>
      <c r="Q399" s="275">
        <v>130.41324785002979</v>
      </c>
      <c r="R399" s="275">
        <v>125.98747123474786</v>
      </c>
      <c r="S399" s="275">
        <v>127.24525916037035</v>
      </c>
      <c r="T399" s="275">
        <v>126.51212964366151</v>
      </c>
      <c r="U399" s="275">
        <v>125.98747123474786</v>
      </c>
      <c r="V399" s="275">
        <v>126.26997960877829</v>
      </c>
      <c r="W399" s="275">
        <v>18.930997076302472</v>
      </c>
      <c r="X399" s="275">
        <v>0.58447208641168391</v>
      </c>
      <c r="Y399" s="275">
        <v>9.7577345813570773</v>
      </c>
      <c r="Z399" s="275">
        <v>14.841887095750707</v>
      </c>
      <c r="AA399" s="275">
        <v>14.841887095750707</v>
      </c>
      <c r="AB399" s="275">
        <v>14.841887095750707</v>
      </c>
      <c r="AC399" s="275">
        <v>14.841887095750707</v>
      </c>
      <c r="AD399" s="275">
        <v>14.841887095750707</v>
      </c>
      <c r="AE399" s="275">
        <v>14.841887095750707</v>
      </c>
      <c r="AF399" s="275">
        <v>74.868235537897789</v>
      </c>
      <c r="AG399" s="275">
        <v>6.9143462189749805</v>
      </c>
      <c r="AH399" s="275">
        <v>6.9143462189749805</v>
      </c>
      <c r="AI399" s="275">
        <v>24.226121857919892</v>
      </c>
      <c r="AJ399" s="275">
        <v>24.226121857919892</v>
      </c>
      <c r="AK399" s="275">
        <v>24.226121857919892</v>
      </c>
    </row>
    <row r="400" spans="1:37" ht="15" x14ac:dyDescent="0.25">
      <c r="A400" s="269" t="s">
        <v>3522</v>
      </c>
      <c r="B400" s="269" t="s">
        <v>3523</v>
      </c>
      <c r="C400" s="275">
        <v>118</v>
      </c>
      <c r="D400" s="269" t="s">
        <v>802</v>
      </c>
      <c r="E400" s="275">
        <v>3934.9815427877343</v>
      </c>
      <c r="F400" s="275">
        <v>2210.780325911217</v>
      </c>
      <c r="G400" s="275">
        <v>2912.7736044818153</v>
      </c>
      <c r="H400" s="275">
        <v>3924.9586077391355</v>
      </c>
      <c r="I400" s="275">
        <v>2177.6301323588486</v>
      </c>
      <c r="J400" s="275">
        <v>2918.9495099346341</v>
      </c>
      <c r="K400" s="275">
        <v>3998.7141271256023</v>
      </c>
      <c r="L400" s="275">
        <v>2757.5900253722002</v>
      </c>
      <c r="M400" s="275">
        <v>3361.5436005550409</v>
      </c>
      <c r="N400" s="275">
        <v>1131.5421662126903</v>
      </c>
      <c r="O400" s="275">
        <v>810.42697692570914</v>
      </c>
      <c r="P400" s="275">
        <v>937.11305337650617</v>
      </c>
      <c r="Q400" s="275">
        <v>1126.2057510773661</v>
      </c>
      <c r="R400" s="275">
        <v>804.6532727815968</v>
      </c>
      <c r="S400" s="275">
        <v>941.188505812117</v>
      </c>
      <c r="T400" s="275">
        <v>1153.6799982641041</v>
      </c>
      <c r="U400" s="275">
        <v>903.06772795022061</v>
      </c>
      <c r="V400" s="275">
        <v>1023.1235028521079</v>
      </c>
      <c r="W400" s="275">
        <v>0.44056812011422924</v>
      </c>
      <c r="X400" s="275">
        <v>3.5825840148734744E-2</v>
      </c>
      <c r="Y400" s="275">
        <v>0.23819698013148199</v>
      </c>
      <c r="Z400" s="275">
        <v>0.44932512629344967</v>
      </c>
      <c r="AA400" s="275">
        <v>0.44932512629344967</v>
      </c>
      <c r="AB400" s="275">
        <v>0.44932512629344967</v>
      </c>
      <c r="AC400" s="275">
        <v>0.44932512629344967</v>
      </c>
      <c r="AD400" s="275">
        <v>0.44932512629344967</v>
      </c>
      <c r="AE400" s="275">
        <v>0.44932512629344967</v>
      </c>
      <c r="AF400" s="275">
        <v>678.65228023529994</v>
      </c>
      <c r="AG400" s="275">
        <v>62.842580768199994</v>
      </c>
      <c r="AH400" s="275">
        <v>62.842580768199994</v>
      </c>
      <c r="AI400" s="275">
        <v>104.18484103842526</v>
      </c>
      <c r="AJ400" s="275">
        <v>104.18484103842526</v>
      </c>
      <c r="AK400" s="275">
        <v>104.18484103842526</v>
      </c>
    </row>
    <row r="401" spans="1:37" ht="15" x14ac:dyDescent="0.25">
      <c r="A401" s="269" t="s">
        <v>3524</v>
      </c>
      <c r="B401" s="269" t="s">
        <v>3525</v>
      </c>
      <c r="C401" s="275">
        <v>101</v>
      </c>
      <c r="D401" s="269" t="s">
        <v>802</v>
      </c>
      <c r="E401" s="275">
        <v>3870.5610273570524</v>
      </c>
      <c r="F401" s="275">
        <v>2117.5722909886676</v>
      </c>
      <c r="G401" s="275">
        <v>2848.2350644779108</v>
      </c>
      <c r="H401" s="275">
        <v>3867.551427328061</v>
      </c>
      <c r="I401" s="275">
        <v>2117.5722909886676</v>
      </c>
      <c r="J401" s="275">
        <v>2847.4826644706632</v>
      </c>
      <c r="K401" s="275">
        <v>3870.5610273570524</v>
      </c>
      <c r="L401" s="275">
        <v>2700.8986697684659</v>
      </c>
      <c r="M401" s="275">
        <v>3286.482248570007</v>
      </c>
      <c r="N401" s="275">
        <v>1109.8815021168211</v>
      </c>
      <c r="O401" s="275">
        <v>785.09175869553087</v>
      </c>
      <c r="P401" s="275">
        <v>916.48251627602804</v>
      </c>
      <c r="Q401" s="275">
        <v>1108.1639190876479</v>
      </c>
      <c r="R401" s="275">
        <v>786.38929110217396</v>
      </c>
      <c r="S401" s="275">
        <v>916.43648236615206</v>
      </c>
      <c r="T401" s="275">
        <v>1109.8815021168211</v>
      </c>
      <c r="U401" s="275">
        <v>884.80374627079755</v>
      </c>
      <c r="V401" s="275">
        <v>997.35556902968983</v>
      </c>
      <c r="W401" s="275">
        <v>0</v>
      </c>
      <c r="X401" s="275">
        <v>0</v>
      </c>
      <c r="Y401" s="275">
        <v>0</v>
      </c>
      <c r="Z401" s="275">
        <v>0</v>
      </c>
      <c r="AA401" s="275">
        <v>0</v>
      </c>
      <c r="AB401" s="275">
        <v>0</v>
      </c>
      <c r="AC401" s="275">
        <v>0</v>
      </c>
      <c r="AD401" s="275">
        <v>0</v>
      </c>
      <c r="AE401" s="275">
        <v>0</v>
      </c>
      <c r="AF401" s="275">
        <v>625.3152434706999</v>
      </c>
      <c r="AG401" s="275">
        <v>57.903622204399994</v>
      </c>
      <c r="AH401" s="275">
        <v>57.903622204399994</v>
      </c>
      <c r="AI401" s="275">
        <v>90.781109239573325</v>
      </c>
      <c r="AJ401" s="275">
        <v>90.781109239573325</v>
      </c>
      <c r="AK401" s="275">
        <v>90.781109239573325</v>
      </c>
    </row>
    <row r="402" spans="1:37" ht="15" x14ac:dyDescent="0.25">
      <c r="A402" s="269" t="s">
        <v>139</v>
      </c>
      <c r="B402" s="269" t="s">
        <v>1508</v>
      </c>
      <c r="C402" s="275">
        <v>0</v>
      </c>
      <c r="D402" s="269" t="s">
        <v>802</v>
      </c>
      <c r="E402" s="275">
        <v>0</v>
      </c>
      <c r="F402" s="275">
        <v>0</v>
      </c>
      <c r="G402" s="275">
        <v>0</v>
      </c>
      <c r="H402" s="275">
        <v>0</v>
      </c>
      <c r="I402" s="275">
        <v>0</v>
      </c>
      <c r="J402" s="275">
        <v>0</v>
      </c>
      <c r="K402" s="275">
        <v>0</v>
      </c>
      <c r="L402" s="275">
        <v>0</v>
      </c>
      <c r="M402" s="275">
        <v>0</v>
      </c>
      <c r="N402" s="275">
        <v>0</v>
      </c>
      <c r="O402" s="275">
        <v>0</v>
      </c>
      <c r="P402" s="275">
        <v>0</v>
      </c>
      <c r="Q402" s="275">
        <v>0</v>
      </c>
      <c r="R402" s="275">
        <v>0</v>
      </c>
      <c r="S402" s="275">
        <v>0</v>
      </c>
      <c r="T402" s="275">
        <v>0</v>
      </c>
      <c r="U402" s="275">
        <v>0</v>
      </c>
      <c r="V402" s="275">
        <v>0</v>
      </c>
      <c r="W402" s="275">
        <v>59.678685633001876</v>
      </c>
      <c r="X402" s="275">
        <v>1.6421626998729062</v>
      </c>
      <c r="Y402" s="275">
        <v>30.660424166437391</v>
      </c>
      <c r="Z402" s="275">
        <v>34.676848404749791</v>
      </c>
      <c r="AA402" s="275">
        <v>34.676848404749791</v>
      </c>
      <c r="AB402" s="275">
        <v>34.676848404749791</v>
      </c>
      <c r="AC402" s="275">
        <v>34.676848404749791</v>
      </c>
      <c r="AD402" s="275">
        <v>34.676848404749791</v>
      </c>
      <c r="AE402" s="275">
        <v>34.676848404749791</v>
      </c>
      <c r="AF402" s="275">
        <v>0</v>
      </c>
      <c r="AG402" s="275">
        <v>0</v>
      </c>
      <c r="AH402" s="275">
        <v>0</v>
      </c>
      <c r="AI402" s="275">
        <v>0</v>
      </c>
      <c r="AJ402" s="275">
        <v>0</v>
      </c>
      <c r="AK402" s="275">
        <v>0</v>
      </c>
    </row>
    <row r="403" spans="1:37" ht="30" x14ac:dyDescent="0.25">
      <c r="A403" s="269" t="s">
        <v>1509</v>
      </c>
      <c r="B403" s="269" t="s">
        <v>1510</v>
      </c>
      <c r="C403" s="275">
        <v>74</v>
      </c>
      <c r="D403" s="269" t="s">
        <v>802</v>
      </c>
      <c r="E403" s="275">
        <v>995.09022147035091</v>
      </c>
      <c r="F403" s="275">
        <v>848.91496454363266</v>
      </c>
      <c r="G403" s="275">
        <v>903.35176070068053</v>
      </c>
      <c r="H403" s="275">
        <v>995.09022147035091</v>
      </c>
      <c r="I403" s="275">
        <v>881.97052836852447</v>
      </c>
      <c r="J403" s="275">
        <v>916.88041325329993</v>
      </c>
      <c r="K403" s="275">
        <v>887.43132842021362</v>
      </c>
      <c r="L403" s="275">
        <v>835.26296441440979</v>
      </c>
      <c r="M403" s="275">
        <v>863.39494643669514</v>
      </c>
      <c r="N403" s="275">
        <v>514.48109734674256</v>
      </c>
      <c r="O403" s="275">
        <v>438.39700329864451</v>
      </c>
      <c r="P403" s="275">
        <v>460.04080257496639</v>
      </c>
      <c r="Q403" s="275">
        <v>515.17957183496185</v>
      </c>
      <c r="R403" s="275">
        <v>441.38517242064256</v>
      </c>
      <c r="S403" s="275">
        <v>462.80360385214243</v>
      </c>
      <c r="T403" s="275">
        <v>444.50298825739736</v>
      </c>
      <c r="U403" s="275">
        <v>430.02040163324142</v>
      </c>
      <c r="V403" s="275">
        <v>438.57639140248148</v>
      </c>
      <c r="W403" s="275">
        <v>64.154572737001871</v>
      </c>
      <c r="X403" s="275">
        <v>1.6429131472329062</v>
      </c>
      <c r="Y403" s="275">
        <v>32.898742942117387</v>
      </c>
      <c r="Z403" s="275">
        <v>34.73268354074979</v>
      </c>
      <c r="AA403" s="275">
        <v>34.73268354074979</v>
      </c>
      <c r="AB403" s="275">
        <v>34.73268354074979</v>
      </c>
      <c r="AC403" s="275">
        <v>34.73268354074979</v>
      </c>
      <c r="AD403" s="275">
        <v>34.73268354074979</v>
      </c>
      <c r="AE403" s="275">
        <v>34.73268354074979</v>
      </c>
      <c r="AF403" s="275">
        <v>177.98007627300345</v>
      </c>
      <c r="AG403" s="275">
        <v>16.407264203592909</v>
      </c>
      <c r="AH403" s="275">
        <v>16.407264203592909</v>
      </c>
      <c r="AI403" s="275">
        <v>39.609444907649788</v>
      </c>
      <c r="AJ403" s="275">
        <v>39.609444907649788</v>
      </c>
      <c r="AK403" s="275">
        <v>39.609444907649788</v>
      </c>
    </row>
    <row r="404" spans="1:37" ht="15" x14ac:dyDescent="0.25">
      <c r="A404" s="269" t="s">
        <v>1511</v>
      </c>
      <c r="B404" s="269" t="s">
        <v>140</v>
      </c>
      <c r="C404" s="275">
        <v>73</v>
      </c>
      <c r="D404" s="269" t="s">
        <v>802</v>
      </c>
      <c r="E404" s="275">
        <v>962.28501970616742</v>
      </c>
      <c r="F404" s="275">
        <v>816.73560437710682</v>
      </c>
      <c r="G404" s="275">
        <v>871.01594013474016</v>
      </c>
      <c r="H404" s="275">
        <v>962.28501970616742</v>
      </c>
      <c r="I404" s="275">
        <v>849.79116820199874</v>
      </c>
      <c r="J404" s="275">
        <v>884.54459268735968</v>
      </c>
      <c r="K404" s="275">
        <v>855.25196825368789</v>
      </c>
      <c r="L404" s="275">
        <v>803.08360424788395</v>
      </c>
      <c r="M404" s="275">
        <v>831.2155862701693</v>
      </c>
      <c r="N404" s="275">
        <v>534.89713682216325</v>
      </c>
      <c r="O404" s="275">
        <v>459.71715682524854</v>
      </c>
      <c r="P404" s="275">
        <v>481.13492758877459</v>
      </c>
      <c r="Q404" s="275">
        <v>535.59561131038242</v>
      </c>
      <c r="R404" s="275">
        <v>462.70532594724659</v>
      </c>
      <c r="S404" s="275">
        <v>483.89772886595063</v>
      </c>
      <c r="T404" s="275">
        <v>465.82314178400139</v>
      </c>
      <c r="U404" s="275">
        <v>451.34055515984545</v>
      </c>
      <c r="V404" s="275">
        <v>459.89654492908545</v>
      </c>
      <c r="W404" s="275">
        <v>64.11763903838353</v>
      </c>
      <c r="X404" s="275">
        <v>1.6425381114786581</v>
      </c>
      <c r="Y404" s="275">
        <v>32.880088574931094</v>
      </c>
      <c r="Z404" s="275">
        <v>34.727804477612608</v>
      </c>
      <c r="AA404" s="275">
        <v>34.727804477612608</v>
      </c>
      <c r="AB404" s="275">
        <v>34.727804477612608</v>
      </c>
      <c r="AC404" s="275">
        <v>34.727804477612608</v>
      </c>
      <c r="AD404" s="275">
        <v>34.727804477612608</v>
      </c>
      <c r="AE404" s="275">
        <v>34.727804477612608</v>
      </c>
      <c r="AF404" s="275">
        <v>168.15222191090345</v>
      </c>
      <c r="AG404" s="275">
        <v>15.49721385219291</v>
      </c>
      <c r="AH404" s="275">
        <v>15.49721385219291</v>
      </c>
      <c r="AI404" s="275">
        <v>31.47323745244023</v>
      </c>
      <c r="AJ404" s="275">
        <v>31.47323745244023</v>
      </c>
      <c r="AK404" s="275">
        <v>31.47323745244023</v>
      </c>
    </row>
    <row r="405" spans="1:37" ht="15" x14ac:dyDescent="0.25">
      <c r="A405" s="269" t="s">
        <v>1689</v>
      </c>
      <c r="B405" s="269" t="s">
        <v>141</v>
      </c>
      <c r="C405" s="275">
        <v>5</v>
      </c>
      <c r="D405" s="269" t="s">
        <v>802</v>
      </c>
      <c r="E405" s="275">
        <v>73.014656838958786</v>
      </c>
      <c r="F405" s="275">
        <v>70.533056845253043</v>
      </c>
      <c r="G405" s="275">
        <v>71.773856842105914</v>
      </c>
      <c r="H405" s="275">
        <v>73.014656838958786</v>
      </c>
      <c r="I405" s="275">
        <v>70.533056845253043</v>
      </c>
      <c r="J405" s="275">
        <v>71.153456843679479</v>
      </c>
      <c r="K405" s="275">
        <v>73.014656838958786</v>
      </c>
      <c r="L405" s="275">
        <v>70.533056845253043</v>
      </c>
      <c r="M405" s="275">
        <v>72.39425684053235</v>
      </c>
      <c r="N405" s="275">
        <v>22.770570306729354</v>
      </c>
      <c r="O405" s="275">
        <v>22.320881597138715</v>
      </c>
      <c r="P405" s="275">
        <v>22.546268578113441</v>
      </c>
      <c r="Q405" s="275">
        <v>22.770570306729354</v>
      </c>
      <c r="R405" s="275">
        <v>22.320881597138715</v>
      </c>
      <c r="S405" s="275">
        <v>22.437373470881937</v>
      </c>
      <c r="T405" s="275">
        <v>22.770570306729354</v>
      </c>
      <c r="U405" s="275">
        <v>22.334989877803324</v>
      </c>
      <c r="V405" s="275">
        <v>22.655163685344949</v>
      </c>
      <c r="W405" s="275">
        <v>8.6109876996253318E-2</v>
      </c>
      <c r="X405" s="275">
        <v>7.9992889724618294E-4</v>
      </c>
      <c r="Y405" s="275">
        <v>4.3454902946749752E-2</v>
      </c>
      <c r="Z405" s="275">
        <v>4.316536338769128E-2</v>
      </c>
      <c r="AA405" s="275">
        <v>4.316536338769128E-2</v>
      </c>
      <c r="AB405" s="275">
        <v>4.316536338769128E-2</v>
      </c>
      <c r="AC405" s="275">
        <v>4.316536338769128E-2</v>
      </c>
      <c r="AD405" s="275">
        <v>4.316536338769128E-2</v>
      </c>
      <c r="AE405" s="275">
        <v>4.316536338769128E-2</v>
      </c>
      <c r="AF405" s="275">
        <v>19.061336991400001</v>
      </c>
      <c r="AG405" s="275">
        <v>1.7650616270499999</v>
      </c>
      <c r="AH405" s="275">
        <v>1.7650616270499999</v>
      </c>
      <c r="AI405" s="275">
        <v>1.4089214486438451</v>
      </c>
      <c r="AJ405" s="275">
        <v>1.4089214486438451</v>
      </c>
      <c r="AK405" s="275">
        <v>1.4089214486438451</v>
      </c>
    </row>
    <row r="406" spans="1:37" ht="15" x14ac:dyDescent="0.25">
      <c r="A406" s="269" t="s">
        <v>1690</v>
      </c>
      <c r="B406" s="269" t="s">
        <v>142</v>
      </c>
      <c r="C406" s="275">
        <v>7</v>
      </c>
      <c r="D406" s="269" t="s">
        <v>802</v>
      </c>
      <c r="E406" s="275">
        <v>99.123564941689764</v>
      </c>
      <c r="F406" s="275">
        <v>99.123564941689764</v>
      </c>
      <c r="G406" s="275">
        <v>99.123564941689764</v>
      </c>
      <c r="H406" s="275">
        <v>99.123564941689764</v>
      </c>
      <c r="I406" s="275">
        <v>99.123564941689764</v>
      </c>
      <c r="J406" s="275">
        <v>99.123564941689764</v>
      </c>
      <c r="K406" s="275">
        <v>99.123564941689764</v>
      </c>
      <c r="L406" s="275">
        <v>99.123564941689764</v>
      </c>
      <c r="M406" s="275">
        <v>99.123564941689764</v>
      </c>
      <c r="N406" s="275">
        <v>63.100625630220577</v>
      </c>
      <c r="O406" s="275">
        <v>56.798458145129544</v>
      </c>
      <c r="P406" s="275">
        <v>58.405870159959939</v>
      </c>
      <c r="Q406" s="275">
        <v>63.154559719318129</v>
      </c>
      <c r="R406" s="275">
        <v>56.798458145129544</v>
      </c>
      <c r="S406" s="275">
        <v>58.405870159959946</v>
      </c>
      <c r="T406" s="275">
        <v>56.862198432244824</v>
      </c>
      <c r="U406" s="275">
        <v>56.798458145129544</v>
      </c>
      <c r="V406" s="275">
        <v>56.832779838191627</v>
      </c>
      <c r="W406" s="275">
        <v>0.14274264924127439</v>
      </c>
      <c r="X406" s="275">
        <v>1.6124203386183205E-3</v>
      </c>
      <c r="Y406" s="275">
        <v>7.217753478994636E-2</v>
      </c>
      <c r="Z406" s="275">
        <v>5.064964805953117E-2</v>
      </c>
      <c r="AA406" s="275">
        <v>5.064964805953117E-2</v>
      </c>
      <c r="AB406" s="275">
        <v>5.064964805953117E-2</v>
      </c>
      <c r="AC406" s="275">
        <v>5.064964805953117E-2</v>
      </c>
      <c r="AD406" s="275">
        <v>5.064964805953117E-2</v>
      </c>
      <c r="AE406" s="275">
        <v>5.064964805953117E-2</v>
      </c>
      <c r="AF406" s="275">
        <v>37.017752193900002</v>
      </c>
      <c r="AG406" s="275">
        <v>3.4278070063499997</v>
      </c>
      <c r="AH406" s="275">
        <v>3.4278070063499997</v>
      </c>
      <c r="AI406" s="275">
        <v>4.2595535549631816</v>
      </c>
      <c r="AJ406" s="275">
        <v>4.2595535549631816</v>
      </c>
      <c r="AK406" s="275">
        <v>4.2595535549631816</v>
      </c>
    </row>
    <row r="407" spans="1:37" ht="15" x14ac:dyDescent="0.25">
      <c r="A407" s="269" t="s">
        <v>2895</v>
      </c>
      <c r="B407" s="269" t="s">
        <v>143</v>
      </c>
      <c r="C407" s="275">
        <v>183</v>
      </c>
      <c r="D407" s="269" t="s">
        <v>802</v>
      </c>
      <c r="E407" s="275">
        <v>6931.7671865206512</v>
      </c>
      <c r="F407" s="275">
        <v>5156.3060346493003</v>
      </c>
      <c r="G407" s="275">
        <v>6252.0762012889354</v>
      </c>
      <c r="H407" s="275">
        <v>6927.5334412343282</v>
      </c>
      <c r="I407" s="275">
        <v>5156.3060346493003</v>
      </c>
      <c r="J407" s="275">
        <v>6042.978174263395</v>
      </c>
      <c r="K407" s="275">
        <v>6931.7671865206512</v>
      </c>
      <c r="L407" s="275">
        <v>5181.8660336287503</v>
      </c>
      <c r="M407" s="275">
        <v>6301.1864002849206</v>
      </c>
      <c r="N407" s="275">
        <v>4333.5925492069709</v>
      </c>
      <c r="O407" s="275">
        <v>2223.5949904952427</v>
      </c>
      <c r="P407" s="275">
        <v>3060.5808364450827</v>
      </c>
      <c r="Q407" s="275">
        <v>4234.8621187757435</v>
      </c>
      <c r="R407" s="275">
        <v>2248.9956792817343</v>
      </c>
      <c r="S407" s="275">
        <v>3051.7738296759917</v>
      </c>
      <c r="T407" s="275">
        <v>4333.5925492069709</v>
      </c>
      <c r="U407" s="275">
        <v>2819.4425498988981</v>
      </c>
      <c r="V407" s="275">
        <v>3588.7617912791288</v>
      </c>
      <c r="W407" s="275">
        <v>13.398472139031041</v>
      </c>
      <c r="X407" s="275">
        <v>0.41285700873833903</v>
      </c>
      <c r="Y407" s="275">
        <v>6.9056645738846898</v>
      </c>
      <c r="Z407" s="275">
        <v>15.202946651149205</v>
      </c>
      <c r="AA407" s="275">
        <v>15.202946651149205</v>
      </c>
      <c r="AB407" s="275">
        <v>15.202946651149205</v>
      </c>
      <c r="AC407" s="275">
        <v>15.202946651149205</v>
      </c>
      <c r="AD407" s="275">
        <v>15.202946651149205</v>
      </c>
      <c r="AE407" s="275">
        <v>15.202946651149205</v>
      </c>
      <c r="AF407" s="275">
        <v>1676.5994199245999</v>
      </c>
      <c r="AG407" s="275">
        <v>155.25163693320002</v>
      </c>
      <c r="AH407" s="275">
        <v>155.25163693320002</v>
      </c>
      <c r="AI407" s="275">
        <v>321.95460315436873</v>
      </c>
      <c r="AJ407" s="275">
        <v>321.95460315436873</v>
      </c>
      <c r="AK407" s="275">
        <v>321.95460315436873</v>
      </c>
    </row>
    <row r="408" spans="1:37" ht="15" x14ac:dyDescent="0.25">
      <c r="A408" s="269" t="s">
        <v>1512</v>
      </c>
      <c r="B408" s="269" t="s">
        <v>143</v>
      </c>
      <c r="C408" s="275">
        <v>183</v>
      </c>
      <c r="D408" s="269" t="s">
        <v>802</v>
      </c>
      <c r="E408" s="275">
        <v>6931.7671865206512</v>
      </c>
      <c r="F408" s="275">
        <v>5156.3060346493003</v>
      </c>
      <c r="G408" s="275">
        <v>6252.0762012889354</v>
      </c>
      <c r="H408" s="275">
        <v>6927.5334412343282</v>
      </c>
      <c r="I408" s="275">
        <v>5156.3060346493003</v>
      </c>
      <c r="J408" s="275">
        <v>6042.978174263395</v>
      </c>
      <c r="K408" s="275">
        <v>6931.7671865206512</v>
      </c>
      <c r="L408" s="275">
        <v>5181.8660336287503</v>
      </c>
      <c r="M408" s="275">
        <v>6301.1864002849206</v>
      </c>
      <c r="N408" s="275">
        <v>4333.8686675097315</v>
      </c>
      <c r="O408" s="275">
        <v>2223.8711087980032</v>
      </c>
      <c r="P408" s="275">
        <v>3060.8569547478423</v>
      </c>
      <c r="Q408" s="275">
        <v>4235.1382370785041</v>
      </c>
      <c r="R408" s="275">
        <v>2249.2717975844948</v>
      </c>
      <c r="S408" s="275">
        <v>3052.0499479787522</v>
      </c>
      <c r="T408" s="275">
        <v>4333.8686675097315</v>
      </c>
      <c r="U408" s="275">
        <v>2819.7186682016586</v>
      </c>
      <c r="V408" s="275">
        <v>3589.0379095818889</v>
      </c>
      <c r="W408" s="275">
        <v>13.398472139031041</v>
      </c>
      <c r="X408" s="275">
        <v>0.41285700873833903</v>
      </c>
      <c r="Y408" s="275">
        <v>6.9056645738846898</v>
      </c>
      <c r="Z408" s="275">
        <v>15.202946651149205</v>
      </c>
      <c r="AA408" s="275">
        <v>15.202946651149205</v>
      </c>
      <c r="AB408" s="275">
        <v>15.202946651149205</v>
      </c>
      <c r="AC408" s="275">
        <v>15.202946651149205</v>
      </c>
      <c r="AD408" s="275">
        <v>15.202946651149205</v>
      </c>
      <c r="AE408" s="275">
        <v>15.202946651149205</v>
      </c>
      <c r="AF408" s="275">
        <v>1674.6682048486</v>
      </c>
      <c r="AG408" s="275">
        <v>155.07281050760002</v>
      </c>
      <c r="AH408" s="275">
        <v>155.07281050760002</v>
      </c>
      <c r="AI408" s="275">
        <v>321.39978814373882</v>
      </c>
      <c r="AJ408" s="275">
        <v>321.39978814373882</v>
      </c>
      <c r="AK408" s="275">
        <v>321.39978814373882</v>
      </c>
    </row>
    <row r="409" spans="1:37" ht="15" x14ac:dyDescent="0.25">
      <c r="A409" s="269" t="s">
        <v>1691</v>
      </c>
      <c r="B409" s="269" t="s">
        <v>1692</v>
      </c>
      <c r="C409" s="275">
        <v>3</v>
      </c>
      <c r="D409" s="269" t="s">
        <v>802</v>
      </c>
      <c r="E409" s="275">
        <v>43.841188027794296</v>
      </c>
      <c r="F409" s="275">
        <v>43.841188027794296</v>
      </c>
      <c r="G409" s="275">
        <v>43.84118802779431</v>
      </c>
      <c r="H409" s="275">
        <v>43.841188027794296</v>
      </c>
      <c r="I409" s="275">
        <v>43.841188027794296</v>
      </c>
      <c r="J409" s="275">
        <v>43.841188027794296</v>
      </c>
      <c r="K409" s="275">
        <v>43.841188027794296</v>
      </c>
      <c r="L409" s="275">
        <v>43.841188027794296</v>
      </c>
      <c r="M409" s="275">
        <v>43.841188027794296</v>
      </c>
      <c r="N409" s="275">
        <v>15.927263808663492</v>
      </c>
      <c r="O409" s="275">
        <v>15.90270349715569</v>
      </c>
      <c r="P409" s="275">
        <v>15.915928280275276</v>
      </c>
      <c r="Q409" s="275">
        <v>15.927263808663492</v>
      </c>
      <c r="R409" s="275">
        <v>15.90270349715569</v>
      </c>
      <c r="S409" s="275">
        <v>15.915928280275274</v>
      </c>
      <c r="T409" s="275">
        <v>15.927263808663492</v>
      </c>
      <c r="U409" s="275">
        <v>15.90270349715569</v>
      </c>
      <c r="V409" s="275">
        <v>15.915928280275274</v>
      </c>
      <c r="W409" s="275">
        <v>6.7958688519187668E-2</v>
      </c>
      <c r="X409" s="275">
        <v>5.6261495012213723E-4</v>
      </c>
      <c r="Y409" s="275">
        <v>3.4260651734654902E-2</v>
      </c>
      <c r="Z409" s="275">
        <v>4.2411755339101798E-2</v>
      </c>
      <c r="AA409" s="275">
        <v>4.2411755339101798E-2</v>
      </c>
      <c r="AB409" s="275">
        <v>4.2411755339101798E-2</v>
      </c>
      <c r="AC409" s="275">
        <v>4.2411755339101798E-2</v>
      </c>
      <c r="AD409" s="275">
        <v>4.2411755339101798E-2</v>
      </c>
      <c r="AE409" s="275">
        <v>4.2411755339101798E-2</v>
      </c>
      <c r="AF409" s="275">
        <v>12.0942571651</v>
      </c>
      <c r="AG409" s="275">
        <v>1.1199160719999999</v>
      </c>
      <c r="AH409" s="275">
        <v>1.1199160719999999</v>
      </c>
      <c r="AI409" s="275">
        <v>0.85202881105299288</v>
      </c>
      <c r="AJ409" s="275">
        <v>0.85202881105299288</v>
      </c>
      <c r="AK409" s="275">
        <v>0.85202881105299288</v>
      </c>
    </row>
    <row r="410" spans="1:37" ht="15" x14ac:dyDescent="0.25">
      <c r="A410" s="269" t="s">
        <v>1693</v>
      </c>
      <c r="B410" s="269" t="s">
        <v>1694</v>
      </c>
      <c r="C410" s="275">
        <v>7</v>
      </c>
      <c r="D410" s="269" t="s">
        <v>802</v>
      </c>
      <c r="E410" s="275">
        <v>212.70632298230933</v>
      </c>
      <c r="F410" s="275">
        <v>177.77738380223664</v>
      </c>
      <c r="G410" s="275">
        <v>187.75041859410771</v>
      </c>
      <c r="H410" s="275">
        <v>212.70632298230933</v>
      </c>
      <c r="I410" s="275">
        <v>177.77738380223664</v>
      </c>
      <c r="J410" s="275">
        <v>187.13001859568126</v>
      </c>
      <c r="K410" s="275">
        <v>180.25898379594241</v>
      </c>
      <c r="L410" s="275">
        <v>177.77738380223664</v>
      </c>
      <c r="M410" s="275">
        <v>179.63858379751596</v>
      </c>
      <c r="N410" s="275">
        <v>33.525479964087324</v>
      </c>
      <c r="O410" s="275">
        <v>31.418220003711824</v>
      </c>
      <c r="P410" s="275">
        <v>32.194695351826347</v>
      </c>
      <c r="Q410" s="275">
        <v>33.57941405318487</v>
      </c>
      <c r="R410" s="275">
        <v>31.418220003711824</v>
      </c>
      <c r="S410" s="275">
        <v>32.085800244594843</v>
      </c>
      <c r="T410" s="275">
        <v>31.917540719753134</v>
      </c>
      <c r="U410" s="275">
        <v>31.481960290827104</v>
      </c>
      <c r="V410" s="275">
        <v>31.779227018468422</v>
      </c>
      <c r="W410" s="275">
        <v>0.13908738580127439</v>
      </c>
      <c r="X410" s="275">
        <v>1.3117140586183205E-3</v>
      </c>
      <c r="Y410" s="275">
        <v>7.0199549929946356E-2</v>
      </c>
      <c r="Z410" s="275">
        <v>5.0014037579531163E-2</v>
      </c>
      <c r="AA410" s="275">
        <v>5.0014037579531163E-2</v>
      </c>
      <c r="AB410" s="275">
        <v>5.0014037579531163E-2</v>
      </c>
      <c r="AC410" s="275">
        <v>5.0014037579531163E-2</v>
      </c>
      <c r="AD410" s="275">
        <v>5.0014037579531163E-2</v>
      </c>
      <c r="AE410" s="275">
        <v>5.0014037579531163E-2</v>
      </c>
      <c r="AF410" s="275">
        <v>26.749628514000001</v>
      </c>
      <c r="AG410" s="275">
        <v>2.4769916125999996</v>
      </c>
      <c r="AH410" s="275">
        <v>2.4769916125999996</v>
      </c>
      <c r="AI410" s="275">
        <v>9.1703402092682786</v>
      </c>
      <c r="AJ410" s="275">
        <v>9.1703402092682786</v>
      </c>
      <c r="AK410" s="275">
        <v>9.1703402092682786</v>
      </c>
    </row>
    <row r="411" spans="1:37" ht="15" x14ac:dyDescent="0.25">
      <c r="A411" s="269" t="s">
        <v>144</v>
      </c>
      <c r="B411" s="269" t="s">
        <v>145</v>
      </c>
      <c r="C411" s="275">
        <v>39</v>
      </c>
      <c r="D411" s="269" t="s">
        <v>802</v>
      </c>
      <c r="E411" s="275">
        <v>1817.1527650664343</v>
      </c>
      <c r="F411" s="275">
        <v>1350.6093989319647</v>
      </c>
      <c r="G411" s="275">
        <v>1533.5977657444482</v>
      </c>
      <c r="H411" s="275">
        <v>1803.055164930631</v>
      </c>
      <c r="I411" s="275">
        <v>1350.6093989319647</v>
      </c>
      <c r="J411" s="275">
        <v>1538.7625040864277</v>
      </c>
      <c r="K411" s="275">
        <v>1851.9093185701556</v>
      </c>
      <c r="L411" s="275">
        <v>1476.2656494217956</v>
      </c>
      <c r="M411" s="275">
        <v>1658.9227456539961</v>
      </c>
      <c r="N411" s="275">
        <v>399.35511442993015</v>
      </c>
      <c r="O411" s="275">
        <v>300.55757732722958</v>
      </c>
      <c r="P411" s="275">
        <v>340.01181651296866</v>
      </c>
      <c r="Q411" s="275">
        <v>395.65237671060578</v>
      </c>
      <c r="R411" s="275">
        <v>300.83763867373983</v>
      </c>
      <c r="S411" s="275">
        <v>339.23889281759773</v>
      </c>
      <c r="T411" s="275">
        <v>399.35511442993015</v>
      </c>
      <c r="U411" s="275">
        <v>328.54689987902566</v>
      </c>
      <c r="V411" s="275">
        <v>364.64118545201632</v>
      </c>
      <c r="W411" s="275">
        <v>1.7329146412135867</v>
      </c>
      <c r="X411" s="275">
        <v>3.8855599336066624E-2</v>
      </c>
      <c r="Y411" s="275">
        <v>0.88588512027482669</v>
      </c>
      <c r="Z411" s="275">
        <v>0.3280053163913938</v>
      </c>
      <c r="AA411" s="275">
        <v>0.3280053163913938</v>
      </c>
      <c r="AB411" s="275">
        <v>0.3280053163913938</v>
      </c>
      <c r="AC411" s="275">
        <v>0.3280053163913938</v>
      </c>
      <c r="AD411" s="275">
        <v>0.3280053163913938</v>
      </c>
      <c r="AE411" s="275">
        <v>0.3280053163913938</v>
      </c>
      <c r="AF411" s="275">
        <v>261.5584148012</v>
      </c>
      <c r="AG411" s="275">
        <v>24.220090502200001</v>
      </c>
      <c r="AH411" s="275">
        <v>24.220090502200001</v>
      </c>
      <c r="AI411" s="275">
        <v>31.410313144458659</v>
      </c>
      <c r="AJ411" s="275">
        <v>31.410313144458659</v>
      </c>
      <c r="AK411" s="275">
        <v>31.410313144458659</v>
      </c>
    </row>
    <row r="412" spans="1:37" ht="15" x14ac:dyDescent="0.25">
      <c r="A412" s="269" t="s">
        <v>146</v>
      </c>
      <c r="B412" s="269" t="s">
        <v>147</v>
      </c>
      <c r="C412" s="275">
        <v>9</v>
      </c>
      <c r="D412" s="269" t="s">
        <v>802</v>
      </c>
      <c r="E412" s="275">
        <v>912.95982482609998</v>
      </c>
      <c r="F412" s="275">
        <v>756.12949047657639</v>
      </c>
      <c r="G412" s="275">
        <v>808.89596070068239</v>
      </c>
      <c r="H412" s="275">
        <v>912.95982482609998</v>
      </c>
      <c r="I412" s="275">
        <v>756.12949047657639</v>
      </c>
      <c r="J412" s="275">
        <v>811.17223255664692</v>
      </c>
      <c r="K412" s="275">
        <v>922.06491224995852</v>
      </c>
      <c r="L412" s="275">
        <v>783.24726375002649</v>
      </c>
      <c r="M412" s="275">
        <v>850.37981614402781</v>
      </c>
      <c r="N412" s="275">
        <v>134.48341670589176</v>
      </c>
      <c r="O412" s="275">
        <v>101.50808427838953</v>
      </c>
      <c r="P412" s="275">
        <v>114.82851143043753</v>
      </c>
      <c r="Q412" s="275">
        <v>134.3559361316612</v>
      </c>
      <c r="R412" s="275">
        <v>101.61595245658461</v>
      </c>
      <c r="S412" s="275">
        <v>114.8554784749863</v>
      </c>
      <c r="T412" s="275">
        <v>134.48341670589176</v>
      </c>
      <c r="U412" s="275">
        <v>111.59753208161912</v>
      </c>
      <c r="V412" s="275">
        <v>123.04537749276432</v>
      </c>
      <c r="W412" s="275">
        <v>0.21909702824073604</v>
      </c>
      <c r="X412" s="275">
        <v>2.8860950344895041E-3</v>
      </c>
      <c r="Y412" s="275">
        <v>0.11099156163761277</v>
      </c>
      <c r="Z412" s="275">
        <v>5.8711591131264104E-2</v>
      </c>
      <c r="AA412" s="275">
        <v>5.8711591131264104E-2</v>
      </c>
      <c r="AB412" s="275">
        <v>5.8711591131264104E-2</v>
      </c>
      <c r="AC412" s="275">
        <v>5.8711591131264104E-2</v>
      </c>
      <c r="AD412" s="275">
        <v>5.8711591131264104E-2</v>
      </c>
      <c r="AE412" s="275">
        <v>5.8711591131264104E-2</v>
      </c>
      <c r="AF412" s="275">
        <v>184.42627050649997</v>
      </c>
      <c r="AG412" s="275">
        <v>17.077726479999999</v>
      </c>
      <c r="AH412" s="275">
        <v>17.077726479999999</v>
      </c>
      <c r="AI412" s="275">
        <v>26.340504325839515</v>
      </c>
      <c r="AJ412" s="275">
        <v>26.340504325839515</v>
      </c>
      <c r="AK412" s="275">
        <v>26.340504325839515</v>
      </c>
    </row>
    <row r="413" spans="1:37" ht="15" x14ac:dyDescent="0.25">
      <c r="A413" s="269" t="s">
        <v>151</v>
      </c>
      <c r="B413" s="269" t="s">
        <v>152</v>
      </c>
      <c r="C413" s="275">
        <v>9</v>
      </c>
      <c r="D413" s="269" t="s">
        <v>802</v>
      </c>
      <c r="E413" s="275">
        <v>82.690783036961051</v>
      </c>
      <c r="F413" s="275">
        <v>67.797426422130187</v>
      </c>
      <c r="G413" s="275">
        <v>71.520765575837913</v>
      </c>
      <c r="H413" s="275">
        <v>82.690783036961051</v>
      </c>
      <c r="I413" s="275">
        <v>67.797426422130187</v>
      </c>
      <c r="J413" s="275">
        <v>75.244104729545626</v>
      </c>
      <c r="K413" s="275">
        <v>82.690783036961051</v>
      </c>
      <c r="L413" s="275">
        <v>82.690783036961051</v>
      </c>
      <c r="M413" s="275">
        <v>82.690783036961051</v>
      </c>
      <c r="N413" s="275">
        <v>37.927794261199935</v>
      </c>
      <c r="O413" s="275">
        <v>30.424317657068318</v>
      </c>
      <c r="P413" s="275">
        <v>32.332971014114221</v>
      </c>
      <c r="Q413" s="275">
        <v>37.983275225221917</v>
      </c>
      <c r="R413" s="275">
        <v>30.424317657068318</v>
      </c>
      <c r="S413" s="275">
        <v>33.865168420454062</v>
      </c>
      <c r="T413" s="275">
        <v>36.6186756944537</v>
      </c>
      <c r="U413" s="275">
        <v>36.55310728242771</v>
      </c>
      <c r="V413" s="275">
        <v>36.588413350441705</v>
      </c>
      <c r="W413" s="275">
        <v>0.19149999013668736</v>
      </c>
      <c r="X413" s="275">
        <v>1.8732347399904579E-3</v>
      </c>
      <c r="Y413" s="275">
        <v>9.6686612438338912E-2</v>
      </c>
      <c r="Z413" s="275">
        <v>5.1548896685299619E-2</v>
      </c>
      <c r="AA413" s="275">
        <v>5.1548896685299619E-2</v>
      </c>
      <c r="AB413" s="275">
        <v>5.1548896685299619E-2</v>
      </c>
      <c r="AC413" s="275">
        <v>5.1548896685299619E-2</v>
      </c>
      <c r="AD413" s="275">
        <v>5.1548896685299619E-2</v>
      </c>
      <c r="AE413" s="275">
        <v>5.1548896685299619E-2</v>
      </c>
      <c r="AF413" s="275">
        <v>100.98014070569999</v>
      </c>
      <c r="AG413" s="275">
        <v>9.3506783409999983</v>
      </c>
      <c r="AH413" s="275">
        <v>9.3506783409999983</v>
      </c>
      <c r="AI413" s="275">
        <v>2.5269335694180404</v>
      </c>
      <c r="AJ413" s="275">
        <v>2.5269335694180404</v>
      </c>
      <c r="AK413" s="275">
        <v>2.5269335694180404</v>
      </c>
    </row>
    <row r="414" spans="1:37" ht="15" x14ac:dyDescent="0.25">
      <c r="A414" s="269" t="s">
        <v>1695</v>
      </c>
      <c r="B414" s="269" t="s">
        <v>145</v>
      </c>
      <c r="C414" s="275">
        <v>39</v>
      </c>
      <c r="D414" s="269" t="s">
        <v>802</v>
      </c>
      <c r="E414" s="275">
        <v>1678.1207703232228</v>
      </c>
      <c r="F414" s="275">
        <v>1195.8382040018921</v>
      </c>
      <c r="G414" s="275">
        <v>1385.8861708970664</v>
      </c>
      <c r="H414" s="275">
        <v>1658.0039701294363</v>
      </c>
      <c r="I414" s="275">
        <v>1195.8382040018921</v>
      </c>
      <c r="J414" s="275">
        <v>1380.85697084862</v>
      </c>
      <c r="K414" s="275">
        <v>1678.1207703232228</v>
      </c>
      <c r="L414" s="275">
        <v>1324.7344545346823</v>
      </c>
      <c r="M414" s="275">
        <v>1506.4568124773991</v>
      </c>
      <c r="N414" s="275">
        <v>405.2852072925923</v>
      </c>
      <c r="O414" s="275">
        <v>295.19351977503271</v>
      </c>
      <c r="P414" s="275">
        <v>339.39047311397491</v>
      </c>
      <c r="Q414" s="275">
        <v>401.02297743291376</v>
      </c>
      <c r="R414" s="275">
        <v>295.63538338883558</v>
      </c>
      <c r="S414" s="275">
        <v>338.45546626222426</v>
      </c>
      <c r="T414" s="275">
        <v>405.2852072925923</v>
      </c>
      <c r="U414" s="275">
        <v>326.93267021697409</v>
      </c>
      <c r="V414" s="275">
        <v>366.80292908991407</v>
      </c>
      <c r="W414" s="275">
        <v>1.8200912072594551</v>
      </c>
      <c r="X414" s="275">
        <v>3.9791410471686856E-2</v>
      </c>
      <c r="Y414" s="275">
        <v>0.92994130886557091</v>
      </c>
      <c r="Z414" s="275">
        <v>0.33022328177541271</v>
      </c>
      <c r="AA414" s="275">
        <v>0.33022328177541271</v>
      </c>
      <c r="AB414" s="275">
        <v>0.33022328177541271</v>
      </c>
      <c r="AC414" s="275">
        <v>0.33022328177541271</v>
      </c>
      <c r="AD414" s="275">
        <v>0.33022328177541271</v>
      </c>
      <c r="AE414" s="275">
        <v>0.33022328177541271</v>
      </c>
      <c r="AF414" s="275">
        <v>268.72495329360004</v>
      </c>
      <c r="AG414" s="275">
        <v>24.8837042756</v>
      </c>
      <c r="AH414" s="275">
        <v>24.8837042756</v>
      </c>
      <c r="AI414" s="275">
        <v>31.394849785757593</v>
      </c>
      <c r="AJ414" s="275">
        <v>31.394849785757593</v>
      </c>
      <c r="AK414" s="275">
        <v>31.394849785757593</v>
      </c>
    </row>
    <row r="415" spans="1:37" ht="15" x14ac:dyDescent="0.25">
      <c r="A415" s="269" t="s">
        <v>1696</v>
      </c>
      <c r="B415" s="269" t="s">
        <v>147</v>
      </c>
      <c r="C415" s="275">
        <v>11</v>
      </c>
      <c r="D415" s="269" t="s">
        <v>802</v>
      </c>
      <c r="E415" s="275">
        <v>796.33018689563539</v>
      </c>
      <c r="F415" s="275">
        <v>649.75985241736589</v>
      </c>
      <c r="G415" s="275">
        <v>698.25132269511596</v>
      </c>
      <c r="H415" s="275">
        <v>796.33018689563539</v>
      </c>
      <c r="I415" s="275">
        <v>649.75985241736589</v>
      </c>
      <c r="J415" s="275">
        <v>698.25132269511596</v>
      </c>
      <c r="K415" s="275">
        <v>796.33018689563539</v>
      </c>
      <c r="L415" s="275">
        <v>673.45762573373122</v>
      </c>
      <c r="M415" s="275">
        <v>734.89390631468336</v>
      </c>
      <c r="N415" s="275">
        <v>120.93855763410109</v>
      </c>
      <c r="O415" s="275">
        <v>87.938991460223164</v>
      </c>
      <c r="P415" s="275">
        <v>101.29510145021924</v>
      </c>
      <c r="Q415" s="275">
        <v>120.81107705987053</v>
      </c>
      <c r="R415" s="275">
        <v>88.04685963841824</v>
      </c>
      <c r="S415" s="275">
        <v>101.29510145021922</v>
      </c>
      <c r="T415" s="275">
        <v>120.93855763410109</v>
      </c>
      <c r="U415" s="275">
        <v>98.08768806616105</v>
      </c>
      <c r="V415" s="275">
        <v>109.51802594913993</v>
      </c>
      <c r="W415" s="275">
        <v>0.23474973888240269</v>
      </c>
      <c r="X415" s="275">
        <v>2.887191813656171E-3</v>
      </c>
      <c r="Y415" s="275">
        <v>0.11881846534802944</v>
      </c>
      <c r="Z415" s="275">
        <v>9.9792564325014099E-2</v>
      </c>
      <c r="AA415" s="275">
        <v>9.9792564325014099E-2</v>
      </c>
      <c r="AB415" s="275">
        <v>9.9792564325014099E-2</v>
      </c>
      <c r="AC415" s="275">
        <v>9.9792564325014099E-2</v>
      </c>
      <c r="AD415" s="275">
        <v>9.9792564325014099E-2</v>
      </c>
      <c r="AE415" s="275">
        <v>9.9792564325014099E-2</v>
      </c>
      <c r="AF415" s="275">
        <v>143.2635145248</v>
      </c>
      <c r="AG415" s="275">
        <v>13.266085630199999</v>
      </c>
      <c r="AH415" s="275">
        <v>13.266085630199999</v>
      </c>
      <c r="AI415" s="275">
        <v>21.811184740597284</v>
      </c>
      <c r="AJ415" s="275">
        <v>21.811184740597284</v>
      </c>
      <c r="AK415" s="275">
        <v>21.811184740597284</v>
      </c>
    </row>
    <row r="416" spans="1:37" ht="15" x14ac:dyDescent="0.25">
      <c r="A416" s="269" t="s">
        <v>1697</v>
      </c>
      <c r="B416" s="269" t="s">
        <v>148</v>
      </c>
      <c r="C416" s="275">
        <v>35</v>
      </c>
      <c r="D416" s="269" t="s">
        <v>802</v>
      </c>
      <c r="E416" s="275">
        <v>2085.891157193113</v>
      </c>
      <c r="F416" s="275">
        <v>1577.1532615269382</v>
      </c>
      <c r="G416" s="275">
        <v>1777.5510823093127</v>
      </c>
      <c r="H416" s="275">
        <v>2073.8527570771462</v>
      </c>
      <c r="I416" s="275">
        <v>1577.1532615269382</v>
      </c>
      <c r="J416" s="275">
        <v>1774.5414822803209</v>
      </c>
      <c r="K416" s="275">
        <v>2085.891157193113</v>
      </c>
      <c r="L416" s="275">
        <v>1717.5607552006161</v>
      </c>
      <c r="M416" s="275">
        <v>1904.7355562258563</v>
      </c>
      <c r="N416" s="275">
        <v>404.95855120164475</v>
      </c>
      <c r="O416" s="275">
        <v>364.07707745844135</v>
      </c>
      <c r="P416" s="275">
        <v>379.81784677955039</v>
      </c>
      <c r="Q416" s="275">
        <v>403.83956692093642</v>
      </c>
      <c r="R416" s="275">
        <v>364.40068199302658</v>
      </c>
      <c r="S416" s="275">
        <v>379.63371114004627</v>
      </c>
      <c r="T416" s="275">
        <v>404.95855120164475</v>
      </c>
      <c r="U416" s="275">
        <v>374.94082881139542</v>
      </c>
      <c r="V416" s="275">
        <v>389.95731408170502</v>
      </c>
      <c r="W416" s="275">
        <v>2.6577505134571484</v>
      </c>
      <c r="X416" s="275">
        <v>0.17192090258034864</v>
      </c>
      <c r="Y416" s="275">
        <v>1.4148357080187486</v>
      </c>
      <c r="Z416" s="275">
        <v>9.8151357936361503</v>
      </c>
      <c r="AA416" s="275">
        <v>9.8151357936361503</v>
      </c>
      <c r="AB416" s="275">
        <v>9.8151357936361503</v>
      </c>
      <c r="AC416" s="275">
        <v>9.8151357936361503</v>
      </c>
      <c r="AD416" s="275">
        <v>9.8151357936361503</v>
      </c>
      <c r="AE416" s="275">
        <v>9.8151357936361503</v>
      </c>
      <c r="AF416" s="275">
        <v>476.37185935329995</v>
      </c>
      <c r="AG416" s="275">
        <v>44.111622502500005</v>
      </c>
      <c r="AH416" s="275">
        <v>44.111622502500005</v>
      </c>
      <c r="AI416" s="275">
        <v>33.536075857939373</v>
      </c>
      <c r="AJ416" s="275">
        <v>33.536075857939373</v>
      </c>
      <c r="AK416" s="275">
        <v>33.536075857939373</v>
      </c>
    </row>
    <row r="417" spans="1:37" ht="15" x14ac:dyDescent="0.25">
      <c r="A417" s="269" t="s">
        <v>1698</v>
      </c>
      <c r="B417" s="269" t="s">
        <v>150</v>
      </c>
      <c r="C417" s="275">
        <v>3</v>
      </c>
      <c r="D417" s="269" t="s">
        <v>802</v>
      </c>
      <c r="E417" s="275">
        <v>33.041188313896591</v>
      </c>
      <c r="F417" s="275">
        <v>33.041188313896591</v>
      </c>
      <c r="G417" s="275">
        <v>33.041188313896598</v>
      </c>
      <c r="H417" s="275">
        <v>33.041188313896591</v>
      </c>
      <c r="I417" s="275">
        <v>33.041188313896591</v>
      </c>
      <c r="J417" s="275">
        <v>33.041188313896591</v>
      </c>
      <c r="K417" s="275">
        <v>33.041188313896591</v>
      </c>
      <c r="L417" s="275">
        <v>33.041188313896591</v>
      </c>
      <c r="M417" s="275">
        <v>33.041188313896591</v>
      </c>
      <c r="N417" s="275">
        <v>15.28332050217794</v>
      </c>
      <c r="O417" s="275">
        <v>15.28332050217794</v>
      </c>
      <c r="P417" s="275">
        <v>15.283320502177938</v>
      </c>
      <c r="Q417" s="275">
        <v>15.28332050217794</v>
      </c>
      <c r="R417" s="275">
        <v>15.28332050217794</v>
      </c>
      <c r="S417" s="275">
        <v>15.28332050217794</v>
      </c>
      <c r="T417" s="275">
        <v>15.28332050217794</v>
      </c>
      <c r="U417" s="275">
        <v>15.28332050217794</v>
      </c>
      <c r="V417" s="275">
        <v>15.28332050217794</v>
      </c>
      <c r="W417" s="275">
        <v>6.7958688519187668E-2</v>
      </c>
      <c r="X417" s="275">
        <v>5.6261495012213723E-4</v>
      </c>
      <c r="Y417" s="275">
        <v>3.4260651734654902E-2</v>
      </c>
      <c r="Z417" s="275">
        <v>4.2411755339101798E-2</v>
      </c>
      <c r="AA417" s="275">
        <v>4.2411755339101798E-2</v>
      </c>
      <c r="AB417" s="275">
        <v>4.2411755339101798E-2</v>
      </c>
      <c r="AC417" s="275">
        <v>4.2411755339101798E-2</v>
      </c>
      <c r="AD417" s="275">
        <v>4.2411755339101798E-2</v>
      </c>
      <c r="AE417" s="275">
        <v>4.2411755339101798E-2</v>
      </c>
      <c r="AF417" s="275">
        <v>12.07221906</v>
      </c>
      <c r="AG417" s="275">
        <v>1.1178753559999999</v>
      </c>
      <c r="AH417" s="275">
        <v>1.1178753559999999</v>
      </c>
      <c r="AI417" s="275">
        <v>0.91666802978167883</v>
      </c>
      <c r="AJ417" s="275">
        <v>0.91666802978167883</v>
      </c>
      <c r="AK417" s="275">
        <v>0.91666802978167883</v>
      </c>
    </row>
    <row r="418" spans="1:37" ht="15" x14ac:dyDescent="0.25">
      <c r="A418" s="269" t="s">
        <v>1699</v>
      </c>
      <c r="B418" s="269" t="s">
        <v>152</v>
      </c>
      <c r="C418" s="275">
        <v>10</v>
      </c>
      <c r="D418" s="269" t="s">
        <v>802</v>
      </c>
      <c r="E418" s="275">
        <v>148.2107849252362</v>
      </c>
      <c r="F418" s="275">
        <v>99.070783509029837</v>
      </c>
      <c r="G418" s="275">
        <v>119.54578409911581</v>
      </c>
      <c r="H418" s="275">
        <v>148.2107849252362</v>
      </c>
      <c r="I418" s="275">
        <v>99.070783509029837</v>
      </c>
      <c r="J418" s="275">
        <v>119.54578409911582</v>
      </c>
      <c r="K418" s="275">
        <v>148.2107849252362</v>
      </c>
      <c r="L418" s="275">
        <v>115.45078398109862</v>
      </c>
      <c r="M418" s="275">
        <v>131.83078445316741</v>
      </c>
      <c r="N418" s="275">
        <v>37.069008564698755</v>
      </c>
      <c r="O418" s="275">
        <v>35.476210341054347</v>
      </c>
      <c r="P418" s="275">
        <v>36.139288363234407</v>
      </c>
      <c r="Q418" s="275">
        <v>37.124489528720744</v>
      </c>
      <c r="R418" s="275">
        <v>35.486297789058348</v>
      </c>
      <c r="S418" s="275">
        <v>36.139288363234407</v>
      </c>
      <c r="T418" s="275">
        <v>36.470155794104194</v>
      </c>
      <c r="U418" s="275">
        <v>35.476210341054347</v>
      </c>
      <c r="V418" s="275">
        <v>35.975704929580267</v>
      </c>
      <c r="W418" s="275">
        <v>0.20898863574586105</v>
      </c>
      <c r="X418" s="275">
        <v>2.0604156671145042E-3</v>
      </c>
      <c r="Y418" s="275">
        <v>0.10552452570648778</v>
      </c>
      <c r="Z418" s="275">
        <v>5.2094530553889108E-2</v>
      </c>
      <c r="AA418" s="275">
        <v>5.2094530553889108E-2</v>
      </c>
      <c r="AB418" s="275">
        <v>5.2094530553889108E-2</v>
      </c>
      <c r="AC418" s="275">
        <v>5.2094530553889108E-2</v>
      </c>
      <c r="AD418" s="275">
        <v>5.2094530553889108E-2</v>
      </c>
      <c r="AE418" s="275">
        <v>5.2094530553889108E-2</v>
      </c>
      <c r="AF418" s="275">
        <v>103.0693865258</v>
      </c>
      <c r="AG418" s="275">
        <v>9.5441411683999995</v>
      </c>
      <c r="AH418" s="275">
        <v>9.5441411683999995</v>
      </c>
      <c r="AI418" s="275">
        <v>3.2369533238061372</v>
      </c>
      <c r="AJ418" s="275">
        <v>3.2369533238061372</v>
      </c>
      <c r="AK418" s="275">
        <v>3.2369533238061372</v>
      </c>
    </row>
    <row r="419" spans="1:37" ht="15" x14ac:dyDescent="0.25">
      <c r="A419" s="269" t="s">
        <v>1513</v>
      </c>
      <c r="B419" s="269" t="s">
        <v>149</v>
      </c>
      <c r="C419" s="275">
        <v>40</v>
      </c>
      <c r="D419" s="269" t="s">
        <v>802</v>
      </c>
      <c r="E419" s="275">
        <v>1651.9677561923513</v>
      </c>
      <c r="F419" s="275">
        <v>1526.6262674373363</v>
      </c>
      <c r="G419" s="275">
        <v>1566.2723853303969</v>
      </c>
      <c r="H419" s="275">
        <v>1700.4841477085527</v>
      </c>
      <c r="I419" s="275">
        <v>1526.6262674373363</v>
      </c>
      <c r="J419" s="275">
        <v>1605.5814825460475</v>
      </c>
      <c r="K419" s="275">
        <v>1809.2041450549539</v>
      </c>
      <c r="L419" s="275">
        <v>1543.2477588459501</v>
      </c>
      <c r="M419" s="275">
        <v>1648.8968902162251</v>
      </c>
      <c r="N419" s="275">
        <v>425.18304249459459</v>
      </c>
      <c r="O419" s="275">
        <v>397.58679844744194</v>
      </c>
      <c r="P419" s="275">
        <v>407.15015227704743</v>
      </c>
      <c r="Q419" s="275">
        <v>424.66084004191839</v>
      </c>
      <c r="R419" s="275">
        <v>398.0286620612448</v>
      </c>
      <c r="S419" s="275">
        <v>407.26061818049811</v>
      </c>
      <c r="T419" s="275">
        <v>425.18304249459459</v>
      </c>
      <c r="U419" s="275">
        <v>402.6542828567384</v>
      </c>
      <c r="V419" s="275">
        <v>415.25238017203839</v>
      </c>
      <c r="W419" s="275">
        <v>2.1382298946443958</v>
      </c>
      <c r="X419" s="275">
        <v>5.6626656641221823E-2</v>
      </c>
      <c r="Y419" s="275">
        <v>1.0974282756428089</v>
      </c>
      <c r="Z419" s="275">
        <v>0.48221982153003906</v>
      </c>
      <c r="AA419" s="275">
        <v>0.48221982153003906</v>
      </c>
      <c r="AB419" s="275">
        <v>0.48221982153003906</v>
      </c>
      <c r="AC419" s="275">
        <v>0.48221982153003906</v>
      </c>
      <c r="AD419" s="275">
        <v>0.48221982153003906</v>
      </c>
      <c r="AE419" s="275">
        <v>0.48221982153003906</v>
      </c>
      <c r="AF419" s="275">
        <v>370.07399637349999</v>
      </c>
      <c r="AG419" s="275">
        <v>34.268505190299997</v>
      </c>
      <c r="AH419" s="275">
        <v>34.268505190299997</v>
      </c>
      <c r="AI419" s="275">
        <v>32.432304755522956</v>
      </c>
      <c r="AJ419" s="275">
        <v>32.432304755522956</v>
      </c>
      <c r="AK419" s="275">
        <v>32.432304755522956</v>
      </c>
    </row>
    <row r="420" spans="1:37" ht="15" x14ac:dyDescent="0.25">
      <c r="A420" s="269" t="s">
        <v>155</v>
      </c>
      <c r="B420" s="269" t="s">
        <v>156</v>
      </c>
      <c r="C420" s="275">
        <v>15</v>
      </c>
      <c r="D420" s="269" t="s">
        <v>802</v>
      </c>
      <c r="E420" s="275">
        <v>0</v>
      </c>
      <c r="F420" s="275">
        <v>0</v>
      </c>
      <c r="G420" s="275">
        <v>0</v>
      </c>
      <c r="H420" s="275">
        <v>0</v>
      </c>
      <c r="I420" s="275">
        <v>0</v>
      </c>
      <c r="J420" s="275">
        <v>0</v>
      </c>
      <c r="K420" s="275">
        <v>0</v>
      </c>
      <c r="L420" s="275">
        <v>0</v>
      </c>
      <c r="M420" s="275">
        <v>0</v>
      </c>
      <c r="N420" s="275">
        <v>0.4530774079379295</v>
      </c>
      <c r="O420" s="275">
        <v>0.38933712082265093</v>
      </c>
      <c r="P420" s="275">
        <v>0.42365881388472398</v>
      </c>
      <c r="Q420" s="275">
        <v>0.4530774079379295</v>
      </c>
      <c r="R420" s="275">
        <v>0.38933712082265093</v>
      </c>
      <c r="S420" s="275">
        <v>0.42365881388472404</v>
      </c>
      <c r="T420" s="275">
        <v>0.4530774079379295</v>
      </c>
      <c r="U420" s="275">
        <v>0.38933712082265093</v>
      </c>
      <c r="V420" s="275">
        <v>0.42365881388472404</v>
      </c>
      <c r="W420" s="275">
        <v>0.19353264830128838</v>
      </c>
      <c r="X420" s="275">
        <v>1.9879282720330787E-3</v>
      </c>
      <c r="Y420" s="275">
        <v>9.7760288286660738E-2</v>
      </c>
      <c r="Z420" s="275">
        <v>9.3128006290460127E-2</v>
      </c>
      <c r="AA420" s="275">
        <v>9.3128006290460127E-2</v>
      </c>
      <c r="AB420" s="275">
        <v>9.3128006290460127E-2</v>
      </c>
      <c r="AC420" s="275">
        <v>9.3128006290460127E-2</v>
      </c>
      <c r="AD420" s="275">
        <v>9.3128006290460127E-2</v>
      </c>
      <c r="AE420" s="275">
        <v>9.3128006290460127E-2</v>
      </c>
      <c r="AF420" s="275">
        <v>1.1870972400000001E-2</v>
      </c>
      <c r="AG420" s="275">
        <v>1.0992402000000001E-3</v>
      </c>
      <c r="AH420" s="275">
        <v>1.0992402000000001E-3</v>
      </c>
      <c r="AI420" s="275">
        <v>4.2647090586249194E-2</v>
      </c>
      <c r="AJ420" s="275">
        <v>4.2647090586249194E-2</v>
      </c>
      <c r="AK420" s="275">
        <v>4.2647090586249194E-2</v>
      </c>
    </row>
    <row r="421" spans="1:37" ht="15" x14ac:dyDescent="0.25">
      <c r="A421" s="269" t="s">
        <v>1700</v>
      </c>
      <c r="B421" s="269" t="s">
        <v>153</v>
      </c>
      <c r="C421" s="275">
        <v>25</v>
      </c>
      <c r="D421" s="269" t="s">
        <v>802</v>
      </c>
      <c r="E421" s="275">
        <v>833.53856675647057</v>
      </c>
      <c r="F421" s="275">
        <v>443.3538195916999</v>
      </c>
      <c r="G421" s="275">
        <v>687.88760265631481</v>
      </c>
      <c r="H421" s="275">
        <v>833.53856675647057</v>
      </c>
      <c r="I421" s="275">
        <v>443.3538195916999</v>
      </c>
      <c r="J421" s="275">
        <v>639.93999321814499</v>
      </c>
      <c r="K421" s="275">
        <v>839.51376693270959</v>
      </c>
      <c r="L421" s="275">
        <v>473.53857629321374</v>
      </c>
      <c r="M421" s="275">
        <v>712.01997022650994</v>
      </c>
      <c r="N421" s="275">
        <v>64.292844710180418</v>
      </c>
      <c r="O421" s="275">
        <v>52.777404774229133</v>
      </c>
      <c r="P421" s="275">
        <v>56.5974673098764</v>
      </c>
      <c r="Q421" s="275">
        <v>64.567155780441468</v>
      </c>
      <c r="R421" s="275">
        <v>52.777404774229133</v>
      </c>
      <c r="S421" s="275">
        <v>58.899515972069956</v>
      </c>
      <c r="T421" s="275">
        <v>65.426223819332606</v>
      </c>
      <c r="U421" s="275">
        <v>63.868004526322217</v>
      </c>
      <c r="V421" s="275">
        <v>64.887044775937611</v>
      </c>
      <c r="W421" s="275">
        <v>1.7872485303275936</v>
      </c>
      <c r="X421" s="275">
        <v>0.11544003254138914</v>
      </c>
      <c r="Y421" s="275">
        <v>0.95134428143449135</v>
      </c>
      <c r="Z421" s="275">
        <v>6.5639046331566755</v>
      </c>
      <c r="AA421" s="275">
        <v>6.5639046331566755</v>
      </c>
      <c r="AB421" s="275">
        <v>6.5639046331566755</v>
      </c>
      <c r="AC421" s="275">
        <v>6.5639046331566755</v>
      </c>
      <c r="AD421" s="275">
        <v>6.5639046331566755</v>
      </c>
      <c r="AE421" s="275">
        <v>6.5639046331566755</v>
      </c>
      <c r="AF421" s="275">
        <v>52.48707657662969</v>
      </c>
      <c r="AG421" s="275">
        <v>4.8602560861193354</v>
      </c>
      <c r="AH421" s="275">
        <v>4.8602560861193354</v>
      </c>
      <c r="AI421" s="275">
        <v>6.1912177555422501</v>
      </c>
      <c r="AJ421" s="275">
        <v>6.1912177555422501</v>
      </c>
      <c r="AK421" s="275">
        <v>6.1912177555422501</v>
      </c>
    </row>
    <row r="422" spans="1:37" ht="15" x14ac:dyDescent="0.25">
      <c r="A422" s="269" t="s">
        <v>1701</v>
      </c>
      <c r="B422" s="269" t="s">
        <v>154</v>
      </c>
      <c r="C422" s="275">
        <v>12</v>
      </c>
      <c r="D422" s="269" t="s">
        <v>802</v>
      </c>
      <c r="E422" s="275">
        <v>132.16475325558636</v>
      </c>
      <c r="F422" s="275">
        <v>109.07260251596811</v>
      </c>
      <c r="G422" s="275">
        <v>114.84564020087269</v>
      </c>
      <c r="H422" s="275">
        <v>132.16475325558636</v>
      </c>
      <c r="I422" s="275">
        <v>109.07260251596811</v>
      </c>
      <c r="J422" s="275">
        <v>120.61867788577723</v>
      </c>
      <c r="K422" s="275">
        <v>132.16475325558636</v>
      </c>
      <c r="L422" s="275">
        <v>132.16475325558636</v>
      </c>
      <c r="M422" s="275">
        <v>132.16475325558636</v>
      </c>
      <c r="N422" s="275">
        <v>75.099197272386078</v>
      </c>
      <c r="O422" s="275">
        <v>60.169905753761384</v>
      </c>
      <c r="P422" s="275">
        <v>63.934098776975198</v>
      </c>
      <c r="Q422" s="275">
        <v>75.153131361483617</v>
      </c>
      <c r="R422" s="275">
        <v>60.169905753761384</v>
      </c>
      <c r="S422" s="275">
        <v>66.964818853007671</v>
      </c>
      <c r="T422" s="275">
        <v>72.3565263450066</v>
      </c>
      <c r="U422" s="275">
        <v>72.29278605789132</v>
      </c>
      <c r="V422" s="275">
        <v>72.327107750953388</v>
      </c>
      <c r="W422" s="275">
        <v>0.22519722454752769</v>
      </c>
      <c r="X422" s="275">
        <v>2.111611466281171E-3</v>
      </c>
      <c r="Y422" s="275">
        <v>0.11365441800690443</v>
      </c>
      <c r="Z422" s="275">
        <v>9.3179398027639096E-2</v>
      </c>
      <c r="AA422" s="275">
        <v>9.3179398027639096E-2</v>
      </c>
      <c r="AB422" s="275">
        <v>9.3179398027639096E-2</v>
      </c>
      <c r="AC422" s="275">
        <v>9.3179398027639096E-2</v>
      </c>
      <c r="AD422" s="275">
        <v>9.3179398027639096E-2</v>
      </c>
      <c r="AE422" s="275">
        <v>9.3179398027639096E-2</v>
      </c>
      <c r="AF422" s="275">
        <v>49.295518434300007</v>
      </c>
      <c r="AG422" s="275">
        <v>4.5647159667999997</v>
      </c>
      <c r="AH422" s="275">
        <v>4.5647159667999997</v>
      </c>
      <c r="AI422" s="275">
        <v>5.3082176308694393</v>
      </c>
      <c r="AJ422" s="275">
        <v>5.3082176308694393</v>
      </c>
      <c r="AK422" s="275">
        <v>5.3082176308694393</v>
      </c>
    </row>
    <row r="423" spans="1:37" ht="15" x14ac:dyDescent="0.25">
      <c r="A423" s="269" t="s">
        <v>1702</v>
      </c>
      <c r="B423" s="269" t="s">
        <v>1703</v>
      </c>
      <c r="C423" s="275">
        <v>53</v>
      </c>
      <c r="D423" s="269" t="s">
        <v>802</v>
      </c>
      <c r="E423" s="275">
        <v>768.85436870157662</v>
      </c>
      <c r="F423" s="275">
        <v>580.46420128943168</v>
      </c>
      <c r="G423" s="275">
        <v>659.80490435894262</v>
      </c>
      <c r="H423" s="275">
        <v>758.7167689281697</v>
      </c>
      <c r="I423" s="275">
        <v>580.46420128943168</v>
      </c>
      <c r="J423" s="275">
        <v>657.27050441559095</v>
      </c>
      <c r="K423" s="275">
        <v>768.85436870157662</v>
      </c>
      <c r="L423" s="275">
        <v>650.01932360908461</v>
      </c>
      <c r="M423" s="275">
        <v>711.22992700497821</v>
      </c>
      <c r="N423" s="275">
        <v>209.48534970551981</v>
      </c>
      <c r="O423" s="275">
        <v>168.6239333227314</v>
      </c>
      <c r="P423" s="275">
        <v>184.65958764452444</v>
      </c>
      <c r="Q423" s="275">
        <v>208.42077545538581</v>
      </c>
      <c r="R423" s="275">
        <v>169.16636796355573</v>
      </c>
      <c r="S423" s="275">
        <v>184.55370886223449</v>
      </c>
      <c r="T423" s="275">
        <v>209.48534970551981</v>
      </c>
      <c r="U423" s="275">
        <v>180.1557617790161</v>
      </c>
      <c r="V423" s="275">
        <v>194.97522996632742</v>
      </c>
      <c r="W423" s="275">
        <v>0.99957234754633006</v>
      </c>
      <c r="X423" s="275">
        <v>1.3947189319049437E-2</v>
      </c>
      <c r="Y423" s="275">
        <v>0.50675976843268977</v>
      </c>
      <c r="Z423" s="275">
        <v>0.33886509740123072</v>
      </c>
      <c r="AA423" s="275">
        <v>0.33886509740123072</v>
      </c>
      <c r="AB423" s="275">
        <v>0.33886509740123072</v>
      </c>
      <c r="AC423" s="275">
        <v>0.33886509740123072</v>
      </c>
      <c r="AD423" s="275">
        <v>0.33886509740123072</v>
      </c>
      <c r="AE423" s="275">
        <v>0.33886509740123072</v>
      </c>
      <c r="AF423" s="275">
        <v>177.2598529105</v>
      </c>
      <c r="AG423" s="275">
        <v>16.414100731199998</v>
      </c>
      <c r="AH423" s="275">
        <v>16.414100731199998</v>
      </c>
      <c r="AI423" s="275">
        <v>20.782751071825231</v>
      </c>
      <c r="AJ423" s="275">
        <v>20.782751071825231</v>
      </c>
      <c r="AK423" s="275">
        <v>20.782751071825231</v>
      </c>
    </row>
    <row r="424" spans="1:37" ht="15" x14ac:dyDescent="0.25">
      <c r="A424" s="269" t="s">
        <v>1704</v>
      </c>
      <c r="B424" s="269" t="s">
        <v>156</v>
      </c>
      <c r="C424" s="275">
        <v>15</v>
      </c>
      <c r="D424" s="269" t="s">
        <v>802</v>
      </c>
      <c r="E424" s="275">
        <v>0</v>
      </c>
      <c r="F424" s="275">
        <v>0</v>
      </c>
      <c r="G424" s="275">
        <v>0</v>
      </c>
      <c r="H424" s="275">
        <v>0</v>
      </c>
      <c r="I424" s="275">
        <v>0</v>
      </c>
      <c r="J424" s="275">
        <v>0</v>
      </c>
      <c r="K424" s="275">
        <v>0</v>
      </c>
      <c r="L424" s="275">
        <v>0</v>
      </c>
      <c r="M424" s="275">
        <v>0</v>
      </c>
      <c r="N424" s="275">
        <v>0.4530774079379295</v>
      </c>
      <c r="O424" s="275">
        <v>0.38933712082265093</v>
      </c>
      <c r="P424" s="275">
        <v>0.42365881388472398</v>
      </c>
      <c r="Q424" s="275">
        <v>0.4530774079379295</v>
      </c>
      <c r="R424" s="275">
        <v>0.38933712082265093</v>
      </c>
      <c r="S424" s="275">
        <v>0.42365881388472404</v>
      </c>
      <c r="T424" s="275">
        <v>0.4530774079379295</v>
      </c>
      <c r="U424" s="275">
        <v>0.38933712082265093</v>
      </c>
      <c r="V424" s="275">
        <v>0.42365881388472404</v>
      </c>
      <c r="W424" s="275">
        <v>0.19353264830128838</v>
      </c>
      <c r="X424" s="275">
        <v>1.9879282720330787E-3</v>
      </c>
      <c r="Y424" s="275">
        <v>9.7760288286660738E-2</v>
      </c>
      <c r="Z424" s="275">
        <v>9.3128006290460127E-2</v>
      </c>
      <c r="AA424" s="275">
        <v>9.3128006290460127E-2</v>
      </c>
      <c r="AB424" s="275">
        <v>9.3128006290460127E-2</v>
      </c>
      <c r="AC424" s="275">
        <v>9.3128006290460127E-2</v>
      </c>
      <c r="AD424" s="275">
        <v>9.3128006290460127E-2</v>
      </c>
      <c r="AE424" s="275">
        <v>9.3128006290460127E-2</v>
      </c>
      <c r="AF424" s="275">
        <v>1.7208579000000002E-2</v>
      </c>
      <c r="AG424" s="275">
        <v>1.5934964000000002E-3</v>
      </c>
      <c r="AH424" s="275">
        <v>1.5934964000000002E-3</v>
      </c>
      <c r="AI424" s="275">
        <v>4.5291024939891733E-2</v>
      </c>
      <c r="AJ424" s="275">
        <v>4.5291024939891733E-2</v>
      </c>
      <c r="AK424" s="275">
        <v>4.5291024939891733E-2</v>
      </c>
    </row>
    <row r="425" spans="1:37" ht="15" x14ac:dyDescent="0.25">
      <c r="A425" s="269" t="s">
        <v>2228</v>
      </c>
      <c r="B425" s="269" t="s">
        <v>157</v>
      </c>
      <c r="C425" s="275">
        <v>27</v>
      </c>
      <c r="D425" s="269" t="s">
        <v>802</v>
      </c>
      <c r="E425" s="275">
        <v>0</v>
      </c>
      <c r="F425" s="275">
        <v>0</v>
      </c>
      <c r="G425" s="275">
        <v>0</v>
      </c>
      <c r="H425" s="275">
        <v>0</v>
      </c>
      <c r="I425" s="275">
        <v>0</v>
      </c>
      <c r="J425" s="275">
        <v>0</v>
      </c>
      <c r="K425" s="275">
        <v>0</v>
      </c>
      <c r="L425" s="275">
        <v>0</v>
      </c>
      <c r="M425" s="275">
        <v>0</v>
      </c>
      <c r="N425" s="275">
        <v>1.6582279083918474</v>
      </c>
      <c r="O425" s="275">
        <v>1.4032667599307331</v>
      </c>
      <c r="P425" s="275">
        <v>1.5405535321790254</v>
      </c>
      <c r="Q425" s="275">
        <v>1.6582279083918474</v>
      </c>
      <c r="R425" s="275">
        <v>1.4032667599307331</v>
      </c>
      <c r="S425" s="275">
        <v>1.5405535321790254</v>
      </c>
      <c r="T425" s="275">
        <v>1.6582279083918474</v>
      </c>
      <c r="U425" s="275">
        <v>1.4032667599307331</v>
      </c>
      <c r="V425" s="275">
        <v>1.5405535321790254</v>
      </c>
      <c r="W425" s="275">
        <v>0.45716850921866331</v>
      </c>
      <c r="X425" s="275">
        <v>5.9241337061575802E-3</v>
      </c>
      <c r="Y425" s="275">
        <v>0.23154632146241044</v>
      </c>
      <c r="Z425" s="275">
        <v>0.16485392211806482</v>
      </c>
      <c r="AA425" s="275">
        <v>0.16485392211806482</v>
      </c>
      <c r="AB425" s="275">
        <v>0.16485392211806482</v>
      </c>
      <c r="AC425" s="275">
        <v>0.16485392211806482</v>
      </c>
      <c r="AD425" s="275">
        <v>0.16485392211806482</v>
      </c>
      <c r="AE425" s="275">
        <v>0.16485392211806482</v>
      </c>
      <c r="AF425" s="275">
        <v>2.7119611886999997</v>
      </c>
      <c r="AG425" s="275">
        <v>0.251124403</v>
      </c>
      <c r="AH425" s="275">
        <v>0.251124403</v>
      </c>
      <c r="AI425" s="275">
        <v>0.11991152557182792</v>
      </c>
      <c r="AJ425" s="275">
        <v>0.11991152557182792</v>
      </c>
      <c r="AK425" s="275">
        <v>0.11991152557182792</v>
      </c>
    </row>
    <row r="426" spans="1:37" ht="15" x14ac:dyDescent="0.25">
      <c r="A426" s="269" t="s">
        <v>2229</v>
      </c>
      <c r="B426" s="269" t="s">
        <v>157</v>
      </c>
      <c r="C426" s="275">
        <v>27</v>
      </c>
      <c r="D426" s="269" t="s">
        <v>802</v>
      </c>
      <c r="E426" s="275">
        <v>0</v>
      </c>
      <c r="F426" s="275">
        <v>0</v>
      </c>
      <c r="G426" s="275">
        <v>0</v>
      </c>
      <c r="H426" s="275">
        <v>0</v>
      </c>
      <c r="I426" s="275">
        <v>0</v>
      </c>
      <c r="J426" s="275">
        <v>0</v>
      </c>
      <c r="K426" s="275">
        <v>0</v>
      </c>
      <c r="L426" s="275">
        <v>0</v>
      </c>
      <c r="M426" s="275">
        <v>0</v>
      </c>
      <c r="N426" s="275">
        <v>1.7414785359020803</v>
      </c>
      <c r="O426" s="275">
        <v>1.4865173874409661</v>
      </c>
      <c r="P426" s="275">
        <v>1.6238041596892587</v>
      </c>
      <c r="Q426" s="275">
        <v>1.7414785359020803</v>
      </c>
      <c r="R426" s="275">
        <v>1.4865173874409661</v>
      </c>
      <c r="S426" s="275">
        <v>1.6238041596892585</v>
      </c>
      <c r="T426" s="275">
        <v>1.7414785359020803</v>
      </c>
      <c r="U426" s="275">
        <v>1.4865173874409661</v>
      </c>
      <c r="V426" s="275">
        <v>1.6238041596892585</v>
      </c>
      <c r="W426" s="275">
        <v>0.49082071438490271</v>
      </c>
      <c r="X426" s="275">
        <v>6.1982227604056705E-3</v>
      </c>
      <c r="Y426" s="275">
        <v>0.24850946857265419</v>
      </c>
      <c r="Z426" s="275">
        <v>0.16552923809524381</v>
      </c>
      <c r="AA426" s="275">
        <v>0.16552923809524381</v>
      </c>
      <c r="AB426" s="275">
        <v>0.16552923809524381</v>
      </c>
      <c r="AC426" s="275">
        <v>0.16552923809524381</v>
      </c>
      <c r="AD426" s="275">
        <v>0.16552923809524381</v>
      </c>
      <c r="AE426" s="275">
        <v>0.16552923809524381</v>
      </c>
      <c r="AF426" s="275">
        <v>2.7136585103000002</v>
      </c>
      <c r="AG426" s="275">
        <v>0.25128157299999998</v>
      </c>
      <c r="AH426" s="275">
        <v>0.25128157299999998</v>
      </c>
      <c r="AI426" s="275">
        <v>0.12395012860782312</v>
      </c>
      <c r="AJ426" s="275">
        <v>0.12395012860782312</v>
      </c>
      <c r="AK426" s="275">
        <v>0.12395012860782312</v>
      </c>
    </row>
    <row r="427" spans="1:37" ht="15" x14ac:dyDescent="0.25">
      <c r="A427" s="269" t="s">
        <v>813</v>
      </c>
      <c r="B427" s="269" t="s">
        <v>814</v>
      </c>
      <c r="C427" s="275">
        <v>12</v>
      </c>
      <c r="D427" s="269" t="s">
        <v>802</v>
      </c>
      <c r="E427" s="275">
        <v>74.057456924503384</v>
      </c>
      <c r="F427" s="275">
        <v>62.185725550322005</v>
      </c>
      <c r="G427" s="275">
        <v>67.569258417136993</v>
      </c>
      <c r="H427" s="275">
        <v>74.057456924503384</v>
      </c>
      <c r="I427" s="275">
        <v>62.185725550322005</v>
      </c>
      <c r="J427" s="275">
        <v>69.329391249047518</v>
      </c>
      <c r="K427" s="275">
        <v>78.888656971042678</v>
      </c>
      <c r="L427" s="275">
        <v>74.057456924503384</v>
      </c>
      <c r="M427" s="275">
        <v>77.680856959407862</v>
      </c>
      <c r="N427" s="275">
        <v>54.72975830483027</v>
      </c>
      <c r="O427" s="275">
        <v>49.096572808667773</v>
      </c>
      <c r="P427" s="275">
        <v>51.119852406919968</v>
      </c>
      <c r="Q427" s="275">
        <v>55.053831648742616</v>
      </c>
      <c r="R427" s="275">
        <v>49.096572808667773</v>
      </c>
      <c r="S427" s="275">
        <v>51.964874036551308</v>
      </c>
      <c r="T427" s="275">
        <v>54.553596453961191</v>
      </c>
      <c r="U427" s="275">
        <v>53.706625775616274</v>
      </c>
      <c r="V427" s="275">
        <v>54.165086505877312</v>
      </c>
      <c r="W427" s="275">
        <v>5.3630585757221265</v>
      </c>
      <c r="X427" s="275">
        <v>9.2935313700887104E-2</v>
      </c>
      <c r="Y427" s="275">
        <v>2.7279969447115069</v>
      </c>
      <c r="Z427" s="275">
        <v>0.36924348456938805</v>
      </c>
      <c r="AA427" s="275">
        <v>0.36924348456938805</v>
      </c>
      <c r="AB427" s="275">
        <v>0.36924348456938805</v>
      </c>
      <c r="AC427" s="275">
        <v>0.36924348456938805</v>
      </c>
      <c r="AD427" s="275">
        <v>0.36924348456938805</v>
      </c>
      <c r="AE427" s="275">
        <v>0.36924348456938805</v>
      </c>
      <c r="AF427" s="275">
        <v>20.347472365799998</v>
      </c>
      <c r="AG427" s="275">
        <v>1.8841567572</v>
      </c>
      <c r="AH427" s="275">
        <v>1.8841567572</v>
      </c>
      <c r="AI427" s="275">
        <v>2.3929511617428769</v>
      </c>
      <c r="AJ427" s="275">
        <v>2.3929511617428769</v>
      </c>
      <c r="AK427" s="275">
        <v>2.3929511617428769</v>
      </c>
    </row>
    <row r="428" spans="1:37" ht="15" x14ac:dyDescent="0.25">
      <c r="A428" s="269" t="s">
        <v>815</v>
      </c>
      <c r="B428" s="269" t="s">
        <v>816</v>
      </c>
      <c r="C428" s="275">
        <v>24</v>
      </c>
      <c r="D428" s="269" t="s">
        <v>802</v>
      </c>
      <c r="E428" s="275">
        <v>214.63277098293699</v>
      </c>
      <c r="F428" s="275">
        <v>179.01757686039286</v>
      </c>
      <c r="G428" s="275">
        <v>192.65497553064679</v>
      </c>
      <c r="H428" s="275">
        <v>214.63277098293699</v>
      </c>
      <c r="I428" s="275">
        <v>179.01757686039286</v>
      </c>
      <c r="J428" s="275">
        <v>199.1919739914739</v>
      </c>
      <c r="K428" s="275">
        <v>224.09997126217283</v>
      </c>
      <c r="L428" s="275">
        <v>214.63277098293699</v>
      </c>
      <c r="M428" s="275">
        <v>221.73317119236387</v>
      </c>
      <c r="N428" s="275">
        <v>84.436575755964427</v>
      </c>
      <c r="O428" s="275">
        <v>69.628531808942626</v>
      </c>
      <c r="P428" s="275">
        <v>76.480608032347618</v>
      </c>
      <c r="Q428" s="275">
        <v>84.598378023257069</v>
      </c>
      <c r="R428" s="275">
        <v>69.628531808942626</v>
      </c>
      <c r="S428" s="275">
        <v>78.123673527012016</v>
      </c>
      <c r="T428" s="275">
        <v>88.609833872852519</v>
      </c>
      <c r="U428" s="275">
        <v>82.500924260899296</v>
      </c>
      <c r="V428" s="275">
        <v>86.994350687704596</v>
      </c>
      <c r="W428" s="275">
        <v>0.46128035192910405</v>
      </c>
      <c r="X428" s="275">
        <v>5.1348062501566268E-3</v>
      </c>
      <c r="Y428" s="275">
        <v>0.23320757908963033</v>
      </c>
      <c r="Z428" s="275">
        <v>0.1525347393985293</v>
      </c>
      <c r="AA428" s="275">
        <v>0.1525347393985293</v>
      </c>
      <c r="AB428" s="275">
        <v>0.1525347393985293</v>
      </c>
      <c r="AC428" s="275">
        <v>0.1525347393985293</v>
      </c>
      <c r="AD428" s="275">
        <v>0.1525347393985293</v>
      </c>
      <c r="AE428" s="275">
        <v>0.1525347393985293</v>
      </c>
      <c r="AF428" s="275">
        <v>75.844590562700006</v>
      </c>
      <c r="AG428" s="275">
        <v>7.023135141600001</v>
      </c>
      <c r="AH428" s="275">
        <v>7.023135141600001</v>
      </c>
      <c r="AI428" s="275">
        <v>7.456906661977313</v>
      </c>
      <c r="AJ428" s="275">
        <v>7.456906661977313</v>
      </c>
      <c r="AK428" s="275">
        <v>7.456906661977313</v>
      </c>
    </row>
    <row r="429" spans="1:37" ht="15" x14ac:dyDescent="0.25">
      <c r="A429" s="269" t="s">
        <v>817</v>
      </c>
      <c r="B429" s="269" t="s">
        <v>158</v>
      </c>
      <c r="C429" s="275">
        <v>33</v>
      </c>
      <c r="D429" s="269" t="s">
        <v>802</v>
      </c>
      <c r="E429" s="275">
        <v>136.61543347304621</v>
      </c>
      <c r="F429" s="275">
        <v>113.19762672905571</v>
      </c>
      <c r="G429" s="275">
        <v>120.29287841190622</v>
      </c>
      <c r="H429" s="275">
        <v>136.61543347304621</v>
      </c>
      <c r="I429" s="275">
        <v>113.19762672905571</v>
      </c>
      <c r="J429" s="275">
        <v>125.52693009947741</v>
      </c>
      <c r="K429" s="275">
        <v>139.09703346675195</v>
      </c>
      <c r="L429" s="275">
        <v>136.61543347304621</v>
      </c>
      <c r="M429" s="275">
        <v>138.47663346832553</v>
      </c>
      <c r="N429" s="275">
        <v>63.561396345880425</v>
      </c>
      <c r="O429" s="275">
        <v>51.165639036569694</v>
      </c>
      <c r="P429" s="275">
        <v>54.514238721918041</v>
      </c>
      <c r="Q429" s="275">
        <v>63.615330434977977</v>
      </c>
      <c r="R429" s="275">
        <v>51.165639036569694</v>
      </c>
      <c r="S429" s="275">
        <v>56.977467951920339</v>
      </c>
      <c r="T429" s="275">
        <v>61.953457101546235</v>
      </c>
      <c r="U429" s="275">
        <v>61.517876672620204</v>
      </c>
      <c r="V429" s="275">
        <v>61.815143400261519</v>
      </c>
      <c r="W429" s="275">
        <v>0.44070538894423983</v>
      </c>
      <c r="X429" s="275">
        <v>4.5377810489502001E-3</v>
      </c>
      <c r="Y429" s="275">
        <v>0.22262158499659501</v>
      </c>
      <c r="Z429" s="275">
        <v>0.19331264281439195</v>
      </c>
      <c r="AA429" s="275">
        <v>0.19331264281439195</v>
      </c>
      <c r="AB429" s="275">
        <v>0.19331264281439195</v>
      </c>
      <c r="AC429" s="275">
        <v>0.19331264281439195</v>
      </c>
      <c r="AD429" s="275">
        <v>0.19331264281439195</v>
      </c>
      <c r="AE429" s="275">
        <v>0.19331264281439195</v>
      </c>
      <c r="AF429" s="275">
        <v>45.009911650300005</v>
      </c>
      <c r="AG429" s="275">
        <v>4.1678742126999992</v>
      </c>
      <c r="AH429" s="275">
        <v>4.1678742126999992</v>
      </c>
      <c r="AI429" s="275">
        <v>5.1607428129941404</v>
      </c>
      <c r="AJ429" s="275">
        <v>5.1607428129941404</v>
      </c>
      <c r="AK429" s="275">
        <v>5.1607428129941404</v>
      </c>
    </row>
    <row r="430" spans="1:37" ht="15" x14ac:dyDescent="0.25">
      <c r="A430" s="269" t="s">
        <v>1705</v>
      </c>
      <c r="B430" s="269" t="s">
        <v>1706</v>
      </c>
      <c r="C430" s="275">
        <v>8</v>
      </c>
      <c r="D430" s="269" t="s">
        <v>802</v>
      </c>
      <c r="E430" s="275">
        <v>36.763588304455212</v>
      </c>
      <c r="F430" s="275">
        <v>30.990550619550653</v>
      </c>
      <c r="G430" s="275">
        <v>33.67461003762967</v>
      </c>
      <c r="H430" s="275">
        <v>36.763588304455212</v>
      </c>
      <c r="I430" s="275">
        <v>30.990550619550653</v>
      </c>
      <c r="J430" s="275">
        <v>34.497469460429372</v>
      </c>
      <c r="K430" s="275">
        <v>39.245188298160969</v>
      </c>
      <c r="L430" s="275">
        <v>36.763588304455212</v>
      </c>
      <c r="M430" s="275">
        <v>38.624788299734533</v>
      </c>
      <c r="N430" s="275">
        <v>19.62830834697824</v>
      </c>
      <c r="O430" s="275">
        <v>15.888630818808767</v>
      </c>
      <c r="P430" s="275">
        <v>17.073210558871789</v>
      </c>
      <c r="Q430" s="275">
        <v>19.682242436075782</v>
      </c>
      <c r="R430" s="275">
        <v>15.888630818808767</v>
      </c>
      <c r="S430" s="275">
        <v>17.721995470648402</v>
      </c>
      <c r="T430" s="275">
        <v>19.418671610882559</v>
      </c>
      <c r="U430" s="275">
        <v>18.983091181956528</v>
      </c>
      <c r="V430" s="275">
        <v>19.280357909597846</v>
      </c>
      <c r="W430" s="275">
        <v>0.1397499287612744</v>
      </c>
      <c r="X430" s="275">
        <v>1.3618487786183206E-3</v>
      </c>
      <c r="Y430" s="275">
        <v>7.0555888769946354E-2</v>
      </c>
      <c r="Z430" s="275">
        <v>5.0222013459531166E-2</v>
      </c>
      <c r="AA430" s="275">
        <v>5.0222013459531166E-2</v>
      </c>
      <c r="AB430" s="275">
        <v>5.0222013459531166E-2</v>
      </c>
      <c r="AC430" s="275">
        <v>5.0222013459531166E-2</v>
      </c>
      <c r="AD430" s="275">
        <v>5.0222013459531166E-2</v>
      </c>
      <c r="AE430" s="275">
        <v>5.0222013459531166E-2</v>
      </c>
      <c r="AF430" s="275">
        <v>12.5750325075</v>
      </c>
      <c r="AG430" s="275">
        <v>1.1644355016999999</v>
      </c>
      <c r="AH430" s="275">
        <v>1.1644355016999999</v>
      </c>
      <c r="AI430" s="275">
        <v>1.4484081081920099</v>
      </c>
      <c r="AJ430" s="275">
        <v>1.4484081081920099</v>
      </c>
      <c r="AK430" s="275">
        <v>1.4484081081920099</v>
      </c>
    </row>
    <row r="431" spans="1:37" ht="15" x14ac:dyDescent="0.25">
      <c r="A431" s="269" t="s">
        <v>3526</v>
      </c>
      <c r="B431" s="269" t="s">
        <v>3527</v>
      </c>
      <c r="C431" s="275">
        <v>223</v>
      </c>
      <c r="D431" s="269" t="s">
        <v>802</v>
      </c>
      <c r="E431" s="275">
        <v>1522.8969006782413</v>
      </c>
      <c r="F431" s="275">
        <v>1485.5937009149434</v>
      </c>
      <c r="G431" s="275">
        <v>1504.2453007965923</v>
      </c>
      <c r="H431" s="275">
        <v>1522.8969006782413</v>
      </c>
      <c r="I431" s="275">
        <v>1485.5937009149434</v>
      </c>
      <c r="J431" s="275">
        <v>1494.9195008557676</v>
      </c>
      <c r="K431" s="275">
        <v>1802.7188792987888</v>
      </c>
      <c r="L431" s="275">
        <v>1485.5937009149434</v>
      </c>
      <c r="M431" s="275">
        <v>1583.5265953925536</v>
      </c>
      <c r="N431" s="275">
        <v>637.48014905166769</v>
      </c>
      <c r="O431" s="275">
        <v>625.90278891982587</v>
      </c>
      <c r="P431" s="275">
        <v>632.35008614278706</v>
      </c>
      <c r="Q431" s="275">
        <v>638.50921427014305</v>
      </c>
      <c r="R431" s="275">
        <v>625.90278891982587</v>
      </c>
      <c r="S431" s="275">
        <v>630.73797213129319</v>
      </c>
      <c r="T431" s="275">
        <v>758.98213561064597</v>
      </c>
      <c r="U431" s="275">
        <v>628.1324302265225</v>
      </c>
      <c r="V431" s="275">
        <v>662.41114618799747</v>
      </c>
      <c r="W431" s="275">
        <v>6.5197168087500863</v>
      </c>
      <c r="X431" s="275">
        <v>0.11031706657048627</v>
      </c>
      <c r="Y431" s="275">
        <v>3.3150169376602863</v>
      </c>
      <c r="Z431" s="275">
        <v>0.87433267364713851</v>
      </c>
      <c r="AA431" s="275">
        <v>0.87433267364713851</v>
      </c>
      <c r="AB431" s="275">
        <v>0.87433267364713851</v>
      </c>
      <c r="AC431" s="275">
        <v>0.87433267364713851</v>
      </c>
      <c r="AD431" s="275">
        <v>0.87433267364713851</v>
      </c>
      <c r="AE431" s="275">
        <v>0.87433267364713851</v>
      </c>
      <c r="AF431" s="275">
        <v>477.60024867332027</v>
      </c>
      <c r="AG431" s="275">
        <v>44.225316639018175</v>
      </c>
      <c r="AH431" s="275">
        <v>44.225316639018175</v>
      </c>
      <c r="AI431" s="275">
        <v>40.638433177918131</v>
      </c>
      <c r="AJ431" s="275">
        <v>40.638433177918131</v>
      </c>
      <c r="AK431" s="275">
        <v>40.638433177918131</v>
      </c>
    </row>
    <row r="432" spans="1:37" ht="15" x14ac:dyDescent="0.25">
      <c r="A432" s="269" t="s">
        <v>159</v>
      </c>
      <c r="B432" s="269" t="s">
        <v>160</v>
      </c>
      <c r="C432" s="275">
        <v>6</v>
      </c>
      <c r="D432" s="269" t="s">
        <v>802</v>
      </c>
      <c r="E432" s="275">
        <v>92.29849102362013</v>
      </c>
      <c r="F432" s="275">
        <v>75.61920816408805</v>
      </c>
      <c r="G432" s="275">
        <v>79.789028878971067</v>
      </c>
      <c r="H432" s="275">
        <v>92.29849102362013</v>
      </c>
      <c r="I432" s="275">
        <v>75.61920816408805</v>
      </c>
      <c r="J432" s="275">
        <v>83.958849593854097</v>
      </c>
      <c r="K432" s="275">
        <v>92.29849102362013</v>
      </c>
      <c r="L432" s="275">
        <v>92.29849102362013</v>
      </c>
      <c r="M432" s="275">
        <v>92.29849102362013</v>
      </c>
      <c r="N432" s="275">
        <v>43.0987903583746</v>
      </c>
      <c r="O432" s="275">
        <v>36.314782642171082</v>
      </c>
      <c r="P432" s="275">
        <v>38.042654714779601</v>
      </c>
      <c r="Q432" s="275">
        <v>43.152724447472139</v>
      </c>
      <c r="R432" s="275">
        <v>36.314782642171082</v>
      </c>
      <c r="S432" s="275">
        <v>39.559633733414216</v>
      </c>
      <c r="T432" s="275">
        <v>42.446439003824835</v>
      </c>
      <c r="U432" s="275">
        <v>42.382698716709555</v>
      </c>
      <c r="V432" s="275">
        <v>42.417020409771624</v>
      </c>
      <c r="W432" s="275">
        <v>1.145976536847211</v>
      </c>
      <c r="X432" s="275">
        <v>0.10178533168667254</v>
      </c>
      <c r="Y432" s="275">
        <v>0.6238809342669418</v>
      </c>
      <c r="Z432" s="275">
        <v>3.4642258628829423</v>
      </c>
      <c r="AA432" s="275">
        <v>3.4642258628829423</v>
      </c>
      <c r="AB432" s="275">
        <v>3.4642258628829423</v>
      </c>
      <c r="AC432" s="275">
        <v>3.4642258628829423</v>
      </c>
      <c r="AD432" s="275">
        <v>3.4642258628829423</v>
      </c>
      <c r="AE432" s="275">
        <v>3.4642258628829423</v>
      </c>
      <c r="AF432" s="275">
        <v>46.310647610400004</v>
      </c>
      <c r="AG432" s="275">
        <v>4.2883196307000002</v>
      </c>
      <c r="AH432" s="275">
        <v>4.2883196307000002</v>
      </c>
      <c r="AI432" s="275">
        <v>3.8536092959489396</v>
      </c>
      <c r="AJ432" s="275">
        <v>3.8536092959489396</v>
      </c>
      <c r="AK432" s="275">
        <v>3.8536092959489396</v>
      </c>
    </row>
    <row r="433" spans="1:37" ht="15" x14ac:dyDescent="0.25">
      <c r="A433" s="269" t="s">
        <v>3528</v>
      </c>
      <c r="B433" s="269" t="s">
        <v>3529</v>
      </c>
      <c r="C433" s="275">
        <v>115</v>
      </c>
      <c r="D433" s="269" t="s">
        <v>802</v>
      </c>
      <c r="E433" s="275">
        <v>609.82432328140749</v>
      </c>
      <c r="F433" s="275">
        <v>592.3739234677555</v>
      </c>
      <c r="G433" s="275">
        <v>601.09912337458161</v>
      </c>
      <c r="H433" s="275">
        <v>609.82432328140749</v>
      </c>
      <c r="I433" s="275">
        <v>592.3739234677555</v>
      </c>
      <c r="J433" s="275">
        <v>596.7365234211685</v>
      </c>
      <c r="K433" s="275">
        <v>720.6986176422306</v>
      </c>
      <c r="L433" s="275">
        <v>592.3739234677555</v>
      </c>
      <c r="M433" s="275">
        <v>633.18029691820027</v>
      </c>
      <c r="N433" s="275">
        <v>271.0972735363664</v>
      </c>
      <c r="O433" s="275">
        <v>264.44405992764985</v>
      </c>
      <c r="P433" s="275">
        <v>267.3704860814687</v>
      </c>
      <c r="Q433" s="275">
        <v>271.53796687377769</v>
      </c>
      <c r="R433" s="275">
        <v>264.44405992764985</v>
      </c>
      <c r="S433" s="275">
        <v>266.80931322481871</v>
      </c>
      <c r="T433" s="275">
        <v>317.43904161622686</v>
      </c>
      <c r="U433" s="275">
        <v>265.39889549204088</v>
      </c>
      <c r="V433" s="275">
        <v>278.82127180389148</v>
      </c>
      <c r="W433" s="275">
        <v>6.5197168087500863</v>
      </c>
      <c r="X433" s="275">
        <v>0.11031706657048627</v>
      </c>
      <c r="Y433" s="275">
        <v>3.3150169376602863</v>
      </c>
      <c r="Z433" s="275">
        <v>0.87433267364713851</v>
      </c>
      <c r="AA433" s="275">
        <v>0.87433267364713851</v>
      </c>
      <c r="AB433" s="275">
        <v>0.87433267364713851</v>
      </c>
      <c r="AC433" s="275">
        <v>0.87433267364713851</v>
      </c>
      <c r="AD433" s="275">
        <v>0.87433267364713851</v>
      </c>
      <c r="AE433" s="275">
        <v>0.87433267364713851</v>
      </c>
      <c r="AF433" s="275">
        <v>186.75143195668088</v>
      </c>
      <c r="AG433" s="275">
        <v>17.293000567818225</v>
      </c>
      <c r="AH433" s="275">
        <v>17.293000567818225</v>
      </c>
      <c r="AI433" s="275">
        <v>15.802118818381551</v>
      </c>
      <c r="AJ433" s="275">
        <v>15.802118818381551</v>
      </c>
      <c r="AK433" s="275">
        <v>15.802118818381551</v>
      </c>
    </row>
    <row r="434" spans="1:37" ht="15" x14ac:dyDescent="0.25">
      <c r="A434" s="269" t="s">
        <v>3530</v>
      </c>
      <c r="B434" s="269" t="s">
        <v>3531</v>
      </c>
      <c r="C434" s="275">
        <v>3</v>
      </c>
      <c r="D434" s="269" t="s">
        <v>802</v>
      </c>
      <c r="E434" s="275">
        <v>43.841188027794296</v>
      </c>
      <c r="F434" s="275">
        <v>43.841188027794296</v>
      </c>
      <c r="G434" s="275">
        <v>43.84118802779431</v>
      </c>
      <c r="H434" s="275">
        <v>43.841188027794296</v>
      </c>
      <c r="I434" s="275">
        <v>43.841188027794296</v>
      </c>
      <c r="J434" s="275">
        <v>43.841188027794296</v>
      </c>
      <c r="K434" s="275">
        <v>43.841188027794296</v>
      </c>
      <c r="L434" s="275">
        <v>43.841188027794296</v>
      </c>
      <c r="M434" s="275">
        <v>43.841188027794296</v>
      </c>
      <c r="N434" s="275">
        <v>15.927263808663493</v>
      </c>
      <c r="O434" s="275">
        <v>15.902703497155692</v>
      </c>
      <c r="P434" s="275">
        <v>15.91592828027528</v>
      </c>
      <c r="Q434" s="275">
        <v>15.927263808663493</v>
      </c>
      <c r="R434" s="275">
        <v>15.902703497155692</v>
      </c>
      <c r="S434" s="275">
        <v>15.915928280275278</v>
      </c>
      <c r="T434" s="275">
        <v>15.927263808663493</v>
      </c>
      <c r="U434" s="275">
        <v>15.902703497155692</v>
      </c>
      <c r="V434" s="275">
        <v>15.915928280275278</v>
      </c>
      <c r="W434" s="275">
        <v>6.7958688519187668E-2</v>
      </c>
      <c r="X434" s="275">
        <v>5.6261495012213723E-4</v>
      </c>
      <c r="Y434" s="275">
        <v>3.4260651734654902E-2</v>
      </c>
      <c r="Z434" s="275">
        <v>4.2411755339101798E-2</v>
      </c>
      <c r="AA434" s="275">
        <v>4.2411755339101798E-2</v>
      </c>
      <c r="AB434" s="275">
        <v>4.2411755339101798E-2</v>
      </c>
      <c r="AC434" s="275">
        <v>4.2411755339101798E-2</v>
      </c>
      <c r="AD434" s="275">
        <v>4.2411755339101798E-2</v>
      </c>
      <c r="AE434" s="275">
        <v>4.2411755339101798E-2</v>
      </c>
      <c r="AF434" s="275">
        <v>12.0942571651</v>
      </c>
      <c r="AG434" s="275">
        <v>1.1199160719999999</v>
      </c>
      <c r="AH434" s="275">
        <v>1.1199160719999999</v>
      </c>
      <c r="AI434" s="275">
        <v>0.85202881105299288</v>
      </c>
      <c r="AJ434" s="275">
        <v>0.85202881105299288</v>
      </c>
      <c r="AK434" s="275">
        <v>0.85202881105299288</v>
      </c>
    </row>
    <row r="435" spans="1:37" ht="15" x14ac:dyDescent="0.25">
      <c r="A435" s="269" t="s">
        <v>3532</v>
      </c>
      <c r="B435" s="269" t="s">
        <v>3533</v>
      </c>
      <c r="C435" s="275">
        <v>7</v>
      </c>
      <c r="D435" s="269" t="s">
        <v>802</v>
      </c>
      <c r="E435" s="275">
        <v>212.70632298230933</v>
      </c>
      <c r="F435" s="275">
        <v>177.77738380223664</v>
      </c>
      <c r="G435" s="275">
        <v>187.75041859410771</v>
      </c>
      <c r="H435" s="275">
        <v>212.70632298230933</v>
      </c>
      <c r="I435" s="275">
        <v>177.77738380223664</v>
      </c>
      <c r="J435" s="275">
        <v>187.13001859568126</v>
      </c>
      <c r="K435" s="275">
        <v>180.25898379594241</v>
      </c>
      <c r="L435" s="275">
        <v>177.77738380223664</v>
      </c>
      <c r="M435" s="275">
        <v>179.63858379751596</v>
      </c>
      <c r="N435" s="275">
        <v>33.525479964087324</v>
      </c>
      <c r="O435" s="275">
        <v>31.418220003711824</v>
      </c>
      <c r="P435" s="275">
        <v>32.194695351826347</v>
      </c>
      <c r="Q435" s="275">
        <v>33.57941405318487</v>
      </c>
      <c r="R435" s="275">
        <v>31.418220003711824</v>
      </c>
      <c r="S435" s="275">
        <v>32.085800244594843</v>
      </c>
      <c r="T435" s="275">
        <v>31.917540719753134</v>
      </c>
      <c r="U435" s="275">
        <v>31.481960290827104</v>
      </c>
      <c r="V435" s="275">
        <v>31.779227018468422</v>
      </c>
      <c r="W435" s="275">
        <v>0.13908738580127439</v>
      </c>
      <c r="X435" s="275">
        <v>1.3117140586183205E-3</v>
      </c>
      <c r="Y435" s="275">
        <v>7.0199549929946356E-2</v>
      </c>
      <c r="Z435" s="275">
        <v>5.0014037579531163E-2</v>
      </c>
      <c r="AA435" s="275">
        <v>5.0014037579531163E-2</v>
      </c>
      <c r="AB435" s="275">
        <v>5.0014037579531163E-2</v>
      </c>
      <c r="AC435" s="275">
        <v>5.0014037579531163E-2</v>
      </c>
      <c r="AD435" s="275">
        <v>5.0014037579531163E-2</v>
      </c>
      <c r="AE435" s="275">
        <v>5.0014037579531163E-2</v>
      </c>
      <c r="AF435" s="275">
        <v>26.749628514000001</v>
      </c>
      <c r="AG435" s="275">
        <v>2.4769916125999996</v>
      </c>
      <c r="AH435" s="275">
        <v>2.4769916125999996</v>
      </c>
      <c r="AI435" s="275">
        <v>9.1703402092682786</v>
      </c>
      <c r="AJ435" s="275">
        <v>9.1703402092682786</v>
      </c>
      <c r="AK435" s="275">
        <v>9.1703402092682786</v>
      </c>
    </row>
    <row r="436" spans="1:37" ht="15" x14ac:dyDescent="0.25">
      <c r="A436" s="269" t="s">
        <v>1707</v>
      </c>
      <c r="B436" s="269" t="s">
        <v>1708</v>
      </c>
      <c r="C436" s="275">
        <v>15</v>
      </c>
      <c r="D436" s="269" t="s">
        <v>802</v>
      </c>
      <c r="E436" s="275">
        <v>102.9251648567174</v>
      </c>
      <c r="F436" s="275">
        <v>85.606051802003705</v>
      </c>
      <c r="G436" s="275">
        <v>91.203030037358005</v>
      </c>
      <c r="H436" s="275">
        <v>102.9251648567174</v>
      </c>
      <c r="I436" s="275">
        <v>85.606051802003705</v>
      </c>
      <c r="J436" s="275">
        <v>94.899208315198493</v>
      </c>
      <c r="K436" s="275">
        <v>105.45956480006913</v>
      </c>
      <c r="L436" s="275">
        <v>102.9251648567174</v>
      </c>
      <c r="M436" s="275">
        <v>104.8259648142312</v>
      </c>
      <c r="N436" s="275">
        <v>56.884291757717463</v>
      </c>
      <c r="O436" s="275">
        <v>45.675065371226786</v>
      </c>
      <c r="P436" s="275">
        <v>48.594051646109705</v>
      </c>
      <c r="Q436" s="275">
        <v>56.992159935912554</v>
      </c>
      <c r="R436" s="275">
        <v>45.675065371226786</v>
      </c>
      <c r="S436" s="275">
        <v>50.840622007561585</v>
      </c>
      <c r="T436" s="275">
        <v>55.000584955844737</v>
      </c>
      <c r="U436" s="275">
        <v>54.873104381614176</v>
      </c>
      <c r="V436" s="275">
        <v>54.91527807216584</v>
      </c>
      <c r="W436" s="275">
        <v>0.25356347045157634</v>
      </c>
      <c r="X436" s="275">
        <v>3.1746421807802164E-3</v>
      </c>
      <c r="Y436" s="275">
        <v>0.12836905631617829</v>
      </c>
      <c r="Z436" s="275">
        <v>0.10075414655360358</v>
      </c>
      <c r="AA436" s="275">
        <v>0.10075414655360358</v>
      </c>
      <c r="AB436" s="275">
        <v>0.10075414655360358</v>
      </c>
      <c r="AC436" s="275">
        <v>0.10075414655360358</v>
      </c>
      <c r="AD436" s="275">
        <v>0.10075414655360358</v>
      </c>
      <c r="AE436" s="275">
        <v>0.10075414655360358</v>
      </c>
      <c r="AF436" s="275">
        <v>37.107425954200004</v>
      </c>
      <c r="AG436" s="275">
        <v>3.4361107291999993</v>
      </c>
      <c r="AH436" s="275">
        <v>3.4361107291999993</v>
      </c>
      <c r="AI436" s="275">
        <v>4.0324197673364521</v>
      </c>
      <c r="AJ436" s="275">
        <v>4.0324197673364521</v>
      </c>
      <c r="AK436" s="275">
        <v>4.0324197673364521</v>
      </c>
    </row>
    <row r="437" spans="1:37" ht="15" x14ac:dyDescent="0.25">
      <c r="A437" s="269" t="s">
        <v>1709</v>
      </c>
      <c r="B437" s="269" t="s">
        <v>1710</v>
      </c>
      <c r="C437" s="275">
        <v>6</v>
      </c>
      <c r="D437" s="269" t="s">
        <v>802</v>
      </c>
      <c r="E437" s="275">
        <v>92.29849102362013</v>
      </c>
      <c r="F437" s="275">
        <v>75.61920816408805</v>
      </c>
      <c r="G437" s="275">
        <v>79.789028878971067</v>
      </c>
      <c r="H437" s="275">
        <v>92.29849102362013</v>
      </c>
      <c r="I437" s="275">
        <v>75.61920816408805</v>
      </c>
      <c r="J437" s="275">
        <v>83.958849593854097</v>
      </c>
      <c r="K437" s="275">
        <v>92.29849102362013</v>
      </c>
      <c r="L437" s="275">
        <v>92.29849102362013</v>
      </c>
      <c r="M437" s="275">
        <v>92.29849102362013</v>
      </c>
      <c r="N437" s="275">
        <v>43.0987903583746</v>
      </c>
      <c r="O437" s="275">
        <v>36.314782642171089</v>
      </c>
      <c r="P437" s="275">
        <v>38.042654714779609</v>
      </c>
      <c r="Q437" s="275">
        <v>43.152724447472139</v>
      </c>
      <c r="R437" s="275">
        <v>36.314782642171089</v>
      </c>
      <c r="S437" s="275">
        <v>39.559633733414216</v>
      </c>
      <c r="T437" s="275">
        <v>42.446439003824835</v>
      </c>
      <c r="U437" s="275">
        <v>42.382698716709555</v>
      </c>
      <c r="V437" s="275">
        <v>42.417020409771624</v>
      </c>
      <c r="W437" s="275">
        <v>1.145976536847211</v>
      </c>
      <c r="X437" s="275">
        <v>0.10178533168667254</v>
      </c>
      <c r="Y437" s="275">
        <v>0.6238809342669418</v>
      </c>
      <c r="Z437" s="275">
        <v>3.4642258628829423</v>
      </c>
      <c r="AA437" s="275">
        <v>3.4642258628829423</v>
      </c>
      <c r="AB437" s="275">
        <v>3.4642258628829423</v>
      </c>
      <c r="AC437" s="275">
        <v>3.4642258628829423</v>
      </c>
      <c r="AD437" s="275">
        <v>3.4642258628829423</v>
      </c>
      <c r="AE437" s="275">
        <v>3.4642258628829423</v>
      </c>
      <c r="AF437" s="275">
        <v>46.3068519674</v>
      </c>
      <c r="AG437" s="275">
        <v>4.2879681588</v>
      </c>
      <c r="AH437" s="275">
        <v>4.2879681588</v>
      </c>
      <c r="AI437" s="275">
        <v>3.8545280019782986</v>
      </c>
      <c r="AJ437" s="275">
        <v>3.8545280019782986</v>
      </c>
      <c r="AK437" s="275">
        <v>3.8545280019782986</v>
      </c>
    </row>
    <row r="438" spans="1:37" ht="15" x14ac:dyDescent="0.25">
      <c r="A438" s="269" t="s">
        <v>1711</v>
      </c>
      <c r="B438" s="269" t="s">
        <v>1712</v>
      </c>
      <c r="C438" s="275">
        <v>8</v>
      </c>
      <c r="D438" s="269" t="s">
        <v>802</v>
      </c>
      <c r="E438" s="275">
        <v>33.041188313896591</v>
      </c>
      <c r="F438" s="275">
        <v>27.268150628992029</v>
      </c>
      <c r="G438" s="275">
        <v>28.711410050218173</v>
      </c>
      <c r="H438" s="275">
        <v>33.041188313896591</v>
      </c>
      <c r="I438" s="275">
        <v>27.268150628992029</v>
      </c>
      <c r="J438" s="275">
        <v>30.154669471444308</v>
      </c>
      <c r="K438" s="275">
        <v>33.041188313896591</v>
      </c>
      <c r="L438" s="275">
        <v>33.041188313896591</v>
      </c>
      <c r="M438" s="275">
        <v>33.041188313896591</v>
      </c>
      <c r="N438" s="275">
        <v>18.974937703589195</v>
      </c>
      <c r="O438" s="275">
        <v>15.235260175419722</v>
      </c>
      <c r="P438" s="275">
        <v>16.202049701019728</v>
      </c>
      <c r="Q438" s="275">
        <v>19.028871792686736</v>
      </c>
      <c r="R438" s="275">
        <v>15.235260175419722</v>
      </c>
      <c r="S438" s="275">
        <v>16.959729720027848</v>
      </c>
      <c r="T438" s="275">
        <v>18.329720538567486</v>
      </c>
      <c r="U438" s="275">
        <v>18.265980251452206</v>
      </c>
      <c r="V438" s="275">
        <v>18.300301944514281</v>
      </c>
      <c r="W438" s="275">
        <v>0.1397499287612744</v>
      </c>
      <c r="X438" s="275">
        <v>1.3618487786183206E-3</v>
      </c>
      <c r="Y438" s="275">
        <v>7.0555888769946354E-2</v>
      </c>
      <c r="Z438" s="275">
        <v>5.0222013459531166E-2</v>
      </c>
      <c r="AA438" s="275">
        <v>5.0222013459531166E-2</v>
      </c>
      <c r="AB438" s="275">
        <v>5.0222013459531166E-2</v>
      </c>
      <c r="AC438" s="275">
        <v>5.0222013459531166E-2</v>
      </c>
      <c r="AD438" s="275">
        <v>5.0222013459531166E-2</v>
      </c>
      <c r="AE438" s="275">
        <v>5.0222013459531166E-2</v>
      </c>
      <c r="AF438" s="275">
        <v>12.388648080399999</v>
      </c>
      <c r="AG438" s="275">
        <v>1.1471764851999999</v>
      </c>
      <c r="AH438" s="275">
        <v>1.1471764851999999</v>
      </c>
      <c r="AI438" s="275">
        <v>1.3500762838543721</v>
      </c>
      <c r="AJ438" s="275">
        <v>1.3500762838543721</v>
      </c>
      <c r="AK438" s="275">
        <v>1.3500762838543721</v>
      </c>
    </row>
    <row r="439" spans="1:37" ht="15" x14ac:dyDescent="0.25">
      <c r="A439" s="269" t="s">
        <v>2896</v>
      </c>
      <c r="B439" s="269" t="s">
        <v>1712</v>
      </c>
      <c r="C439" s="275">
        <v>7</v>
      </c>
      <c r="D439" s="269" t="s">
        <v>802</v>
      </c>
      <c r="E439" s="275">
        <v>33.041188313896591</v>
      </c>
      <c r="F439" s="275">
        <v>33.041188313896591</v>
      </c>
      <c r="G439" s="275">
        <v>33.041188313896598</v>
      </c>
      <c r="H439" s="275">
        <v>33.041188313896591</v>
      </c>
      <c r="I439" s="275">
        <v>33.041188313896591</v>
      </c>
      <c r="J439" s="275">
        <v>33.041188313896591</v>
      </c>
      <c r="K439" s="275">
        <v>33.041188313896591</v>
      </c>
      <c r="L439" s="275">
        <v>33.041188313896591</v>
      </c>
      <c r="M439" s="275">
        <v>33.041188313896591</v>
      </c>
      <c r="N439" s="275">
        <v>21.030766152191845</v>
      </c>
      <c r="O439" s="275">
        <v>18.923506191816344</v>
      </c>
      <c r="P439" s="275">
        <v>19.482191325467856</v>
      </c>
      <c r="Q439" s="275">
        <v>18.98724647893162</v>
      </c>
      <c r="R439" s="275">
        <v>18.923506191816344</v>
      </c>
      <c r="S439" s="275">
        <v>18.957827884878416</v>
      </c>
      <c r="T439" s="275">
        <v>21.08470024128939</v>
      </c>
      <c r="U439" s="275">
        <v>18.923506191816344</v>
      </c>
      <c r="V439" s="275">
        <v>19.482191325467859</v>
      </c>
      <c r="W439" s="275">
        <v>0.1397499287612744</v>
      </c>
      <c r="X439" s="275">
        <v>1.3618487786183206E-3</v>
      </c>
      <c r="Y439" s="275">
        <v>7.0555888769946354E-2</v>
      </c>
      <c r="Z439" s="275">
        <v>5.0222013459531166E-2</v>
      </c>
      <c r="AA439" s="275">
        <v>5.0222013459531166E-2</v>
      </c>
      <c r="AB439" s="275">
        <v>5.0222013459531166E-2</v>
      </c>
      <c r="AC439" s="275">
        <v>5.0222013459531166E-2</v>
      </c>
      <c r="AD439" s="275">
        <v>5.0222013459531166E-2</v>
      </c>
      <c r="AE439" s="275">
        <v>5.0222013459531166E-2</v>
      </c>
      <c r="AF439" s="275">
        <v>12.387707411199999</v>
      </c>
      <c r="AG439" s="275">
        <v>1.1470893802</v>
      </c>
      <c r="AH439" s="275">
        <v>1.1470893802</v>
      </c>
      <c r="AI439" s="275">
        <v>1.3462343273274548</v>
      </c>
      <c r="AJ439" s="275">
        <v>1.3462343273274548</v>
      </c>
      <c r="AK439" s="275">
        <v>1.3462343273274548</v>
      </c>
    </row>
    <row r="440" spans="1:37" ht="15" x14ac:dyDescent="0.25">
      <c r="A440" s="269" t="s">
        <v>818</v>
      </c>
      <c r="B440" s="269" t="s">
        <v>162</v>
      </c>
      <c r="C440" s="275">
        <v>108</v>
      </c>
      <c r="D440" s="269" t="s">
        <v>802</v>
      </c>
      <c r="E440" s="275">
        <v>932.58854085625148</v>
      </c>
      <c r="F440" s="275">
        <v>778.25603299189345</v>
      </c>
      <c r="G440" s="275">
        <v>838.18916053972441</v>
      </c>
      <c r="H440" s="275">
        <v>932.58854085625148</v>
      </c>
      <c r="I440" s="275">
        <v>778.25603299189345</v>
      </c>
      <c r="J440" s="275">
        <v>866.09728721494321</v>
      </c>
      <c r="K440" s="275">
        <v>975.288542019734</v>
      </c>
      <c r="L440" s="275">
        <v>932.58854085625148</v>
      </c>
      <c r="M440" s="275">
        <v>964.61354172886331</v>
      </c>
      <c r="N440" s="275">
        <v>392.47606132868793</v>
      </c>
      <c r="O440" s="275">
        <v>327.61070004443832</v>
      </c>
      <c r="P440" s="275">
        <v>357.04228453631049</v>
      </c>
      <c r="Q440" s="275">
        <v>393.44734374177079</v>
      </c>
      <c r="R440" s="275">
        <v>327.61070004443832</v>
      </c>
      <c r="S440" s="275">
        <v>364.4595681445993</v>
      </c>
      <c r="T440" s="275">
        <v>408.99293194537131</v>
      </c>
      <c r="U440" s="275">
        <v>383.71032281921345</v>
      </c>
      <c r="V440" s="275">
        <v>402.14248925669568</v>
      </c>
      <c r="W440" s="275">
        <v>7.2081799834385452</v>
      </c>
      <c r="X440" s="275">
        <v>0.1134745387015136</v>
      </c>
      <c r="Y440" s="275">
        <v>3.6608272610700294</v>
      </c>
      <c r="Z440" s="275">
        <v>0.97938244216350501</v>
      </c>
      <c r="AA440" s="275">
        <v>0.97938244216350501</v>
      </c>
      <c r="AB440" s="275">
        <v>0.97938244216350501</v>
      </c>
      <c r="AC440" s="275">
        <v>0.97938244216350501</v>
      </c>
      <c r="AD440" s="275">
        <v>0.97938244216350501</v>
      </c>
      <c r="AE440" s="275">
        <v>0.97938244216350501</v>
      </c>
      <c r="AF440" s="275">
        <v>323.72583461659997</v>
      </c>
      <c r="AG440" s="275">
        <v>29.9766973236</v>
      </c>
      <c r="AH440" s="275">
        <v>29.9766973236</v>
      </c>
      <c r="AI440" s="275">
        <v>32.220577809652134</v>
      </c>
      <c r="AJ440" s="275">
        <v>32.220577809652134</v>
      </c>
      <c r="AK440" s="275">
        <v>32.220577809652134</v>
      </c>
    </row>
    <row r="441" spans="1:37" ht="15" x14ac:dyDescent="0.25">
      <c r="A441" s="269" t="s">
        <v>3534</v>
      </c>
      <c r="B441" s="269" t="s">
        <v>157</v>
      </c>
      <c r="C441" s="275">
        <v>27</v>
      </c>
      <c r="D441" s="269" t="s">
        <v>802</v>
      </c>
      <c r="E441" s="275">
        <v>0</v>
      </c>
      <c r="F441" s="275">
        <v>0</v>
      </c>
      <c r="G441" s="275">
        <v>0</v>
      </c>
      <c r="H441" s="275">
        <v>0</v>
      </c>
      <c r="I441" s="275">
        <v>0</v>
      </c>
      <c r="J441" s="275">
        <v>0</v>
      </c>
      <c r="K441" s="275">
        <v>0</v>
      </c>
      <c r="L441" s="275">
        <v>0</v>
      </c>
      <c r="M441" s="275">
        <v>0</v>
      </c>
      <c r="N441" s="275">
        <v>1.6582279083918474</v>
      </c>
      <c r="O441" s="275">
        <v>1.4032667599307331</v>
      </c>
      <c r="P441" s="275">
        <v>1.5405535321790254</v>
      </c>
      <c r="Q441" s="275">
        <v>1.6582279083918474</v>
      </c>
      <c r="R441" s="275">
        <v>1.4032667599307331</v>
      </c>
      <c r="S441" s="275">
        <v>1.5405535321790254</v>
      </c>
      <c r="T441" s="275">
        <v>1.6582279083918474</v>
      </c>
      <c r="U441" s="275">
        <v>1.4032667599307331</v>
      </c>
      <c r="V441" s="275">
        <v>1.5405535321790254</v>
      </c>
      <c r="W441" s="275">
        <v>0.45716850921866331</v>
      </c>
      <c r="X441" s="275">
        <v>5.9241337061575802E-3</v>
      </c>
      <c r="Y441" s="275">
        <v>0.23154632146241044</v>
      </c>
      <c r="Z441" s="275">
        <v>0.16485392211806482</v>
      </c>
      <c r="AA441" s="275">
        <v>0.16485392211806482</v>
      </c>
      <c r="AB441" s="275">
        <v>0.16485392211806482</v>
      </c>
      <c r="AC441" s="275">
        <v>0.16485392211806482</v>
      </c>
      <c r="AD441" s="275">
        <v>0.16485392211806482</v>
      </c>
      <c r="AE441" s="275">
        <v>0.16485392211806482</v>
      </c>
      <c r="AF441" s="275">
        <v>2.7119611886999997</v>
      </c>
      <c r="AG441" s="275">
        <v>0.251124403</v>
      </c>
      <c r="AH441" s="275">
        <v>0.251124403</v>
      </c>
      <c r="AI441" s="275">
        <v>0.11991152557182792</v>
      </c>
      <c r="AJ441" s="275">
        <v>0.11991152557182792</v>
      </c>
      <c r="AK441" s="275">
        <v>0.11991152557182792</v>
      </c>
    </row>
    <row r="442" spans="1:37" ht="15" x14ac:dyDescent="0.25">
      <c r="A442" s="269" t="s">
        <v>3535</v>
      </c>
      <c r="B442" s="269" t="s">
        <v>157</v>
      </c>
      <c r="C442" s="275">
        <v>27</v>
      </c>
      <c r="D442" s="269" t="s">
        <v>802</v>
      </c>
      <c r="E442" s="275">
        <v>0</v>
      </c>
      <c r="F442" s="275">
        <v>0</v>
      </c>
      <c r="G442" s="275">
        <v>0</v>
      </c>
      <c r="H442" s="275">
        <v>0</v>
      </c>
      <c r="I442" s="275">
        <v>0</v>
      </c>
      <c r="J442" s="275">
        <v>0</v>
      </c>
      <c r="K442" s="275">
        <v>0</v>
      </c>
      <c r="L442" s="275">
        <v>0</v>
      </c>
      <c r="M442" s="275">
        <v>0</v>
      </c>
      <c r="N442" s="275">
        <v>1.7414785359020803</v>
      </c>
      <c r="O442" s="275">
        <v>1.4865173874409661</v>
      </c>
      <c r="P442" s="275">
        <v>1.6238041596892587</v>
      </c>
      <c r="Q442" s="275">
        <v>1.7414785359020803</v>
      </c>
      <c r="R442" s="275">
        <v>1.4865173874409661</v>
      </c>
      <c r="S442" s="275">
        <v>1.6238041596892585</v>
      </c>
      <c r="T442" s="275">
        <v>1.7414785359020803</v>
      </c>
      <c r="U442" s="275">
        <v>1.4865173874409661</v>
      </c>
      <c r="V442" s="275">
        <v>1.6238041596892585</v>
      </c>
      <c r="W442" s="275">
        <v>0.45716850921866331</v>
      </c>
      <c r="X442" s="275">
        <v>5.9241337061575802E-3</v>
      </c>
      <c r="Y442" s="275">
        <v>0.23154632146241044</v>
      </c>
      <c r="Z442" s="275">
        <v>0.16485392211806482</v>
      </c>
      <c r="AA442" s="275">
        <v>0.16485392211806482</v>
      </c>
      <c r="AB442" s="275">
        <v>0.16485392211806482</v>
      </c>
      <c r="AC442" s="275">
        <v>0.16485392211806482</v>
      </c>
      <c r="AD442" s="275">
        <v>0.16485392211806482</v>
      </c>
      <c r="AE442" s="275">
        <v>0.16485392211806482</v>
      </c>
      <c r="AF442" s="275">
        <v>2.7136585103000002</v>
      </c>
      <c r="AG442" s="275">
        <v>0.25128157299999998</v>
      </c>
      <c r="AH442" s="275">
        <v>0.25128157299999998</v>
      </c>
      <c r="AI442" s="275">
        <v>0.12395012860782312</v>
      </c>
      <c r="AJ442" s="275">
        <v>0.12395012860782312</v>
      </c>
      <c r="AK442" s="275">
        <v>0.12395012860782312</v>
      </c>
    </row>
    <row r="443" spans="1:37" ht="15" x14ac:dyDescent="0.25">
      <c r="A443" s="269" t="s">
        <v>3536</v>
      </c>
      <c r="B443" s="269" t="s">
        <v>158</v>
      </c>
      <c r="C443" s="275">
        <v>33</v>
      </c>
      <c r="D443" s="269" t="s">
        <v>802</v>
      </c>
      <c r="E443" s="275">
        <v>136.61543347304621</v>
      </c>
      <c r="F443" s="275">
        <v>113.19762672905571</v>
      </c>
      <c r="G443" s="275">
        <v>120.29287841190622</v>
      </c>
      <c r="H443" s="275">
        <v>136.61543347304621</v>
      </c>
      <c r="I443" s="275">
        <v>113.19762672905571</v>
      </c>
      <c r="J443" s="275">
        <v>125.52693009947741</v>
      </c>
      <c r="K443" s="275">
        <v>139.09703346675195</v>
      </c>
      <c r="L443" s="275">
        <v>136.61543347304621</v>
      </c>
      <c r="M443" s="275">
        <v>138.47663346832553</v>
      </c>
      <c r="N443" s="275">
        <v>63.585911840924766</v>
      </c>
      <c r="O443" s="275">
        <v>51.180348333596292</v>
      </c>
      <c r="P443" s="275">
        <v>54.563269712006701</v>
      </c>
      <c r="Q443" s="275">
        <v>63.693780019119856</v>
      </c>
      <c r="R443" s="275">
        <v>51.180348333596292</v>
      </c>
      <c r="S443" s="275">
        <v>57.026498942009006</v>
      </c>
      <c r="T443" s="275">
        <v>62.031906685688128</v>
      </c>
      <c r="U443" s="275">
        <v>61.596326256762097</v>
      </c>
      <c r="V443" s="275">
        <v>61.864174390350207</v>
      </c>
      <c r="W443" s="275">
        <v>0.44070538894423983</v>
      </c>
      <c r="X443" s="275">
        <v>4.5377810489502001E-3</v>
      </c>
      <c r="Y443" s="275">
        <v>0.22262158499659501</v>
      </c>
      <c r="Z443" s="275">
        <v>0.19331264281439195</v>
      </c>
      <c r="AA443" s="275">
        <v>0.19331264281439195</v>
      </c>
      <c r="AB443" s="275">
        <v>0.19331264281439195</v>
      </c>
      <c r="AC443" s="275">
        <v>0.19331264281439195</v>
      </c>
      <c r="AD443" s="275">
        <v>0.19331264281439195</v>
      </c>
      <c r="AE443" s="275">
        <v>0.19331264281439195</v>
      </c>
      <c r="AF443" s="275">
        <v>45.0096373047</v>
      </c>
      <c r="AG443" s="275">
        <v>4.1678488090999997</v>
      </c>
      <c r="AH443" s="275">
        <v>4.1678488090999997</v>
      </c>
      <c r="AI443" s="275">
        <v>5.1605202991382573</v>
      </c>
      <c r="AJ443" s="275">
        <v>5.1605202991382573</v>
      </c>
      <c r="AK443" s="275">
        <v>5.1605202991382573</v>
      </c>
    </row>
    <row r="444" spans="1:37" ht="15" x14ac:dyDescent="0.25">
      <c r="A444" s="269" t="s">
        <v>3537</v>
      </c>
      <c r="B444" s="269" t="s">
        <v>1706</v>
      </c>
      <c r="C444" s="275">
        <v>8</v>
      </c>
      <c r="D444" s="269" t="s">
        <v>802</v>
      </c>
      <c r="E444" s="275">
        <v>36.763588304455212</v>
      </c>
      <c r="F444" s="275">
        <v>30.990550619550653</v>
      </c>
      <c r="G444" s="275">
        <v>33.67461003762967</v>
      </c>
      <c r="H444" s="275">
        <v>36.763588304455212</v>
      </c>
      <c r="I444" s="275">
        <v>30.990550619550653</v>
      </c>
      <c r="J444" s="275">
        <v>34.497469460429372</v>
      </c>
      <c r="K444" s="275">
        <v>39.245188298160969</v>
      </c>
      <c r="L444" s="275">
        <v>36.763588304455212</v>
      </c>
      <c r="M444" s="275">
        <v>38.624788299734533</v>
      </c>
      <c r="N444" s="275">
        <v>19.628308346978244</v>
      </c>
      <c r="O444" s="275">
        <v>15.888630818808767</v>
      </c>
      <c r="P444" s="275">
        <v>17.073210558871789</v>
      </c>
      <c r="Q444" s="275">
        <v>19.682242436075786</v>
      </c>
      <c r="R444" s="275">
        <v>15.888630818808767</v>
      </c>
      <c r="S444" s="275">
        <v>17.721995470648402</v>
      </c>
      <c r="T444" s="275">
        <v>19.418671610882562</v>
      </c>
      <c r="U444" s="275">
        <v>18.983091181956532</v>
      </c>
      <c r="V444" s="275">
        <v>19.280357909597846</v>
      </c>
      <c r="W444" s="275">
        <v>0.1397499287612744</v>
      </c>
      <c r="X444" s="275">
        <v>1.3618487786183206E-3</v>
      </c>
      <c r="Y444" s="275">
        <v>7.0555888769946354E-2</v>
      </c>
      <c r="Z444" s="275">
        <v>5.0222013459531166E-2</v>
      </c>
      <c r="AA444" s="275">
        <v>5.0222013459531166E-2</v>
      </c>
      <c r="AB444" s="275">
        <v>5.0222013459531166E-2</v>
      </c>
      <c r="AC444" s="275">
        <v>5.0222013459531166E-2</v>
      </c>
      <c r="AD444" s="275">
        <v>5.0222013459531166E-2</v>
      </c>
      <c r="AE444" s="275">
        <v>5.0222013459531166E-2</v>
      </c>
      <c r="AF444" s="275">
        <v>12.5750325075</v>
      </c>
      <c r="AG444" s="275">
        <v>1.1644355016999999</v>
      </c>
      <c r="AH444" s="275">
        <v>1.1644355016999999</v>
      </c>
      <c r="AI444" s="275">
        <v>1.4484081081920099</v>
      </c>
      <c r="AJ444" s="275">
        <v>1.4484081081920099</v>
      </c>
      <c r="AK444" s="275">
        <v>1.4484081081920099</v>
      </c>
    </row>
    <row r="445" spans="1:37" ht="15" x14ac:dyDescent="0.25">
      <c r="A445" s="269" t="s">
        <v>3538</v>
      </c>
      <c r="B445" s="269" t="s">
        <v>1708</v>
      </c>
      <c r="C445" s="275">
        <v>15</v>
      </c>
      <c r="D445" s="269" t="s">
        <v>802</v>
      </c>
      <c r="E445" s="275">
        <v>102.9251648567174</v>
      </c>
      <c r="F445" s="275">
        <v>85.606051802003705</v>
      </c>
      <c r="G445" s="275">
        <v>91.203030037358005</v>
      </c>
      <c r="H445" s="275">
        <v>102.9251648567174</v>
      </c>
      <c r="I445" s="275">
        <v>85.606051802003705</v>
      </c>
      <c r="J445" s="275">
        <v>94.899208315198493</v>
      </c>
      <c r="K445" s="275">
        <v>105.45956480006913</v>
      </c>
      <c r="L445" s="275">
        <v>102.9251648567174</v>
      </c>
      <c r="M445" s="275">
        <v>104.8259648142312</v>
      </c>
      <c r="N445" s="275">
        <v>56.884291757717463</v>
      </c>
      <c r="O445" s="275">
        <v>45.675065371226786</v>
      </c>
      <c r="P445" s="275">
        <v>48.594051646109705</v>
      </c>
      <c r="Q445" s="275">
        <v>56.992159935912554</v>
      </c>
      <c r="R445" s="275">
        <v>45.675065371226786</v>
      </c>
      <c r="S445" s="275">
        <v>50.840622007561585</v>
      </c>
      <c r="T445" s="275">
        <v>55.000584955844737</v>
      </c>
      <c r="U445" s="275">
        <v>54.873104381614176</v>
      </c>
      <c r="V445" s="275">
        <v>54.91527807216584</v>
      </c>
      <c r="W445" s="275">
        <v>0.25356347045157634</v>
      </c>
      <c r="X445" s="275">
        <v>3.1746421807802164E-3</v>
      </c>
      <c r="Y445" s="275">
        <v>0.12836905631617829</v>
      </c>
      <c r="Z445" s="275">
        <v>0.10075414655360358</v>
      </c>
      <c r="AA445" s="275">
        <v>0.10075414655360358</v>
      </c>
      <c r="AB445" s="275">
        <v>0.10075414655360358</v>
      </c>
      <c r="AC445" s="275">
        <v>0.10075414655360358</v>
      </c>
      <c r="AD445" s="275">
        <v>0.10075414655360358</v>
      </c>
      <c r="AE445" s="275">
        <v>0.10075414655360358</v>
      </c>
      <c r="AF445" s="275">
        <v>37.107425954200004</v>
      </c>
      <c r="AG445" s="275">
        <v>3.4361107291999993</v>
      </c>
      <c r="AH445" s="275">
        <v>3.4361107291999993</v>
      </c>
      <c r="AI445" s="275">
        <v>4.0324197673364521</v>
      </c>
      <c r="AJ445" s="275">
        <v>4.0324197673364521</v>
      </c>
      <c r="AK445" s="275">
        <v>4.0324197673364521</v>
      </c>
    </row>
    <row r="446" spans="1:37" ht="15" x14ac:dyDescent="0.25">
      <c r="A446" s="269" t="s">
        <v>3539</v>
      </c>
      <c r="B446" s="269" t="s">
        <v>1712</v>
      </c>
      <c r="C446" s="275">
        <v>7</v>
      </c>
      <c r="D446" s="269" t="s">
        <v>802</v>
      </c>
      <c r="E446" s="275">
        <v>33.041188313896591</v>
      </c>
      <c r="F446" s="275">
        <v>27.268150628992029</v>
      </c>
      <c r="G446" s="275">
        <v>28.711410050218173</v>
      </c>
      <c r="H446" s="275">
        <v>33.041188313896591</v>
      </c>
      <c r="I446" s="275">
        <v>27.268150628992029</v>
      </c>
      <c r="J446" s="275">
        <v>30.154669471444308</v>
      </c>
      <c r="K446" s="275">
        <v>33.041188313896591</v>
      </c>
      <c r="L446" s="275">
        <v>33.041188313896591</v>
      </c>
      <c r="M446" s="275">
        <v>33.041188313896591</v>
      </c>
      <c r="N446" s="275">
        <v>18.933312389834079</v>
      </c>
      <c r="O446" s="275">
        <v>15.193634861664606</v>
      </c>
      <c r="P446" s="275">
        <v>16.160424387264612</v>
      </c>
      <c r="Q446" s="275">
        <v>18.98724647893162</v>
      </c>
      <c r="R446" s="275">
        <v>15.193634861664606</v>
      </c>
      <c r="S446" s="275">
        <v>16.918104406272736</v>
      </c>
      <c r="T446" s="275">
        <v>18.288095224812366</v>
      </c>
      <c r="U446" s="275">
        <v>18.22435493769709</v>
      </c>
      <c r="V446" s="275">
        <v>18.258676630759162</v>
      </c>
      <c r="W446" s="275">
        <v>0.1397499287612744</v>
      </c>
      <c r="X446" s="275">
        <v>1.3618487786183206E-3</v>
      </c>
      <c r="Y446" s="275">
        <v>7.0555888769946354E-2</v>
      </c>
      <c r="Z446" s="275">
        <v>5.0222013459531166E-2</v>
      </c>
      <c r="AA446" s="275">
        <v>5.0222013459531166E-2</v>
      </c>
      <c r="AB446" s="275">
        <v>5.0222013459531166E-2</v>
      </c>
      <c r="AC446" s="275">
        <v>5.0222013459531166E-2</v>
      </c>
      <c r="AD446" s="275">
        <v>5.0222013459531166E-2</v>
      </c>
      <c r="AE446" s="275">
        <v>5.0222013459531166E-2</v>
      </c>
      <c r="AF446" s="275">
        <v>12.387707411199999</v>
      </c>
      <c r="AG446" s="275">
        <v>1.1470893802</v>
      </c>
      <c r="AH446" s="275">
        <v>1.1470893802</v>
      </c>
      <c r="AI446" s="275">
        <v>1.3462343273274548</v>
      </c>
      <c r="AJ446" s="275">
        <v>1.3462343273274548</v>
      </c>
      <c r="AK446" s="275">
        <v>1.3462343273274548</v>
      </c>
    </row>
    <row r="447" spans="1:37" ht="15" x14ac:dyDescent="0.25">
      <c r="A447" s="269" t="s">
        <v>3540</v>
      </c>
      <c r="B447" s="269" t="s">
        <v>3541</v>
      </c>
      <c r="C447" s="275">
        <v>15</v>
      </c>
      <c r="D447" s="269" t="s">
        <v>802</v>
      </c>
      <c r="E447" s="275">
        <v>0</v>
      </c>
      <c r="F447" s="275">
        <v>0</v>
      </c>
      <c r="G447" s="275">
        <v>0</v>
      </c>
      <c r="H447" s="275">
        <v>0</v>
      </c>
      <c r="I447" s="275">
        <v>0</v>
      </c>
      <c r="J447" s="275">
        <v>0</v>
      </c>
      <c r="K447" s="275">
        <v>0</v>
      </c>
      <c r="L447" s="275">
        <v>0</v>
      </c>
      <c r="M447" s="275">
        <v>0</v>
      </c>
      <c r="N447" s="275">
        <v>0.4530774079379295</v>
      </c>
      <c r="O447" s="275">
        <v>0.38933712082265093</v>
      </c>
      <c r="P447" s="275">
        <v>0.42365881388472398</v>
      </c>
      <c r="Q447" s="275">
        <v>0.4530774079379295</v>
      </c>
      <c r="R447" s="275">
        <v>0.38933712082265093</v>
      </c>
      <c r="S447" s="275">
        <v>0.42365881388472404</v>
      </c>
      <c r="T447" s="275">
        <v>0.4530774079379295</v>
      </c>
      <c r="U447" s="275">
        <v>0.38933712082265093</v>
      </c>
      <c r="V447" s="275">
        <v>0.42365881388472404</v>
      </c>
      <c r="W447" s="275">
        <v>0.19353264830128838</v>
      </c>
      <c r="X447" s="275">
        <v>1.9879282720330787E-3</v>
      </c>
      <c r="Y447" s="275">
        <v>9.7760288286660738E-2</v>
      </c>
      <c r="Z447" s="275">
        <v>9.3128006290460127E-2</v>
      </c>
      <c r="AA447" s="275">
        <v>9.3128006290460127E-2</v>
      </c>
      <c r="AB447" s="275">
        <v>9.3128006290460127E-2</v>
      </c>
      <c r="AC447" s="275">
        <v>9.3128006290460127E-2</v>
      </c>
      <c r="AD447" s="275">
        <v>9.3128006290460127E-2</v>
      </c>
      <c r="AE447" s="275">
        <v>9.3128006290460127E-2</v>
      </c>
      <c r="AF447" s="275">
        <v>1.7208579000000002E-2</v>
      </c>
      <c r="AG447" s="275">
        <v>1.5934964000000002E-3</v>
      </c>
      <c r="AH447" s="275">
        <v>1.5934964000000002E-3</v>
      </c>
      <c r="AI447" s="275">
        <v>4.5291024939891733E-2</v>
      </c>
      <c r="AJ447" s="275">
        <v>4.5291024939891733E-2</v>
      </c>
      <c r="AK447" s="275">
        <v>4.5291024939891733E-2</v>
      </c>
    </row>
    <row r="448" spans="1:37" ht="15" x14ac:dyDescent="0.25">
      <c r="A448" s="269" t="s">
        <v>2897</v>
      </c>
      <c r="B448" s="269" t="s">
        <v>163</v>
      </c>
      <c r="C448" s="275">
        <v>461</v>
      </c>
      <c r="D448" s="269" t="s">
        <v>802</v>
      </c>
      <c r="E448" s="275">
        <v>65354.943509038996</v>
      </c>
      <c r="F448" s="275">
        <v>41331.860363267973</v>
      </c>
      <c r="G448" s="275">
        <v>53606.125281037814</v>
      </c>
      <c r="H448" s="275">
        <v>65354.943509038996</v>
      </c>
      <c r="I448" s="275">
        <v>41102.54035665901</v>
      </c>
      <c r="J448" s="275">
        <v>47805.747837827126</v>
      </c>
      <c r="K448" s="275">
        <v>66176.516881967313</v>
      </c>
      <c r="L448" s="275">
        <v>42413.082583776246</v>
      </c>
      <c r="M448" s="275">
        <v>60120.998304115063</v>
      </c>
      <c r="N448" s="275">
        <v>2243.9158375104589</v>
      </c>
      <c r="O448" s="275">
        <v>1907.9271475027153</v>
      </c>
      <c r="P448" s="275">
        <v>2101.5888264238315</v>
      </c>
      <c r="Q448" s="275">
        <v>2249.711758714514</v>
      </c>
      <c r="R448" s="275">
        <v>1901.4285082155484</v>
      </c>
      <c r="S448" s="275">
        <v>2126.3615960103034</v>
      </c>
      <c r="T448" s="275">
        <v>2438.8265264659844</v>
      </c>
      <c r="U448" s="275">
        <v>2243.7503715092612</v>
      </c>
      <c r="V448" s="275">
        <v>2388.5207359827468</v>
      </c>
      <c r="W448" s="275">
        <v>34.105791286438709</v>
      </c>
      <c r="X448" s="275">
        <v>0.56108162984979515</v>
      </c>
      <c r="Y448" s="275">
        <v>17.333436458144252</v>
      </c>
      <c r="Z448" s="275">
        <v>4.0889907019995633</v>
      </c>
      <c r="AA448" s="275">
        <v>4.0889907019995633</v>
      </c>
      <c r="AB448" s="275">
        <v>4.0889907019995633</v>
      </c>
      <c r="AC448" s="275">
        <v>4.0889907019995633</v>
      </c>
      <c r="AD448" s="275">
        <v>4.0889907019995633</v>
      </c>
      <c r="AE448" s="275">
        <v>4.0889907019995633</v>
      </c>
      <c r="AF448" s="275">
        <v>2079.8002029832851</v>
      </c>
      <c r="AG448" s="275">
        <v>192.58751136750044</v>
      </c>
      <c r="AH448" s="275">
        <v>192.58751136750044</v>
      </c>
      <c r="AI448" s="275">
        <v>279.64667661364564</v>
      </c>
      <c r="AJ448" s="275">
        <v>279.64667661364564</v>
      </c>
      <c r="AK448" s="275">
        <v>279.64667661364564</v>
      </c>
    </row>
    <row r="449" spans="1:37" ht="15" x14ac:dyDescent="0.25">
      <c r="A449" s="269" t="s">
        <v>819</v>
      </c>
      <c r="B449" s="269" t="s">
        <v>163</v>
      </c>
      <c r="C449" s="275">
        <v>464</v>
      </c>
      <c r="D449" s="269" t="s">
        <v>802</v>
      </c>
      <c r="E449" s="275">
        <v>65382.114643240151</v>
      </c>
      <c r="F449" s="275">
        <v>41383.451497583563</v>
      </c>
      <c r="G449" s="275">
        <v>53647.206002150895</v>
      </c>
      <c r="H449" s="275">
        <v>65382.114643240151</v>
      </c>
      <c r="I449" s="275">
        <v>41154.1314909746</v>
      </c>
      <c r="J449" s="275">
        <v>47854.633145823551</v>
      </c>
      <c r="K449" s="275">
        <v>66210.486363587348</v>
      </c>
      <c r="L449" s="275">
        <v>42471.472065510723</v>
      </c>
      <c r="M449" s="275">
        <v>60161.07278576371</v>
      </c>
      <c r="N449" s="275">
        <v>2194.5989521700817</v>
      </c>
      <c r="O449" s="275">
        <v>1867.2178861416696</v>
      </c>
      <c r="P449" s="275">
        <v>2056.4904317619103</v>
      </c>
      <c r="Q449" s="275">
        <v>2200.2330711068439</v>
      </c>
      <c r="R449" s="275">
        <v>1860.7192468545027</v>
      </c>
      <c r="S449" s="275">
        <v>2080.1894584397473</v>
      </c>
      <c r="T449" s="275">
        <v>2385.0646051075751</v>
      </c>
      <c r="U449" s="275">
        <v>2194.2716839015911</v>
      </c>
      <c r="V449" s="275">
        <v>2335.9178788441823</v>
      </c>
      <c r="W449" s="275">
        <v>34.105791286438709</v>
      </c>
      <c r="X449" s="275">
        <v>0.56108162984979515</v>
      </c>
      <c r="Y449" s="275">
        <v>17.333436458144252</v>
      </c>
      <c r="Z449" s="275">
        <v>4.0889907019995633</v>
      </c>
      <c r="AA449" s="275">
        <v>4.0889907019995633</v>
      </c>
      <c r="AB449" s="275">
        <v>4.0889907019995633</v>
      </c>
      <c r="AC449" s="275">
        <v>4.0889907019995633</v>
      </c>
      <c r="AD449" s="275">
        <v>4.0889907019995633</v>
      </c>
      <c r="AE449" s="275">
        <v>4.0889907019995633</v>
      </c>
      <c r="AF449" s="275">
        <v>2073.0550657888994</v>
      </c>
      <c r="AG449" s="275">
        <v>191.96291634999997</v>
      </c>
      <c r="AH449" s="275">
        <v>191.96291634999997</v>
      </c>
      <c r="AI449" s="275">
        <v>282.60795589545461</v>
      </c>
      <c r="AJ449" s="275">
        <v>282.60795589545461</v>
      </c>
      <c r="AK449" s="275">
        <v>282.60795589545461</v>
      </c>
    </row>
    <row r="450" spans="1:37" ht="15" x14ac:dyDescent="0.25">
      <c r="A450" s="269" t="s">
        <v>2898</v>
      </c>
      <c r="B450" s="269" t="s">
        <v>2899</v>
      </c>
      <c r="C450" s="275">
        <v>95</v>
      </c>
      <c r="D450" s="269" t="s">
        <v>802</v>
      </c>
      <c r="E450" s="275">
        <v>738.94624309659469</v>
      </c>
      <c r="F450" s="275">
        <v>606.11284985070984</v>
      </c>
      <c r="G450" s="275">
        <v>649.08619817767817</v>
      </c>
      <c r="H450" s="275">
        <v>738.94624309659469</v>
      </c>
      <c r="I450" s="275">
        <v>589.73284937864105</v>
      </c>
      <c r="J450" s="275">
        <v>667.17454618635793</v>
      </c>
      <c r="K450" s="275">
        <v>733.90624241948592</v>
      </c>
      <c r="L450" s="275">
        <v>717.52624194741713</v>
      </c>
      <c r="M450" s="275">
        <v>723.11372290969359</v>
      </c>
      <c r="N450" s="275">
        <v>293.35167195740411</v>
      </c>
      <c r="O450" s="275">
        <v>241.45994688571358</v>
      </c>
      <c r="P450" s="275">
        <v>256.579185785851</v>
      </c>
      <c r="Q450" s="275">
        <v>294.54244423749776</v>
      </c>
      <c r="R450" s="275">
        <v>240.99575836520165</v>
      </c>
      <c r="S450" s="275">
        <v>267.3551126489682</v>
      </c>
      <c r="T450" s="275">
        <v>291.741608536022</v>
      </c>
      <c r="U450" s="275">
        <v>290.03195140811573</v>
      </c>
      <c r="V450" s="275">
        <v>290.78072923139507</v>
      </c>
      <c r="W450" s="275">
        <v>6.8316214814514025</v>
      </c>
      <c r="X450" s="275">
        <v>0.11245491735088388</v>
      </c>
      <c r="Y450" s="275">
        <v>3.4720381994011431</v>
      </c>
      <c r="Z450" s="275">
        <v>0.83239552408773754</v>
      </c>
      <c r="AA450" s="275">
        <v>0.83239552408773754</v>
      </c>
      <c r="AB450" s="275">
        <v>0.83239552408773754</v>
      </c>
      <c r="AC450" s="275">
        <v>0.83239552408773754</v>
      </c>
      <c r="AD450" s="275">
        <v>0.83239552408773754</v>
      </c>
      <c r="AE450" s="275">
        <v>0.83239552408773754</v>
      </c>
      <c r="AF450" s="275">
        <v>192.82499844588494</v>
      </c>
      <c r="AG450" s="275">
        <v>17.855406121500454</v>
      </c>
      <c r="AH450" s="275">
        <v>17.855406121500454</v>
      </c>
      <c r="AI450" s="275">
        <v>21.11701924034049</v>
      </c>
      <c r="AJ450" s="275">
        <v>21.11701924034049</v>
      </c>
      <c r="AK450" s="275">
        <v>21.11701924034049</v>
      </c>
    </row>
    <row r="451" spans="1:37" ht="15" x14ac:dyDescent="0.25">
      <c r="A451" s="269" t="s">
        <v>820</v>
      </c>
      <c r="B451" s="269" t="s">
        <v>821</v>
      </c>
      <c r="C451" s="275">
        <v>97</v>
      </c>
      <c r="D451" s="269" t="s">
        <v>802</v>
      </c>
      <c r="E451" s="275">
        <v>917.53833962665453</v>
      </c>
      <c r="F451" s="275">
        <v>753.4440471667682</v>
      </c>
      <c r="G451" s="275">
        <v>806.64822032050654</v>
      </c>
      <c r="H451" s="275">
        <v>917.53833962665453</v>
      </c>
      <c r="I451" s="275">
        <v>737.06404669469941</v>
      </c>
      <c r="J451" s="275">
        <v>831.34399312105177</v>
      </c>
      <c r="K451" s="275">
        <v>917.32953899608503</v>
      </c>
      <c r="L451" s="275">
        <v>900.94953852401625</v>
      </c>
      <c r="M451" s="275">
        <v>905.32921947465798</v>
      </c>
      <c r="N451" s="275">
        <v>334.63365537276763</v>
      </c>
      <c r="O451" s="275">
        <v>274.76310551743995</v>
      </c>
      <c r="P451" s="275">
        <v>292.20401145953088</v>
      </c>
      <c r="Q451" s="275">
        <v>335.66107851064413</v>
      </c>
      <c r="R451" s="275">
        <v>274.29891699692803</v>
      </c>
      <c r="S451" s="275">
        <v>304.77032680998099</v>
      </c>
      <c r="T451" s="275">
        <v>333.70721348751334</v>
      </c>
      <c r="U451" s="275">
        <v>331.15058568126216</v>
      </c>
      <c r="V451" s="275">
        <v>332.62369104541858</v>
      </c>
      <c r="W451" s="275">
        <v>6.8316214814514025</v>
      </c>
      <c r="X451" s="275">
        <v>0.11245491735088388</v>
      </c>
      <c r="Y451" s="275">
        <v>3.4720381994011431</v>
      </c>
      <c r="Z451" s="275">
        <v>0.83239552408773754</v>
      </c>
      <c r="AA451" s="275">
        <v>0.83239552408773754</v>
      </c>
      <c r="AB451" s="275">
        <v>0.83239552408773754</v>
      </c>
      <c r="AC451" s="275">
        <v>0.83239552408773754</v>
      </c>
      <c r="AD451" s="275">
        <v>0.83239552408773754</v>
      </c>
      <c r="AE451" s="275">
        <v>0.83239552408773754</v>
      </c>
      <c r="AF451" s="275">
        <v>222.06701056019998</v>
      </c>
      <c r="AG451" s="275">
        <v>20.563187953199996</v>
      </c>
      <c r="AH451" s="275">
        <v>20.563187953199996</v>
      </c>
      <c r="AI451" s="275">
        <v>27.618404216664224</v>
      </c>
      <c r="AJ451" s="275">
        <v>27.618404216664224</v>
      </c>
      <c r="AK451" s="275">
        <v>27.618404216664224</v>
      </c>
    </row>
    <row r="452" spans="1:37" ht="15" x14ac:dyDescent="0.25">
      <c r="A452" s="269" t="s">
        <v>3542</v>
      </c>
      <c r="B452" s="269" t="s">
        <v>164</v>
      </c>
      <c r="C452" s="275">
        <v>94</v>
      </c>
      <c r="D452" s="269" t="s">
        <v>802</v>
      </c>
      <c r="E452" s="275">
        <v>19554.869590835104</v>
      </c>
      <c r="F452" s="275">
        <v>12202.428807892329</v>
      </c>
      <c r="G452" s="275">
        <v>15940.997490621048</v>
      </c>
      <c r="H452" s="275">
        <v>19554.869590835104</v>
      </c>
      <c r="I452" s="275">
        <v>12136.908806004054</v>
      </c>
      <c r="J452" s="275">
        <v>14148.855585670619</v>
      </c>
      <c r="K452" s="275">
        <v>19738.742753976152</v>
      </c>
      <c r="L452" s="275">
        <v>12455.541663721368</v>
      </c>
      <c r="M452" s="275">
        <v>17885.182480468316</v>
      </c>
      <c r="N452" s="275">
        <v>479.36159406090798</v>
      </c>
      <c r="O452" s="275">
        <v>407.72544940163897</v>
      </c>
      <c r="P452" s="275">
        <v>456.87589257966965</v>
      </c>
      <c r="Q452" s="275">
        <v>480.52796332241172</v>
      </c>
      <c r="R452" s="275">
        <v>405.86869531959127</v>
      </c>
      <c r="S452" s="275">
        <v>458.13333259722458</v>
      </c>
      <c r="T452" s="275">
        <v>536.82071880684214</v>
      </c>
      <c r="U452" s="275">
        <v>479.94075072029995</v>
      </c>
      <c r="V452" s="275">
        <v>522.06997562878632</v>
      </c>
      <c r="W452" s="275">
        <v>6.8620586130772505</v>
      </c>
      <c r="X452" s="275">
        <v>0.11257819704513197</v>
      </c>
      <c r="Y452" s="275">
        <v>3.4873184050611914</v>
      </c>
      <c r="Z452" s="275">
        <v>0.82692511969098792</v>
      </c>
      <c r="AA452" s="275">
        <v>0.82692511969098792</v>
      </c>
      <c r="AB452" s="275">
        <v>0.82692511969098792</v>
      </c>
      <c r="AC452" s="275">
        <v>0.82692511969098792</v>
      </c>
      <c r="AD452" s="275">
        <v>0.82692511969098792</v>
      </c>
      <c r="AE452" s="275">
        <v>0.82692511969098792</v>
      </c>
      <c r="AF452" s="275">
        <v>499.40586513369993</v>
      </c>
      <c r="AG452" s="275">
        <v>46.244507569900009</v>
      </c>
      <c r="AH452" s="275">
        <v>46.244507569900009</v>
      </c>
      <c r="AI452" s="275">
        <v>73.5052290988409</v>
      </c>
      <c r="AJ452" s="275">
        <v>73.5052290988409</v>
      </c>
      <c r="AK452" s="275">
        <v>73.5052290988409</v>
      </c>
    </row>
    <row r="453" spans="1:37" ht="15" x14ac:dyDescent="0.25">
      <c r="A453" s="269" t="s">
        <v>1713</v>
      </c>
      <c r="B453" s="269" t="s">
        <v>164</v>
      </c>
      <c r="C453" s="275">
        <v>94</v>
      </c>
      <c r="D453" s="269" t="s">
        <v>802</v>
      </c>
      <c r="E453" s="275">
        <v>19523.621775044743</v>
      </c>
      <c r="F453" s="275">
        <v>12178.493792142213</v>
      </c>
      <c r="G453" s="275">
        <v>15911.877165363614</v>
      </c>
      <c r="H453" s="275">
        <v>19523.621775044743</v>
      </c>
      <c r="I453" s="275">
        <v>12112.973790253938</v>
      </c>
      <c r="J453" s="275">
        <v>14120.034550936049</v>
      </c>
      <c r="K453" s="275">
        <v>19701.379300237011</v>
      </c>
      <c r="L453" s="275">
        <v>12425.491010022473</v>
      </c>
      <c r="M453" s="275">
        <v>17849.647226739238</v>
      </c>
      <c r="N453" s="275">
        <v>456.7012947622926</v>
      </c>
      <c r="O453" s="275">
        <v>389.21183260626225</v>
      </c>
      <c r="P453" s="275">
        <v>436.68432960484785</v>
      </c>
      <c r="Q453" s="275">
        <v>457.86766402379624</v>
      </c>
      <c r="R453" s="275">
        <v>387.35507852421449</v>
      </c>
      <c r="S453" s="275">
        <v>437.22573677341069</v>
      </c>
      <c r="T453" s="275">
        <v>512.87786840095578</v>
      </c>
      <c r="U453" s="275">
        <v>457.28045142168463</v>
      </c>
      <c r="V453" s="275">
        <v>498.44776299971767</v>
      </c>
      <c r="W453" s="275">
        <v>6.8620586130772505</v>
      </c>
      <c r="X453" s="275">
        <v>0.11257819704513197</v>
      </c>
      <c r="Y453" s="275">
        <v>3.4873184050611914</v>
      </c>
      <c r="Z453" s="275">
        <v>0.82692511969098792</v>
      </c>
      <c r="AA453" s="275">
        <v>0.82692511969098792</v>
      </c>
      <c r="AB453" s="275">
        <v>0.82692511969098792</v>
      </c>
      <c r="AC453" s="275">
        <v>0.82692511969098792</v>
      </c>
      <c r="AD453" s="275">
        <v>0.82692511969098792</v>
      </c>
      <c r="AE453" s="275">
        <v>0.82692511969098792</v>
      </c>
      <c r="AF453" s="275">
        <v>490.40597455829993</v>
      </c>
      <c r="AG453" s="275">
        <v>45.411126000400003</v>
      </c>
      <c r="AH453" s="275">
        <v>45.411126000400003</v>
      </c>
      <c r="AI453" s="275">
        <v>72.619244517146697</v>
      </c>
      <c r="AJ453" s="275">
        <v>72.619244517146697</v>
      </c>
      <c r="AK453" s="275">
        <v>72.619244517146697</v>
      </c>
    </row>
    <row r="454" spans="1:37" ht="15" x14ac:dyDescent="0.25">
      <c r="A454" s="269" t="s">
        <v>3543</v>
      </c>
      <c r="B454" s="269" t="s">
        <v>1715</v>
      </c>
      <c r="C454" s="275">
        <v>84</v>
      </c>
      <c r="D454" s="269" t="s">
        <v>802</v>
      </c>
      <c r="E454" s="275">
        <v>6056.5018864159674</v>
      </c>
      <c r="F454" s="275">
        <v>4118.4610897402854</v>
      </c>
      <c r="G454" s="275">
        <v>5134.0466109969966</v>
      </c>
      <c r="H454" s="275">
        <v>6056.5018864159674</v>
      </c>
      <c r="I454" s="275">
        <v>4102.0810892682166</v>
      </c>
      <c r="J454" s="275">
        <v>4692.0065346289302</v>
      </c>
      <c r="K454" s="275">
        <v>6226.3823776193822</v>
      </c>
      <c r="L454" s="275">
        <v>4322.9614272876943</v>
      </c>
      <c r="M454" s="275">
        <v>5742.3371398004256</v>
      </c>
      <c r="N454" s="275">
        <v>512.47938337033042</v>
      </c>
      <c r="O454" s="275">
        <v>443.29085241208497</v>
      </c>
      <c r="P454" s="275">
        <v>474.38196289897115</v>
      </c>
      <c r="Q454" s="275">
        <v>513.58542450978064</v>
      </c>
      <c r="R454" s="275">
        <v>442.82666389157305</v>
      </c>
      <c r="S454" s="275">
        <v>484.60648556966095</v>
      </c>
      <c r="T454" s="275">
        <v>538.05771455570232</v>
      </c>
      <c r="U454" s="275">
        <v>513.89616794024516</v>
      </c>
      <c r="V454" s="275">
        <v>531.53007986499313</v>
      </c>
      <c r="W454" s="275">
        <v>6.6879939657555454</v>
      </c>
      <c r="X454" s="275">
        <v>0.11089212136351553</v>
      </c>
      <c r="Y454" s="275">
        <v>3.3994430435595304</v>
      </c>
      <c r="Z454" s="275">
        <v>0.77581981883886098</v>
      </c>
      <c r="AA454" s="275">
        <v>0.77581981883886098</v>
      </c>
      <c r="AB454" s="275">
        <v>0.77581981883886098</v>
      </c>
      <c r="AC454" s="275">
        <v>0.77581981883886098</v>
      </c>
      <c r="AD454" s="275">
        <v>0.77581981883886098</v>
      </c>
      <c r="AE454" s="275">
        <v>0.77581981883886098</v>
      </c>
      <c r="AF454" s="275">
        <v>388.75760913629995</v>
      </c>
      <c r="AG454" s="275">
        <v>35.998582536299999</v>
      </c>
      <c r="AH454" s="275">
        <v>35.998582536299999</v>
      </c>
      <c r="AI454" s="275">
        <v>38.013970076782485</v>
      </c>
      <c r="AJ454" s="275">
        <v>38.013970076782485</v>
      </c>
      <c r="AK454" s="275">
        <v>38.013970076782485</v>
      </c>
    </row>
    <row r="455" spans="1:37" ht="15" x14ac:dyDescent="0.25">
      <c r="A455" s="269" t="s">
        <v>1714</v>
      </c>
      <c r="B455" s="269" t="s">
        <v>1715</v>
      </c>
      <c r="C455" s="275">
        <v>85</v>
      </c>
      <c r="D455" s="269" t="s">
        <v>802</v>
      </c>
      <c r="E455" s="275">
        <v>6025.2540706256032</v>
      </c>
      <c r="F455" s="275">
        <v>4094.5260739901669</v>
      </c>
      <c r="G455" s="275">
        <v>5104.9262857395615</v>
      </c>
      <c r="H455" s="275">
        <v>6025.2540706256032</v>
      </c>
      <c r="I455" s="275">
        <v>4078.1460735180981</v>
      </c>
      <c r="J455" s="275">
        <v>4663.1854998943609</v>
      </c>
      <c r="K455" s="275">
        <v>6189.0189238802395</v>
      </c>
      <c r="L455" s="275">
        <v>4292.9107735887974</v>
      </c>
      <c r="M455" s="275">
        <v>5706.8018860713437</v>
      </c>
      <c r="N455" s="275">
        <v>489.8614125104358</v>
      </c>
      <c r="O455" s="275">
        <v>424.81928280544281</v>
      </c>
      <c r="P455" s="275">
        <v>454.23343148783584</v>
      </c>
      <c r="Q455" s="275">
        <v>490.9690005248105</v>
      </c>
      <c r="R455" s="275">
        <v>424.35509428493089</v>
      </c>
      <c r="S455" s="275">
        <v>463.74192130953367</v>
      </c>
      <c r="T455" s="275">
        <v>514.15873946346107</v>
      </c>
      <c r="U455" s="275">
        <v>491.27974395527502</v>
      </c>
      <c r="V455" s="275">
        <v>507.95089879961085</v>
      </c>
      <c r="W455" s="275">
        <v>6.6879939657555454</v>
      </c>
      <c r="X455" s="275">
        <v>0.11089212136351553</v>
      </c>
      <c r="Y455" s="275">
        <v>3.3994430435595304</v>
      </c>
      <c r="Z455" s="275">
        <v>0.77581981883886098</v>
      </c>
      <c r="AA455" s="275">
        <v>0.77581981883886098</v>
      </c>
      <c r="AB455" s="275">
        <v>0.77581981883886098</v>
      </c>
      <c r="AC455" s="275">
        <v>0.77581981883886098</v>
      </c>
      <c r="AD455" s="275">
        <v>0.77581981883886098</v>
      </c>
      <c r="AE455" s="275">
        <v>0.77581981883886098</v>
      </c>
      <c r="AF455" s="275">
        <v>379.77013155379996</v>
      </c>
      <c r="AG455" s="275">
        <v>35.166350395599999</v>
      </c>
      <c r="AH455" s="275">
        <v>35.166350395599999</v>
      </c>
      <c r="AI455" s="275">
        <v>37.131818127350371</v>
      </c>
      <c r="AJ455" s="275">
        <v>37.131818127350371</v>
      </c>
      <c r="AK455" s="275">
        <v>37.131818127350371</v>
      </c>
    </row>
    <row r="456" spans="1:37" ht="15" x14ac:dyDescent="0.25">
      <c r="A456" s="269" t="s">
        <v>3544</v>
      </c>
      <c r="B456" s="269" t="s">
        <v>150</v>
      </c>
      <c r="C456" s="275">
        <v>3</v>
      </c>
      <c r="D456" s="269" t="s">
        <v>802</v>
      </c>
      <c r="E456" s="275">
        <v>33.041188313896591</v>
      </c>
      <c r="F456" s="275">
        <v>33.041188313896591</v>
      </c>
      <c r="G456" s="275">
        <v>33.041188313896598</v>
      </c>
      <c r="H456" s="275">
        <v>33.041188313896591</v>
      </c>
      <c r="I456" s="275">
        <v>33.041188313896591</v>
      </c>
      <c r="J456" s="275">
        <v>33.041188313896591</v>
      </c>
      <c r="K456" s="275">
        <v>33.041188313896591</v>
      </c>
      <c r="L456" s="275">
        <v>33.041188313896591</v>
      </c>
      <c r="M456" s="275">
        <v>33.041188313896591</v>
      </c>
      <c r="N456" s="275">
        <v>15.283320502177936</v>
      </c>
      <c r="O456" s="275">
        <v>15.283320502177936</v>
      </c>
      <c r="P456" s="275">
        <v>15.283320502177931</v>
      </c>
      <c r="Q456" s="275">
        <v>15.283320502177936</v>
      </c>
      <c r="R456" s="275">
        <v>15.283320502177936</v>
      </c>
      <c r="S456" s="275">
        <v>15.283320502177936</v>
      </c>
      <c r="T456" s="275">
        <v>15.283320502177936</v>
      </c>
      <c r="U456" s="275">
        <v>15.283320502177936</v>
      </c>
      <c r="V456" s="275">
        <v>15.283320502177936</v>
      </c>
      <c r="W456" s="275">
        <v>6.7958688519187668E-2</v>
      </c>
      <c r="X456" s="275">
        <v>5.6261495012213723E-4</v>
      </c>
      <c r="Y456" s="275">
        <v>3.4260651734654902E-2</v>
      </c>
      <c r="Z456" s="275">
        <v>4.2411755339101798E-2</v>
      </c>
      <c r="AA456" s="275">
        <v>4.2411755339101798E-2</v>
      </c>
      <c r="AB456" s="275">
        <v>4.2411755339101798E-2</v>
      </c>
      <c r="AC456" s="275">
        <v>4.2411755339101798E-2</v>
      </c>
      <c r="AD456" s="275">
        <v>4.2411755339101798E-2</v>
      </c>
      <c r="AE456" s="275">
        <v>4.2411755339101798E-2</v>
      </c>
      <c r="AF456" s="275">
        <v>12.07221906</v>
      </c>
      <c r="AG456" s="275">
        <v>1.1178753559999999</v>
      </c>
      <c r="AH456" s="275">
        <v>1.1178753559999999</v>
      </c>
      <c r="AI456" s="275">
        <v>0.91666802978167883</v>
      </c>
      <c r="AJ456" s="275">
        <v>0.91666802978167883</v>
      </c>
      <c r="AK456" s="275">
        <v>0.91666802978167883</v>
      </c>
    </row>
    <row r="457" spans="1:37" ht="15" x14ac:dyDescent="0.25">
      <c r="A457" s="269" t="s">
        <v>3545</v>
      </c>
      <c r="B457" s="269" t="s">
        <v>152</v>
      </c>
      <c r="C457" s="275">
        <v>10</v>
      </c>
      <c r="D457" s="269" t="s">
        <v>802</v>
      </c>
      <c r="E457" s="275">
        <v>148.2107849252362</v>
      </c>
      <c r="F457" s="275">
        <v>99.070783509029837</v>
      </c>
      <c r="G457" s="275">
        <v>119.54578409911581</v>
      </c>
      <c r="H457" s="275">
        <v>148.2107849252362</v>
      </c>
      <c r="I457" s="275">
        <v>99.070783509029837</v>
      </c>
      <c r="J457" s="275">
        <v>119.54578409911582</v>
      </c>
      <c r="K457" s="275">
        <v>148.2107849252362</v>
      </c>
      <c r="L457" s="275">
        <v>115.45078398109862</v>
      </c>
      <c r="M457" s="275">
        <v>131.83078445316741</v>
      </c>
      <c r="N457" s="275">
        <v>37.069008564698748</v>
      </c>
      <c r="O457" s="275">
        <v>35.476210341054347</v>
      </c>
      <c r="P457" s="275">
        <v>36.139288363234407</v>
      </c>
      <c r="Q457" s="275">
        <v>37.124489528720737</v>
      </c>
      <c r="R457" s="275">
        <v>35.486297789058341</v>
      </c>
      <c r="S457" s="275">
        <v>36.139288363234407</v>
      </c>
      <c r="T457" s="275">
        <v>36.470155794104187</v>
      </c>
      <c r="U457" s="275">
        <v>35.476210341054347</v>
      </c>
      <c r="V457" s="275">
        <v>35.975704929580267</v>
      </c>
      <c r="W457" s="275">
        <v>0.20898863574586105</v>
      </c>
      <c r="X457" s="275">
        <v>2.0604156671145042E-3</v>
      </c>
      <c r="Y457" s="275">
        <v>0.10552452570648778</v>
      </c>
      <c r="Z457" s="275">
        <v>5.2094530553889108E-2</v>
      </c>
      <c r="AA457" s="275">
        <v>5.2094530553889108E-2</v>
      </c>
      <c r="AB457" s="275">
        <v>5.2094530553889108E-2</v>
      </c>
      <c r="AC457" s="275">
        <v>5.2094530553889108E-2</v>
      </c>
      <c r="AD457" s="275">
        <v>5.2094530553889108E-2</v>
      </c>
      <c r="AE457" s="275">
        <v>5.2094530553889108E-2</v>
      </c>
      <c r="AF457" s="275">
        <v>103.0693865258</v>
      </c>
      <c r="AG457" s="275">
        <v>9.5441411683999995</v>
      </c>
      <c r="AH457" s="275">
        <v>9.5441411683999995</v>
      </c>
      <c r="AI457" s="275">
        <v>3.2369533238061372</v>
      </c>
      <c r="AJ457" s="275">
        <v>3.2369533238061372</v>
      </c>
      <c r="AK457" s="275">
        <v>3.2369533238061372</v>
      </c>
    </row>
    <row r="458" spans="1:37" ht="15" x14ac:dyDescent="0.25">
      <c r="A458" s="269" t="s">
        <v>3546</v>
      </c>
      <c r="B458" s="269" t="s">
        <v>1716</v>
      </c>
      <c r="C458" s="275">
        <v>33</v>
      </c>
      <c r="D458" s="269" t="s">
        <v>802</v>
      </c>
      <c r="E458" s="275">
        <v>469.5089166057179</v>
      </c>
      <c r="F458" s="275">
        <v>467.0273166120121</v>
      </c>
      <c r="G458" s="275">
        <v>468.268116608865</v>
      </c>
      <c r="H458" s="275">
        <v>469.5089166057179</v>
      </c>
      <c r="I458" s="275">
        <v>467.0273166120121</v>
      </c>
      <c r="J458" s="275">
        <v>467.64771661043858</v>
      </c>
      <c r="K458" s="275">
        <v>469.5089166057179</v>
      </c>
      <c r="L458" s="275">
        <v>467.0273166120121</v>
      </c>
      <c r="M458" s="275">
        <v>468.88851660729148</v>
      </c>
      <c r="N458" s="275">
        <v>274.72555462273863</v>
      </c>
      <c r="O458" s="275">
        <v>249.51471417765686</v>
      </c>
      <c r="P458" s="275">
        <v>256.16974921795315</v>
      </c>
      <c r="Q458" s="275">
        <v>274.95322875507577</v>
      </c>
      <c r="R458" s="275">
        <v>249.51471417765686</v>
      </c>
      <c r="S458" s="275">
        <v>256.06085411072166</v>
      </c>
      <c r="T458" s="275">
        <v>250.21936403570862</v>
      </c>
      <c r="U458" s="275">
        <v>249.78378360678261</v>
      </c>
      <c r="V458" s="275">
        <v>249.98628303811142</v>
      </c>
      <c r="W458" s="275">
        <v>0</v>
      </c>
      <c r="X458" s="275">
        <v>0</v>
      </c>
      <c r="Y458" s="275">
        <v>0</v>
      </c>
      <c r="Z458" s="275">
        <v>0</v>
      </c>
      <c r="AA458" s="275">
        <v>0</v>
      </c>
      <c r="AB458" s="275">
        <v>0</v>
      </c>
      <c r="AC458" s="275">
        <v>0</v>
      </c>
      <c r="AD458" s="275">
        <v>0</v>
      </c>
      <c r="AE458" s="275">
        <v>0</v>
      </c>
      <c r="AF458" s="275">
        <v>167.13063652540001</v>
      </c>
      <c r="AG458" s="275">
        <v>15.476131384449996</v>
      </c>
      <c r="AH458" s="275">
        <v>15.476131384449996</v>
      </c>
      <c r="AI458" s="275">
        <v>18.447135668496571</v>
      </c>
      <c r="AJ458" s="275">
        <v>18.447135668496571</v>
      </c>
      <c r="AK458" s="275">
        <v>18.447135668496571</v>
      </c>
    </row>
    <row r="459" spans="1:37" ht="15" x14ac:dyDescent="0.25">
      <c r="A459" s="269" t="s">
        <v>3547</v>
      </c>
      <c r="B459" s="269" t="s">
        <v>3548</v>
      </c>
      <c r="C459" s="275">
        <v>25</v>
      </c>
      <c r="D459" s="269" t="s">
        <v>802</v>
      </c>
      <c r="E459" s="275">
        <v>833.53856675647057</v>
      </c>
      <c r="F459" s="275">
        <v>443.3538195916999</v>
      </c>
      <c r="G459" s="275">
        <v>687.88760265631481</v>
      </c>
      <c r="H459" s="275">
        <v>833.53856675647057</v>
      </c>
      <c r="I459" s="275">
        <v>443.3538195916999</v>
      </c>
      <c r="J459" s="275">
        <v>639.93999321814499</v>
      </c>
      <c r="K459" s="275">
        <v>839.51376693270959</v>
      </c>
      <c r="L459" s="275">
        <v>473.53857629321374</v>
      </c>
      <c r="M459" s="275">
        <v>712.01997022650994</v>
      </c>
      <c r="N459" s="275">
        <v>64.292844710180418</v>
      </c>
      <c r="O459" s="275">
        <v>52.77740477422914</v>
      </c>
      <c r="P459" s="275">
        <v>56.5974673098764</v>
      </c>
      <c r="Q459" s="275">
        <v>64.567155780441468</v>
      </c>
      <c r="R459" s="275">
        <v>52.77740477422914</v>
      </c>
      <c r="S459" s="275">
        <v>58.899515972069956</v>
      </c>
      <c r="T459" s="275">
        <v>65.426223819332606</v>
      </c>
      <c r="U459" s="275">
        <v>63.868004526322217</v>
      </c>
      <c r="V459" s="275">
        <v>64.887044775937611</v>
      </c>
      <c r="W459" s="275">
        <v>1.7872485303275936</v>
      </c>
      <c r="X459" s="275">
        <v>0.11544003254138914</v>
      </c>
      <c r="Y459" s="275">
        <v>0.95134428143449135</v>
      </c>
      <c r="Z459" s="275">
        <v>6.5639046331566755</v>
      </c>
      <c r="AA459" s="275">
        <v>6.5639046331566755</v>
      </c>
      <c r="AB459" s="275">
        <v>6.5639046331566755</v>
      </c>
      <c r="AC459" s="275">
        <v>6.5639046331566755</v>
      </c>
      <c r="AD459" s="275">
        <v>6.5639046331566755</v>
      </c>
      <c r="AE459" s="275">
        <v>6.5639046331566755</v>
      </c>
      <c r="AF459" s="275">
        <v>52.486934139829685</v>
      </c>
      <c r="AG459" s="275">
        <v>4.8602428971193357</v>
      </c>
      <c r="AH459" s="275">
        <v>4.8602428971193357</v>
      </c>
      <c r="AI459" s="275">
        <v>6.1912177555422501</v>
      </c>
      <c r="AJ459" s="275">
        <v>6.1912177555422501</v>
      </c>
      <c r="AK459" s="275">
        <v>6.1912177555422501</v>
      </c>
    </row>
    <row r="460" spans="1:37" ht="15" x14ac:dyDescent="0.25">
      <c r="A460" s="269" t="s">
        <v>2900</v>
      </c>
      <c r="B460" s="269" t="s">
        <v>145</v>
      </c>
      <c r="C460" s="275">
        <v>40</v>
      </c>
      <c r="D460" s="269" t="s">
        <v>802</v>
      </c>
      <c r="E460" s="275">
        <v>1866.7607656692655</v>
      </c>
      <c r="F460" s="275">
        <v>1384.4781993479346</v>
      </c>
      <c r="G460" s="275">
        <v>1574.5261662431094</v>
      </c>
      <c r="H460" s="275">
        <v>1846.6439654754788</v>
      </c>
      <c r="I460" s="275">
        <v>1384.4781993479346</v>
      </c>
      <c r="J460" s="275">
        <v>1578.1861045705925</v>
      </c>
      <c r="K460" s="275">
        <v>1901.5173191729868</v>
      </c>
      <c r="L460" s="275">
        <v>1513.3744498807248</v>
      </c>
      <c r="M460" s="275">
        <v>1703.7859461993721</v>
      </c>
      <c r="N460" s="275">
        <v>414.94147051914979</v>
      </c>
      <c r="O460" s="275">
        <v>304.84978300159014</v>
      </c>
      <c r="P460" s="275">
        <v>349.04673634053233</v>
      </c>
      <c r="Q460" s="275">
        <v>410.67924065947125</v>
      </c>
      <c r="R460" s="275">
        <v>305.29164661539301</v>
      </c>
      <c r="S460" s="275">
        <v>348.22219539223238</v>
      </c>
      <c r="T460" s="275">
        <v>414.94147051914979</v>
      </c>
      <c r="U460" s="275">
        <v>336.58893344353152</v>
      </c>
      <c r="V460" s="275">
        <v>376.45919231647144</v>
      </c>
      <c r="W460" s="275">
        <v>1.8200912072594551</v>
      </c>
      <c r="X460" s="275">
        <v>3.9791410471686856E-2</v>
      </c>
      <c r="Y460" s="275">
        <v>0.92994130886557091</v>
      </c>
      <c r="Z460" s="275">
        <v>0.33022328177541271</v>
      </c>
      <c r="AA460" s="275">
        <v>0.33022328177541271</v>
      </c>
      <c r="AB460" s="275">
        <v>0.33022328177541271</v>
      </c>
      <c r="AC460" s="275">
        <v>0.33022328177541271</v>
      </c>
      <c r="AD460" s="275">
        <v>0.33022328177541271</v>
      </c>
      <c r="AE460" s="275">
        <v>0.33022328177541271</v>
      </c>
      <c r="AF460" s="275">
        <v>268.69543973600003</v>
      </c>
      <c r="AG460" s="275">
        <v>24.8809713552</v>
      </c>
      <c r="AH460" s="275">
        <v>24.8809713552</v>
      </c>
      <c r="AI460" s="275">
        <v>31.179775041119555</v>
      </c>
      <c r="AJ460" s="275">
        <v>31.179775041119555</v>
      </c>
      <c r="AK460" s="275">
        <v>31.179775041119555</v>
      </c>
    </row>
    <row r="461" spans="1:37" ht="15" x14ac:dyDescent="0.25">
      <c r="A461" s="269" t="s">
        <v>1717</v>
      </c>
      <c r="B461" s="269" t="s">
        <v>1716</v>
      </c>
      <c r="C461" s="275">
        <v>33</v>
      </c>
      <c r="D461" s="269" t="s">
        <v>802</v>
      </c>
      <c r="E461" s="275">
        <v>469.5089166057179</v>
      </c>
      <c r="F461" s="275">
        <v>467.0273166120121</v>
      </c>
      <c r="G461" s="275">
        <v>468.268116608865</v>
      </c>
      <c r="H461" s="275">
        <v>469.5089166057179</v>
      </c>
      <c r="I461" s="275">
        <v>467.0273166120121</v>
      </c>
      <c r="J461" s="275">
        <v>467.64771661043858</v>
      </c>
      <c r="K461" s="275">
        <v>469.5089166057179</v>
      </c>
      <c r="L461" s="275">
        <v>467.0273166120121</v>
      </c>
      <c r="M461" s="275">
        <v>468.88851660729148</v>
      </c>
      <c r="N461" s="275">
        <v>274.72555462273863</v>
      </c>
      <c r="O461" s="275">
        <v>249.51471417765691</v>
      </c>
      <c r="P461" s="275">
        <v>256.16974921795321</v>
      </c>
      <c r="Q461" s="275">
        <v>274.95322875507583</v>
      </c>
      <c r="R461" s="275">
        <v>249.51471417765691</v>
      </c>
      <c r="S461" s="275">
        <v>256.06085411072172</v>
      </c>
      <c r="T461" s="275">
        <v>250.21936403570865</v>
      </c>
      <c r="U461" s="275">
        <v>249.78378360678261</v>
      </c>
      <c r="V461" s="275">
        <v>249.98628303811142</v>
      </c>
      <c r="W461" s="275">
        <v>0.65708047396135061</v>
      </c>
      <c r="X461" s="275">
        <v>7.2496102517194665E-3</v>
      </c>
      <c r="Y461" s="275">
        <v>0.33216504210653502</v>
      </c>
      <c r="Z461" s="275">
        <v>0.24576395562581593</v>
      </c>
      <c r="AA461" s="275">
        <v>0.24576395562581593</v>
      </c>
      <c r="AB461" s="275">
        <v>0.24576395562581593</v>
      </c>
      <c r="AC461" s="275">
        <v>0.24576395562581593</v>
      </c>
      <c r="AD461" s="275">
        <v>0.24576395562581593</v>
      </c>
      <c r="AE461" s="275">
        <v>0.24576395562581593</v>
      </c>
      <c r="AF461" s="275">
        <v>167.132345767</v>
      </c>
      <c r="AG461" s="275">
        <v>15.476289652449999</v>
      </c>
      <c r="AH461" s="275">
        <v>15.476289652449999</v>
      </c>
      <c r="AI461" s="275">
        <v>18.447135668496571</v>
      </c>
      <c r="AJ461" s="275">
        <v>18.447135668496571</v>
      </c>
      <c r="AK461" s="275">
        <v>18.447135668496571</v>
      </c>
    </row>
    <row r="462" spans="1:37" ht="15" x14ac:dyDescent="0.25">
      <c r="A462" s="269" t="s">
        <v>3549</v>
      </c>
      <c r="B462" s="269" t="s">
        <v>147</v>
      </c>
      <c r="C462" s="275">
        <v>12</v>
      </c>
      <c r="D462" s="269" t="s">
        <v>802</v>
      </c>
      <c r="E462" s="275">
        <v>796.33018689563539</v>
      </c>
      <c r="F462" s="275">
        <v>649.75985241736589</v>
      </c>
      <c r="G462" s="275">
        <v>698.25132269511596</v>
      </c>
      <c r="H462" s="275">
        <v>796.33018689563539</v>
      </c>
      <c r="I462" s="275">
        <v>649.75985241736589</v>
      </c>
      <c r="J462" s="275">
        <v>700.5275945510806</v>
      </c>
      <c r="K462" s="275">
        <v>805.43527431949383</v>
      </c>
      <c r="L462" s="275">
        <v>673.45762573373122</v>
      </c>
      <c r="M462" s="275">
        <v>737.17017817064789</v>
      </c>
      <c r="N462" s="275">
        <v>120.93855763410106</v>
      </c>
      <c r="O462" s="275">
        <v>87.93899146022315</v>
      </c>
      <c r="P462" s="275">
        <v>101.29510145021921</v>
      </c>
      <c r="Q462" s="275">
        <v>120.8110770598705</v>
      </c>
      <c r="R462" s="275">
        <v>88.04685963841824</v>
      </c>
      <c r="S462" s="275">
        <v>101.32206849476798</v>
      </c>
      <c r="T462" s="275">
        <v>120.93855763410106</v>
      </c>
      <c r="U462" s="275">
        <v>98.08768806616105</v>
      </c>
      <c r="V462" s="275">
        <v>109.51802594913993</v>
      </c>
      <c r="W462" s="275">
        <v>0.23474973888240269</v>
      </c>
      <c r="X462" s="275">
        <v>2.887191813656171E-3</v>
      </c>
      <c r="Y462" s="275">
        <v>0.11881846534802944</v>
      </c>
      <c r="Z462" s="275">
        <v>9.9792564325014099E-2</v>
      </c>
      <c r="AA462" s="275">
        <v>9.9792564325014099E-2</v>
      </c>
      <c r="AB462" s="275">
        <v>9.9792564325014099E-2</v>
      </c>
      <c r="AC462" s="275">
        <v>9.9792564325014099E-2</v>
      </c>
      <c r="AD462" s="275">
        <v>9.9792564325014099E-2</v>
      </c>
      <c r="AE462" s="275">
        <v>9.9792564325014099E-2</v>
      </c>
      <c r="AF462" s="275">
        <v>143.2635145248</v>
      </c>
      <c r="AG462" s="275">
        <v>13.266085630199999</v>
      </c>
      <c r="AH462" s="275">
        <v>13.266085630199999</v>
      </c>
      <c r="AI462" s="275">
        <v>21.811184740597284</v>
      </c>
      <c r="AJ462" s="275">
        <v>21.811184740597284</v>
      </c>
      <c r="AK462" s="275">
        <v>21.811184740597284</v>
      </c>
    </row>
    <row r="463" spans="1:37" ht="15" x14ac:dyDescent="0.25">
      <c r="A463" s="269" t="s">
        <v>3550</v>
      </c>
      <c r="B463" s="269" t="s">
        <v>148</v>
      </c>
      <c r="C463" s="275">
        <v>35</v>
      </c>
      <c r="D463" s="269" t="s">
        <v>802</v>
      </c>
      <c r="E463" s="275">
        <v>2085.891157193113</v>
      </c>
      <c r="F463" s="275">
        <v>1577.1532615269382</v>
      </c>
      <c r="G463" s="275">
        <v>1777.5510823093127</v>
      </c>
      <c r="H463" s="275">
        <v>2073.8527570771462</v>
      </c>
      <c r="I463" s="275">
        <v>1577.1532615269382</v>
      </c>
      <c r="J463" s="275">
        <v>1774.5414822803209</v>
      </c>
      <c r="K463" s="275">
        <v>2085.891157193113</v>
      </c>
      <c r="L463" s="275">
        <v>1717.5607552006161</v>
      </c>
      <c r="M463" s="275">
        <v>1904.7355562258563</v>
      </c>
      <c r="N463" s="275">
        <v>404.95855120164475</v>
      </c>
      <c r="O463" s="275">
        <v>364.07707745844135</v>
      </c>
      <c r="P463" s="275">
        <v>379.81784677955039</v>
      </c>
      <c r="Q463" s="275">
        <v>403.83956692093642</v>
      </c>
      <c r="R463" s="275">
        <v>364.40068199302658</v>
      </c>
      <c r="S463" s="275">
        <v>379.63371114004627</v>
      </c>
      <c r="T463" s="275">
        <v>404.95855120164475</v>
      </c>
      <c r="U463" s="275">
        <v>374.94082881139542</v>
      </c>
      <c r="V463" s="275">
        <v>389.95731408170502</v>
      </c>
      <c r="W463" s="275">
        <v>2.6577505134571484</v>
      </c>
      <c r="X463" s="275">
        <v>0.17192090258034864</v>
      </c>
      <c r="Y463" s="275">
        <v>1.4148357080187486</v>
      </c>
      <c r="Z463" s="275">
        <v>9.8151357936361503</v>
      </c>
      <c r="AA463" s="275">
        <v>9.8151357936361503</v>
      </c>
      <c r="AB463" s="275">
        <v>9.8151357936361503</v>
      </c>
      <c r="AC463" s="275">
        <v>9.8151357936361503</v>
      </c>
      <c r="AD463" s="275">
        <v>9.8151357936361503</v>
      </c>
      <c r="AE463" s="275">
        <v>9.8151357936361503</v>
      </c>
      <c r="AF463" s="275">
        <v>476.35411357629994</v>
      </c>
      <c r="AG463" s="275">
        <v>44.109979264500005</v>
      </c>
      <c r="AH463" s="275">
        <v>44.109979264500005</v>
      </c>
      <c r="AI463" s="275">
        <v>33.427731539020101</v>
      </c>
      <c r="AJ463" s="275">
        <v>33.427731539020101</v>
      </c>
      <c r="AK463" s="275">
        <v>33.427731539020101</v>
      </c>
    </row>
    <row r="464" spans="1:37" ht="15" x14ac:dyDescent="0.25">
      <c r="A464" s="269" t="s">
        <v>2901</v>
      </c>
      <c r="B464" s="269" t="s">
        <v>130</v>
      </c>
      <c r="C464" s="275">
        <v>31</v>
      </c>
      <c r="D464" s="269" t="s">
        <v>802</v>
      </c>
      <c r="E464" s="275">
        <v>757.41114337026363</v>
      </c>
      <c r="F464" s="275">
        <v>630.82425686655051</v>
      </c>
      <c r="G464" s="275">
        <v>684.99830641017763</v>
      </c>
      <c r="H464" s="275">
        <v>740.26425442037601</v>
      </c>
      <c r="I464" s="275">
        <v>630.82425686655051</v>
      </c>
      <c r="J464" s="275">
        <v>680.71158417270578</v>
      </c>
      <c r="K464" s="275">
        <v>757.41114337026363</v>
      </c>
      <c r="L464" s="275">
        <v>630.82425686655051</v>
      </c>
      <c r="M464" s="275">
        <v>694.11770011840713</v>
      </c>
      <c r="N464" s="275">
        <v>161.03761311538378</v>
      </c>
      <c r="O464" s="275">
        <v>141.6689207955805</v>
      </c>
      <c r="P464" s="275">
        <v>150.39355383614105</v>
      </c>
      <c r="Q464" s="275">
        <v>161.25854357028427</v>
      </c>
      <c r="R464" s="275">
        <v>141.48481208316343</v>
      </c>
      <c r="S464" s="275">
        <v>150.34752665803677</v>
      </c>
      <c r="T464" s="275">
        <v>157.19876063801934</v>
      </c>
      <c r="U464" s="275">
        <v>141.41116859819658</v>
      </c>
      <c r="V464" s="275">
        <v>149.32337548934964</v>
      </c>
      <c r="W464" s="275">
        <v>12.428767265674159</v>
      </c>
      <c r="X464" s="275">
        <v>0.47375796981407237</v>
      </c>
      <c r="Y464" s="275">
        <v>6.4512626177441152</v>
      </c>
      <c r="Z464" s="275">
        <v>20.410248872532467</v>
      </c>
      <c r="AA464" s="275">
        <v>20.410248872532467</v>
      </c>
      <c r="AB464" s="275">
        <v>20.410248872532467</v>
      </c>
      <c r="AC464" s="275">
        <v>20.410248872532467</v>
      </c>
      <c r="AD464" s="275">
        <v>20.410248872532467</v>
      </c>
      <c r="AE464" s="275">
        <v>20.410248872532467</v>
      </c>
      <c r="AF464" s="275">
        <v>109.3769757439</v>
      </c>
      <c r="AG464" s="275">
        <v>10.109816747499998</v>
      </c>
      <c r="AH464" s="275">
        <v>10.109816747499998</v>
      </c>
      <c r="AI464" s="275">
        <v>4.029591814941349</v>
      </c>
      <c r="AJ464" s="275">
        <v>4.029591814941349</v>
      </c>
      <c r="AK464" s="275">
        <v>4.029591814941349</v>
      </c>
    </row>
    <row r="465" spans="1:37" ht="15" x14ac:dyDescent="0.25">
      <c r="A465" s="269" t="s">
        <v>3551</v>
      </c>
      <c r="B465" s="269" t="s">
        <v>3552</v>
      </c>
      <c r="C465" s="275">
        <v>54</v>
      </c>
      <c r="D465" s="269" t="s">
        <v>802</v>
      </c>
      <c r="E465" s="275">
        <v>456.53628869841691</v>
      </c>
      <c r="F465" s="275">
        <v>446.60988872359388</v>
      </c>
      <c r="G465" s="275">
        <v>451.57308871100537</v>
      </c>
      <c r="H465" s="275">
        <v>456.53628869841691</v>
      </c>
      <c r="I465" s="275">
        <v>446.60988872359388</v>
      </c>
      <c r="J465" s="275">
        <v>449.09148871729963</v>
      </c>
      <c r="K465" s="275">
        <v>541.0101308282791</v>
      </c>
      <c r="L465" s="275">
        <v>446.60988872359388</v>
      </c>
      <c r="M465" s="275">
        <v>475.17314923717674</v>
      </c>
      <c r="N465" s="275">
        <v>183.19143775765065</v>
      </c>
      <c r="O465" s="275">
        <v>180.72936449608801</v>
      </c>
      <c r="P465" s="275">
        <v>182.48980003065915</v>
      </c>
      <c r="Q465" s="275">
        <v>183.48562369818274</v>
      </c>
      <c r="R465" s="275">
        <v>180.72936449608801</v>
      </c>
      <c r="S465" s="275">
        <v>181.96432945323724</v>
      </c>
      <c r="T465" s="275">
        <v>220.77154699720958</v>
      </c>
      <c r="U465" s="275">
        <v>181.36676736724081</v>
      </c>
      <c r="V465" s="275">
        <v>191.794937192053</v>
      </c>
      <c r="W465" s="275">
        <v>0</v>
      </c>
      <c r="X465" s="275">
        <v>0</v>
      </c>
      <c r="Y465" s="275">
        <v>0</v>
      </c>
      <c r="Z465" s="275">
        <v>0</v>
      </c>
      <c r="AA465" s="275">
        <v>0</v>
      </c>
      <c r="AB465" s="275">
        <v>0</v>
      </c>
      <c r="AC465" s="275">
        <v>0</v>
      </c>
      <c r="AD465" s="275">
        <v>0</v>
      </c>
      <c r="AE465" s="275">
        <v>0</v>
      </c>
      <c r="AF465" s="275">
        <v>145.42440835831968</v>
      </c>
      <c r="AG465" s="275">
        <v>13.466158035599969</v>
      </c>
      <c r="AH465" s="275">
        <v>13.466158035599969</v>
      </c>
      <c r="AI465" s="275">
        <v>12.418157179768288</v>
      </c>
      <c r="AJ465" s="275">
        <v>12.418157179768288</v>
      </c>
      <c r="AK465" s="275">
        <v>12.418157179768288</v>
      </c>
    </row>
    <row r="466" spans="1:37" ht="15" x14ac:dyDescent="0.25">
      <c r="A466" s="269" t="s">
        <v>803</v>
      </c>
      <c r="B466" s="269" t="s">
        <v>165</v>
      </c>
      <c r="C466" s="275">
        <v>226</v>
      </c>
      <c r="D466" s="269" t="s">
        <v>802</v>
      </c>
      <c r="E466" s="275">
        <v>1555.2148229532897</v>
      </c>
      <c r="F466" s="275">
        <v>1515.3772232466399</v>
      </c>
      <c r="G466" s="275">
        <v>1535.2960230999649</v>
      </c>
      <c r="H466" s="275">
        <v>1555.2148229532897</v>
      </c>
      <c r="I466" s="275">
        <v>1515.3772232466399</v>
      </c>
      <c r="J466" s="275">
        <v>1525.3366231733023</v>
      </c>
      <c r="K466" s="275">
        <v>1824.6601026276135</v>
      </c>
      <c r="L466" s="275">
        <v>1515.3772232466399</v>
      </c>
      <c r="M466" s="275">
        <v>1612.6167429452082</v>
      </c>
      <c r="N466" s="275">
        <v>643.75566568938564</v>
      </c>
      <c r="O466" s="275">
        <v>632.17830555754381</v>
      </c>
      <c r="P466" s="275">
        <v>638.67854217164984</v>
      </c>
      <c r="Q466" s="275">
        <v>644.78473090786099</v>
      </c>
      <c r="R466" s="275">
        <v>632.17830555754381</v>
      </c>
      <c r="S466" s="275">
        <v>637.03995846458361</v>
      </c>
      <c r="T466" s="275">
        <v>765.176449717938</v>
      </c>
      <c r="U466" s="275">
        <v>634.40794686424033</v>
      </c>
      <c r="V466" s="275">
        <v>668.71930158425391</v>
      </c>
      <c r="W466" s="275">
        <v>9.5595369553429563</v>
      </c>
      <c r="X466" s="275">
        <v>0.15607215844097966</v>
      </c>
      <c r="Y466" s="275">
        <v>4.8578045568919679</v>
      </c>
      <c r="Z466" s="275">
        <v>1.6531439873701577</v>
      </c>
      <c r="AA466" s="275">
        <v>1.6531439873701577</v>
      </c>
      <c r="AB466" s="275">
        <v>1.6531439873701577</v>
      </c>
      <c r="AC466" s="275">
        <v>1.6531439873701577</v>
      </c>
      <c r="AD466" s="275">
        <v>1.6531439873701577</v>
      </c>
      <c r="AE466" s="275">
        <v>1.6531439873701577</v>
      </c>
      <c r="AF466" s="275">
        <v>406.6123275331006</v>
      </c>
      <c r="AG466" s="275">
        <v>37.651905129818203</v>
      </c>
      <c r="AH466" s="275">
        <v>37.651905129818203</v>
      </c>
      <c r="AI466" s="275">
        <v>41.194863973853828</v>
      </c>
      <c r="AJ466" s="275">
        <v>41.194863973853828</v>
      </c>
      <c r="AK466" s="275">
        <v>41.194863973853828</v>
      </c>
    </row>
    <row r="467" spans="1:37" ht="15" x14ac:dyDescent="0.25">
      <c r="A467" s="269" t="s">
        <v>805</v>
      </c>
      <c r="B467" s="269" t="s">
        <v>166</v>
      </c>
      <c r="C467" s="275">
        <v>111</v>
      </c>
      <c r="D467" s="269" t="s">
        <v>802</v>
      </c>
      <c r="E467" s="275">
        <v>575.58088015448118</v>
      </c>
      <c r="F467" s="275">
        <v>555.59608039747729</v>
      </c>
      <c r="G467" s="275">
        <v>565.58848027597924</v>
      </c>
      <c r="H467" s="275">
        <v>575.58088015448118</v>
      </c>
      <c r="I467" s="275">
        <v>555.59608039747729</v>
      </c>
      <c r="J467" s="275">
        <v>560.59228033672832</v>
      </c>
      <c r="K467" s="275">
        <v>664.64919432210195</v>
      </c>
      <c r="L467" s="275">
        <v>555.59608039747729</v>
      </c>
      <c r="M467" s="275">
        <v>592.85175875713537</v>
      </c>
      <c r="N467" s="275">
        <v>232.31999780741558</v>
      </c>
      <c r="O467" s="275">
        <v>225.66678419869899</v>
      </c>
      <c r="P467" s="275">
        <v>228.64614974366282</v>
      </c>
      <c r="Q467" s="275">
        <v>232.76069114482681</v>
      </c>
      <c r="R467" s="275">
        <v>225.66678419869899</v>
      </c>
      <c r="S467" s="275">
        <v>228.05850719144033</v>
      </c>
      <c r="T467" s="275">
        <v>268.62782815358105</v>
      </c>
      <c r="U467" s="275">
        <v>226.62161976309002</v>
      </c>
      <c r="V467" s="275">
        <v>237.58845103266188</v>
      </c>
      <c r="W467" s="275">
        <v>6.5197168087500863</v>
      </c>
      <c r="X467" s="275">
        <v>0.11031706657048627</v>
      </c>
      <c r="Y467" s="275">
        <v>3.3150169376602863</v>
      </c>
      <c r="Z467" s="275">
        <v>0.87433267364713851</v>
      </c>
      <c r="AA467" s="275">
        <v>0.87433267364713851</v>
      </c>
      <c r="AB467" s="275">
        <v>0.87433267364713851</v>
      </c>
      <c r="AC467" s="275">
        <v>0.87433267364713851</v>
      </c>
      <c r="AD467" s="275">
        <v>0.87433267364713851</v>
      </c>
      <c r="AE467" s="275">
        <v>0.87433267364713851</v>
      </c>
      <c r="AF467" s="275">
        <v>133.8662223631612</v>
      </c>
      <c r="AG467" s="275">
        <v>12.395883147218258</v>
      </c>
      <c r="AH467" s="275">
        <v>12.395883147218258</v>
      </c>
      <c r="AI467" s="275">
        <v>13.343287440137583</v>
      </c>
      <c r="AJ467" s="275">
        <v>13.343287440137583</v>
      </c>
      <c r="AK467" s="275">
        <v>13.343287440137583</v>
      </c>
    </row>
    <row r="468" spans="1:37" ht="15" x14ac:dyDescent="0.25">
      <c r="A468" s="269" t="s">
        <v>806</v>
      </c>
      <c r="B468" s="269" t="s">
        <v>167</v>
      </c>
      <c r="C468" s="275">
        <v>6</v>
      </c>
      <c r="D468" s="269" t="s">
        <v>802</v>
      </c>
      <c r="E468" s="275">
        <v>66.082376627793181</v>
      </c>
      <c r="F468" s="275">
        <v>66.082376627793181</v>
      </c>
      <c r="G468" s="275">
        <v>66.082376627793195</v>
      </c>
      <c r="H468" s="275">
        <v>66.082376627793181</v>
      </c>
      <c r="I468" s="275">
        <v>66.082376627793181</v>
      </c>
      <c r="J468" s="275">
        <v>66.082376627793181</v>
      </c>
      <c r="K468" s="275">
        <v>78.91134926091442</v>
      </c>
      <c r="L468" s="275">
        <v>66.082376627793181</v>
      </c>
      <c r="M468" s="275">
        <v>69.289619786073487</v>
      </c>
      <c r="N468" s="275">
        <v>30.483990140434621</v>
      </c>
      <c r="O468" s="275">
        <v>30.483990140434621</v>
      </c>
      <c r="P468" s="275">
        <v>30.483990140434624</v>
      </c>
      <c r="Q468" s="275">
        <v>30.483990140434621</v>
      </c>
      <c r="R468" s="275">
        <v>30.483990140434621</v>
      </c>
      <c r="S468" s="275">
        <v>30.483990140434621</v>
      </c>
      <c r="T468" s="275">
        <v>37.218923642729038</v>
      </c>
      <c r="U468" s="275">
        <v>30.483990140434621</v>
      </c>
      <c r="V468" s="275">
        <v>32.16772351600823</v>
      </c>
      <c r="W468" s="275">
        <v>8.7337324333753283E-2</v>
      </c>
      <c r="X468" s="275">
        <v>8.0032809724618278E-4</v>
      </c>
      <c r="Y468" s="275">
        <v>4.4068826215499735E-2</v>
      </c>
      <c r="Z468" s="275">
        <v>4.8687154312691279E-2</v>
      </c>
      <c r="AA468" s="275">
        <v>4.8687154312691279E-2</v>
      </c>
      <c r="AB468" s="275">
        <v>4.8687154312691279E-2</v>
      </c>
      <c r="AC468" s="275">
        <v>4.8687154312691279E-2</v>
      </c>
      <c r="AD468" s="275">
        <v>4.8687154312691279E-2</v>
      </c>
      <c r="AE468" s="275">
        <v>4.8687154312691279E-2</v>
      </c>
      <c r="AF468" s="275">
        <v>24.190141630099998</v>
      </c>
      <c r="AG468" s="275">
        <v>2.2399828092999998</v>
      </c>
      <c r="AH468" s="275">
        <v>2.2399828092999998</v>
      </c>
      <c r="AI468" s="275">
        <v>1.7610270559023591</v>
      </c>
      <c r="AJ468" s="275">
        <v>1.7610270559023591</v>
      </c>
      <c r="AK468" s="275">
        <v>1.7610270559023591</v>
      </c>
    </row>
    <row r="469" spans="1:37" ht="30" x14ac:dyDescent="0.25">
      <c r="A469" s="269" t="s">
        <v>807</v>
      </c>
      <c r="B469" s="269" t="s">
        <v>804</v>
      </c>
      <c r="C469" s="275">
        <v>3</v>
      </c>
      <c r="D469" s="269" t="s">
        <v>802</v>
      </c>
      <c r="E469" s="275">
        <v>33.041188313896591</v>
      </c>
      <c r="F469" s="275">
        <v>33.041188313896591</v>
      </c>
      <c r="G469" s="275">
        <v>33.041188313896598</v>
      </c>
      <c r="H469" s="275">
        <v>33.041188313896591</v>
      </c>
      <c r="I469" s="275">
        <v>33.041188313896591</v>
      </c>
      <c r="J469" s="275">
        <v>33.041188313896591</v>
      </c>
      <c r="K469" s="275">
        <v>39.45567463045721</v>
      </c>
      <c r="L469" s="275">
        <v>33.041188313896591</v>
      </c>
      <c r="M469" s="275">
        <v>34.644809893036744</v>
      </c>
      <c r="N469" s="275">
        <v>15.2422949520118</v>
      </c>
      <c r="O469" s="275">
        <v>15.2422949520118</v>
      </c>
      <c r="P469" s="275">
        <v>15.242294952011802</v>
      </c>
      <c r="Q469" s="275">
        <v>15.2422949520118</v>
      </c>
      <c r="R469" s="275">
        <v>15.2422949520118</v>
      </c>
      <c r="S469" s="275">
        <v>15.2422949520118</v>
      </c>
      <c r="T469" s="275">
        <v>18.609761703159009</v>
      </c>
      <c r="U469" s="275">
        <v>15.2422949520118</v>
      </c>
      <c r="V469" s="275">
        <v>16.084161639798605</v>
      </c>
      <c r="W469" s="275">
        <v>5.0523375310014003E-2</v>
      </c>
      <c r="X469" s="275">
        <v>3.7545272299809154E-4</v>
      </c>
      <c r="Y469" s="275">
        <v>2.5449414016506047E-2</v>
      </c>
      <c r="Z469" s="275">
        <v>4.196816227051231E-2</v>
      </c>
      <c r="AA469" s="275">
        <v>4.196816227051231E-2</v>
      </c>
      <c r="AB469" s="275">
        <v>4.196816227051231E-2</v>
      </c>
      <c r="AC469" s="275">
        <v>4.196816227051231E-2</v>
      </c>
      <c r="AD469" s="275">
        <v>4.196816227051231E-2</v>
      </c>
      <c r="AE469" s="275">
        <v>4.196816227051231E-2</v>
      </c>
      <c r="AF469" s="275">
        <v>12.119369932</v>
      </c>
      <c r="AG469" s="275">
        <v>1.1222414741</v>
      </c>
      <c r="AH469" s="275">
        <v>1.1222414741</v>
      </c>
      <c r="AI469" s="275">
        <v>0.89192773445250251</v>
      </c>
      <c r="AJ469" s="275">
        <v>0.89192773445250251</v>
      </c>
      <c r="AK469" s="275">
        <v>0.89192773445250251</v>
      </c>
    </row>
    <row r="470" spans="1:37" ht="15" x14ac:dyDescent="0.25">
      <c r="A470" s="269" t="s">
        <v>808</v>
      </c>
      <c r="B470" s="269" t="s">
        <v>809</v>
      </c>
      <c r="C470" s="275">
        <v>53</v>
      </c>
      <c r="D470" s="269" t="s">
        <v>802</v>
      </c>
      <c r="E470" s="275">
        <v>440.25518892855951</v>
      </c>
      <c r="F470" s="275">
        <v>430.32878895373648</v>
      </c>
      <c r="G470" s="275">
        <v>435.29198894114808</v>
      </c>
      <c r="H470" s="275">
        <v>440.25518892855951</v>
      </c>
      <c r="I470" s="275">
        <v>430.32878895373648</v>
      </c>
      <c r="J470" s="275">
        <v>432.81038894744222</v>
      </c>
      <c r="K470" s="275">
        <v>520.82194220706992</v>
      </c>
      <c r="L470" s="275">
        <v>430.32878895373648</v>
      </c>
      <c r="M470" s="275">
        <v>457.91527725448134</v>
      </c>
      <c r="N470" s="275">
        <v>182.85469139476186</v>
      </c>
      <c r="O470" s="275">
        <v>180.39261813319922</v>
      </c>
      <c r="P470" s="275">
        <v>182.15305366777037</v>
      </c>
      <c r="Q470" s="275">
        <v>183.14887733529392</v>
      </c>
      <c r="R470" s="275">
        <v>180.39261813319922</v>
      </c>
      <c r="S470" s="275">
        <v>181.62758309034845</v>
      </c>
      <c r="T470" s="275">
        <v>220.35996810923439</v>
      </c>
      <c r="U470" s="275">
        <v>181.03002100435199</v>
      </c>
      <c r="V470" s="275">
        <v>191.4394826978926</v>
      </c>
      <c r="W470" s="275">
        <v>1.4509797234745501</v>
      </c>
      <c r="X470" s="275">
        <v>2.2289655525124536E-2</v>
      </c>
      <c r="Y470" s="275">
        <v>0.73663468949983735</v>
      </c>
      <c r="Z470" s="275">
        <v>0.34407799856990795</v>
      </c>
      <c r="AA470" s="275">
        <v>0.34407799856990795</v>
      </c>
      <c r="AB470" s="275">
        <v>0.34407799856990795</v>
      </c>
      <c r="AC470" s="275">
        <v>0.34407799856990795</v>
      </c>
      <c r="AD470" s="275">
        <v>0.34407799856990795</v>
      </c>
      <c r="AE470" s="275">
        <v>0.34407799856990795</v>
      </c>
      <c r="AF470" s="275">
        <v>118.21829680391969</v>
      </c>
      <c r="AG470" s="275">
        <v>10.946898849599972</v>
      </c>
      <c r="AH470" s="275">
        <v>10.946898849599972</v>
      </c>
      <c r="AI470" s="275">
        <v>12.599310871680688</v>
      </c>
      <c r="AJ470" s="275">
        <v>12.599310871680688</v>
      </c>
      <c r="AK470" s="275">
        <v>12.599310871680688</v>
      </c>
    </row>
    <row r="471" spans="1:37" ht="15" x14ac:dyDescent="0.25">
      <c r="A471" s="269" t="s">
        <v>2902</v>
      </c>
      <c r="B471" s="269" t="s">
        <v>2903</v>
      </c>
      <c r="C471" s="275">
        <v>93</v>
      </c>
      <c r="D471" s="269" t="s">
        <v>802</v>
      </c>
      <c r="E471" s="275">
        <v>820.11203031954688</v>
      </c>
      <c r="F471" s="275">
        <v>561.95697121237481</v>
      </c>
      <c r="G471" s="275">
        <v>683.29132043054449</v>
      </c>
      <c r="H471" s="275">
        <v>738.75366706940213</v>
      </c>
      <c r="I471" s="275">
        <v>456.8223102117459</v>
      </c>
      <c r="J471" s="275">
        <v>601.94619285474357</v>
      </c>
      <c r="K471" s="275">
        <v>526.19100026599506</v>
      </c>
      <c r="L471" s="275">
        <v>456.45472103229457</v>
      </c>
      <c r="M471" s="275">
        <v>498.65192531985576</v>
      </c>
      <c r="N471" s="275">
        <v>411.30061263727799</v>
      </c>
      <c r="O471" s="275">
        <v>275.52435323102276</v>
      </c>
      <c r="P471" s="275">
        <v>316.87684493511046</v>
      </c>
      <c r="Q471" s="275">
        <v>380.58931586681547</v>
      </c>
      <c r="R471" s="275">
        <v>222.32274797017689</v>
      </c>
      <c r="S471" s="275">
        <v>285.6962875231273</v>
      </c>
      <c r="T471" s="275">
        <v>280.5125734300006</v>
      </c>
      <c r="U471" s="275">
        <v>230.4046681729302</v>
      </c>
      <c r="V471" s="275">
        <v>256.2668128217407</v>
      </c>
      <c r="W471" s="275">
        <v>4114.5369711986996</v>
      </c>
      <c r="X471" s="275">
        <v>1040.4061657627499</v>
      </c>
      <c r="Y471" s="275">
        <v>2577.4715684807247</v>
      </c>
      <c r="Z471" s="275">
        <v>267.79726310962496</v>
      </c>
      <c r="AA471" s="275">
        <v>267.79726310962496</v>
      </c>
      <c r="AB471" s="275">
        <v>267.79726310962496</v>
      </c>
      <c r="AC471" s="275">
        <v>267.79726310962496</v>
      </c>
      <c r="AD471" s="275">
        <v>267.79726310962496</v>
      </c>
      <c r="AE471" s="275">
        <v>267.79726310962496</v>
      </c>
      <c r="AF471" s="275">
        <v>346.26284357397788</v>
      </c>
      <c r="AG471" s="275">
        <v>32.063593567722577</v>
      </c>
      <c r="AH471" s="275">
        <v>32.063593567722577</v>
      </c>
      <c r="AI471" s="275">
        <v>49.654312773595372</v>
      </c>
      <c r="AJ471" s="275">
        <v>49.654312773595372</v>
      </c>
      <c r="AK471" s="275">
        <v>49.654312773595372</v>
      </c>
    </row>
    <row r="472" spans="1:37" ht="15" x14ac:dyDescent="0.25">
      <c r="A472" s="269" t="s">
        <v>2904</v>
      </c>
      <c r="B472" s="269" t="s">
        <v>2903</v>
      </c>
      <c r="C472" s="275">
        <v>93</v>
      </c>
      <c r="D472" s="269" t="s">
        <v>802</v>
      </c>
      <c r="E472" s="275">
        <v>818.24016915751338</v>
      </c>
      <c r="F472" s="275">
        <v>560.08511005034131</v>
      </c>
      <c r="G472" s="275">
        <v>681.4194592685111</v>
      </c>
      <c r="H472" s="275">
        <v>736.88180590736863</v>
      </c>
      <c r="I472" s="275">
        <v>428.436331662893</v>
      </c>
      <c r="J472" s="275">
        <v>586.81727299930037</v>
      </c>
      <c r="K472" s="275">
        <v>497.8050217171421</v>
      </c>
      <c r="L472" s="275">
        <v>428.06874248344161</v>
      </c>
      <c r="M472" s="275">
        <v>470.2659467710028</v>
      </c>
      <c r="N472" s="275">
        <v>416.86510807550735</v>
      </c>
      <c r="O472" s="275">
        <v>281.08884866925217</v>
      </c>
      <c r="P472" s="275">
        <v>322.4413403733397</v>
      </c>
      <c r="Q472" s="275">
        <v>386.15381130504488</v>
      </c>
      <c r="R472" s="275">
        <v>216.93327592119019</v>
      </c>
      <c r="S472" s="275">
        <v>285.78379921774859</v>
      </c>
      <c r="T472" s="275">
        <v>275.12310138101384</v>
      </c>
      <c r="U472" s="275">
        <v>225.01519612394347</v>
      </c>
      <c r="V472" s="275">
        <v>250.877340772754</v>
      </c>
      <c r="W472" s="275">
        <v>4114.5369711986996</v>
      </c>
      <c r="X472" s="275">
        <v>1040.4061657627499</v>
      </c>
      <c r="Y472" s="275">
        <v>2577.4715684807247</v>
      </c>
      <c r="Z472" s="275">
        <v>267.79726310962496</v>
      </c>
      <c r="AA472" s="275">
        <v>267.79726310962496</v>
      </c>
      <c r="AB472" s="275">
        <v>267.79726310962496</v>
      </c>
      <c r="AC472" s="275">
        <v>267.79726310962496</v>
      </c>
      <c r="AD472" s="275">
        <v>267.79726310962496</v>
      </c>
      <c r="AE472" s="275">
        <v>267.79726310962496</v>
      </c>
      <c r="AF472" s="275">
        <v>346.69914394067791</v>
      </c>
      <c r="AG472" s="275">
        <v>32.104000950122582</v>
      </c>
      <c r="AH472" s="275">
        <v>32.104000950122582</v>
      </c>
      <c r="AI472" s="275">
        <v>47.671724626547032</v>
      </c>
      <c r="AJ472" s="275">
        <v>47.671724626547032</v>
      </c>
      <c r="AK472" s="275">
        <v>47.671724626547032</v>
      </c>
    </row>
    <row r="473" spans="1:37" ht="15" x14ac:dyDescent="0.25">
      <c r="A473" s="269" t="s">
        <v>810</v>
      </c>
      <c r="B473" s="269" t="s">
        <v>2230</v>
      </c>
      <c r="C473" s="275">
        <v>38</v>
      </c>
      <c r="D473" s="269" t="s">
        <v>802</v>
      </c>
      <c r="E473" s="275">
        <v>546.24733815570858</v>
      </c>
      <c r="F473" s="275">
        <v>449.43919099051897</v>
      </c>
      <c r="G473" s="275">
        <v>494.93957194733258</v>
      </c>
      <c r="H473" s="275">
        <v>515.73795193690421</v>
      </c>
      <c r="I473" s="275">
        <v>400.65311498364889</v>
      </c>
      <c r="J473" s="275">
        <v>459.75486004059013</v>
      </c>
      <c r="K473" s="275">
        <v>426.66637375399227</v>
      </c>
      <c r="L473" s="275">
        <v>400.5152690413546</v>
      </c>
      <c r="M473" s="275">
        <v>416.33922064919011</v>
      </c>
      <c r="N473" s="275">
        <v>273.29633455066875</v>
      </c>
      <c r="O473" s="275">
        <v>222.38023727332305</v>
      </c>
      <c r="P473" s="275">
        <v>237.88742166235591</v>
      </c>
      <c r="Q473" s="275">
        <v>261.77959826174532</v>
      </c>
      <c r="R473" s="275">
        <v>198.47559274745785</v>
      </c>
      <c r="S473" s="275">
        <v>224.21769135633826</v>
      </c>
      <c r="T473" s="275">
        <v>220.29677729489171</v>
      </c>
      <c r="U473" s="275">
        <v>201.50631282349033</v>
      </c>
      <c r="V473" s="275">
        <v>211.20461706679424</v>
      </c>
      <c r="W473" s="275">
        <v>5501.0868165011352</v>
      </c>
      <c r="X473" s="275">
        <v>1387.4441572557309</v>
      </c>
      <c r="Y473" s="275">
        <v>3444.265486878433</v>
      </c>
      <c r="Z473" s="275">
        <v>358.87804228070269</v>
      </c>
      <c r="AA473" s="275">
        <v>358.87804228070269</v>
      </c>
      <c r="AB473" s="275">
        <v>358.87804228070269</v>
      </c>
      <c r="AC473" s="275">
        <v>358.87804228070269</v>
      </c>
      <c r="AD473" s="275">
        <v>358.87804228070269</v>
      </c>
      <c r="AE473" s="275">
        <v>358.87804228070269</v>
      </c>
      <c r="AF473" s="275">
        <v>192.22367106657791</v>
      </c>
      <c r="AG473" s="275">
        <v>17.799718707522583</v>
      </c>
      <c r="AH473" s="275">
        <v>17.799718707522583</v>
      </c>
      <c r="AI473" s="275">
        <v>49.860486357655226</v>
      </c>
      <c r="AJ473" s="275">
        <v>49.860486357655226</v>
      </c>
      <c r="AK473" s="275">
        <v>49.860486357655226</v>
      </c>
    </row>
    <row r="474" spans="1:37" ht="15" x14ac:dyDescent="0.25">
      <c r="A474" s="269" t="s">
        <v>2905</v>
      </c>
      <c r="B474" s="269" t="s">
        <v>2231</v>
      </c>
      <c r="C474" s="275">
        <v>412</v>
      </c>
      <c r="D474" s="269" t="s">
        <v>802</v>
      </c>
      <c r="E474" s="275">
        <v>3739.9645244963922</v>
      </c>
      <c r="F474" s="275">
        <v>2580.0293584268916</v>
      </c>
      <c r="G474" s="275">
        <v>3126.1963098395595</v>
      </c>
      <c r="H474" s="275">
        <v>3373.6653071400756</v>
      </c>
      <c r="I474" s="275">
        <v>2109.1023103106659</v>
      </c>
      <c r="J474" s="275">
        <v>2761.7497363050238</v>
      </c>
      <c r="K474" s="275">
        <v>2420.6971882502166</v>
      </c>
      <c r="L474" s="275">
        <v>2107.2675908950364</v>
      </c>
      <c r="M474" s="275">
        <v>2297.3091526738931</v>
      </c>
      <c r="N474" s="275">
        <v>1973.926227128708</v>
      </c>
      <c r="O474" s="275">
        <v>1363.310215726995</v>
      </c>
      <c r="P474" s="275">
        <v>1549.2815604693817</v>
      </c>
      <c r="Q474" s="275">
        <v>1835.8107007402252</v>
      </c>
      <c r="R474" s="275">
        <v>1122.4650827655173</v>
      </c>
      <c r="S474" s="275">
        <v>1408.2628190008868</v>
      </c>
      <c r="T474" s="275">
        <v>1384.1576590805375</v>
      </c>
      <c r="U474" s="275">
        <v>1158.8112739203814</v>
      </c>
      <c r="V474" s="275">
        <v>1275.1190856159456</v>
      </c>
      <c r="W474" s="275">
        <v>22567.252907014019</v>
      </c>
      <c r="X474" s="275">
        <v>22451.261175298285</v>
      </c>
      <c r="Y474" s="275">
        <v>22509.257041156154</v>
      </c>
      <c r="Z474" s="275">
        <v>616.7967056970931</v>
      </c>
      <c r="AA474" s="275">
        <v>616.7967056970931</v>
      </c>
      <c r="AB474" s="275">
        <v>616.7967056970931</v>
      </c>
      <c r="AC474" s="275">
        <v>616.7967056970931</v>
      </c>
      <c r="AD474" s="275">
        <v>616.7967056970931</v>
      </c>
      <c r="AE474" s="275">
        <v>616.7967056970931</v>
      </c>
      <c r="AF474" s="275">
        <v>1754.8538673429512</v>
      </c>
      <c r="AG474" s="275">
        <v>158.81621086664251</v>
      </c>
      <c r="AH474" s="275">
        <v>158.81621086664251</v>
      </c>
      <c r="AI474" s="275">
        <v>224.69122769746565</v>
      </c>
      <c r="AJ474" s="275">
        <v>224.69122769746565</v>
      </c>
      <c r="AK474" s="275">
        <v>224.69122769746565</v>
      </c>
    </row>
    <row r="475" spans="1:37" ht="15" x14ac:dyDescent="0.25">
      <c r="A475" s="269" t="s">
        <v>2906</v>
      </c>
      <c r="B475" s="269" t="s">
        <v>2232</v>
      </c>
      <c r="C475" s="275">
        <v>412</v>
      </c>
      <c r="D475" s="269" t="s">
        <v>802</v>
      </c>
      <c r="E475" s="275">
        <v>3724.3169135521812</v>
      </c>
      <c r="F475" s="275">
        <v>2564.3817474826801</v>
      </c>
      <c r="G475" s="275">
        <v>3110.5486988953485</v>
      </c>
      <c r="H475" s="275">
        <v>3358.0176961958646</v>
      </c>
      <c r="I475" s="275">
        <v>1973.6419998698168</v>
      </c>
      <c r="J475" s="275">
        <v>2686.1957756124934</v>
      </c>
      <c r="K475" s="275">
        <v>2285.2368778093678</v>
      </c>
      <c r="L475" s="275">
        <v>1971.8072804541875</v>
      </c>
      <c r="M475" s="275">
        <v>2161.8488422330443</v>
      </c>
      <c r="N475" s="275">
        <v>2004.3416155451675</v>
      </c>
      <c r="O475" s="275">
        <v>1393.7256041434543</v>
      </c>
      <c r="P475" s="275">
        <v>1579.6969488858413</v>
      </c>
      <c r="Q475" s="275">
        <v>1866.2260891566848</v>
      </c>
      <c r="R475" s="275">
        <v>1105.3555363221965</v>
      </c>
      <c r="S475" s="275">
        <v>1414.9157399874562</v>
      </c>
      <c r="T475" s="275">
        <v>1367.0481126372163</v>
      </c>
      <c r="U475" s="275">
        <v>1141.7017274770601</v>
      </c>
      <c r="V475" s="275">
        <v>1258.0095391726245</v>
      </c>
      <c r="W475" s="275">
        <v>22567.252907014019</v>
      </c>
      <c r="X475" s="275">
        <v>22451.261175298285</v>
      </c>
      <c r="Y475" s="275">
        <v>22509.257041156154</v>
      </c>
      <c r="Z475" s="275">
        <v>616.7967056970931</v>
      </c>
      <c r="AA475" s="275">
        <v>616.7967056970931</v>
      </c>
      <c r="AB475" s="275">
        <v>616.7967056970931</v>
      </c>
      <c r="AC475" s="275">
        <v>616.7967056970931</v>
      </c>
      <c r="AD475" s="275">
        <v>616.7967056970931</v>
      </c>
      <c r="AE475" s="275">
        <v>616.7967056970931</v>
      </c>
      <c r="AF475" s="275">
        <v>1747.4248372592515</v>
      </c>
      <c r="AG475" s="275">
        <v>158.12831757924252</v>
      </c>
      <c r="AH475" s="275">
        <v>158.12831757924252</v>
      </c>
      <c r="AI475" s="275">
        <v>214.0947730276518</v>
      </c>
      <c r="AJ475" s="275">
        <v>214.0947730276518</v>
      </c>
      <c r="AK475" s="275">
        <v>214.0947730276518</v>
      </c>
    </row>
    <row r="476" spans="1:37" ht="15" x14ac:dyDescent="0.25">
      <c r="A476" s="269" t="s">
        <v>2907</v>
      </c>
      <c r="B476" s="269" t="s">
        <v>2908</v>
      </c>
      <c r="C476" s="275">
        <v>271</v>
      </c>
      <c r="D476" s="269" t="s">
        <v>802</v>
      </c>
      <c r="E476" s="275">
        <v>1899.496410699322</v>
      </c>
      <c r="F476" s="275">
        <v>1288.1407452325623</v>
      </c>
      <c r="G476" s="275">
        <v>1576.4722045566193</v>
      </c>
      <c r="H476" s="275">
        <v>1706.0837152495633</v>
      </c>
      <c r="I476" s="275">
        <v>1073.5254092338141</v>
      </c>
      <c r="J476" s="275">
        <v>1401.3343058662313</v>
      </c>
      <c r="K476" s="275">
        <v>1237.7118208080856</v>
      </c>
      <c r="L476" s="275">
        <v>1072.471816824519</v>
      </c>
      <c r="M476" s="275">
        <v>1172.8443194923084</v>
      </c>
      <c r="N476" s="275">
        <v>843.54480944974773</v>
      </c>
      <c r="O476" s="275">
        <v>521.45334928632701</v>
      </c>
      <c r="P476" s="275">
        <v>619.55064915752757</v>
      </c>
      <c r="Q476" s="275">
        <v>770.69078869849773</v>
      </c>
      <c r="R476" s="275">
        <v>410.25510708705082</v>
      </c>
      <c r="S476" s="275">
        <v>553.08733198094865</v>
      </c>
      <c r="T476" s="275">
        <v>548.29430429994545</v>
      </c>
      <c r="U476" s="275">
        <v>429.42721781106394</v>
      </c>
      <c r="V476" s="275">
        <v>490.77797212790603</v>
      </c>
      <c r="W476" s="275">
        <v>28.496912838280348</v>
      </c>
      <c r="X476" s="275">
        <v>0.41634044308631651</v>
      </c>
      <c r="Y476" s="275">
        <v>14.456626640683332</v>
      </c>
      <c r="Z476" s="275">
        <v>3.4984833342808925</v>
      </c>
      <c r="AA476" s="275">
        <v>3.4984833342808925</v>
      </c>
      <c r="AB476" s="275">
        <v>3.4984833342808925</v>
      </c>
      <c r="AC476" s="275">
        <v>3.4984833342808925</v>
      </c>
      <c r="AD476" s="275">
        <v>3.4984833342808925</v>
      </c>
      <c r="AE476" s="275">
        <v>3.4984833342808925</v>
      </c>
      <c r="AF476" s="275">
        <v>830.66326706865379</v>
      </c>
      <c r="AG476" s="275">
        <v>76.918595314274427</v>
      </c>
      <c r="AH476" s="275">
        <v>76.918595314274427</v>
      </c>
      <c r="AI476" s="275">
        <v>86.909335594124499</v>
      </c>
      <c r="AJ476" s="275">
        <v>86.909335594124499</v>
      </c>
      <c r="AK476" s="275">
        <v>86.909335594124499</v>
      </c>
    </row>
    <row r="477" spans="1:37" ht="15" x14ac:dyDescent="0.25">
      <c r="A477" s="269" t="s">
        <v>2909</v>
      </c>
      <c r="B477" s="269" t="s">
        <v>2910</v>
      </c>
      <c r="C477" s="275">
        <v>271</v>
      </c>
      <c r="D477" s="269" t="s">
        <v>802</v>
      </c>
      <c r="E477" s="275">
        <v>1892.6641554973494</v>
      </c>
      <c r="F477" s="275">
        <v>1281.3084900305896</v>
      </c>
      <c r="G477" s="275">
        <v>1569.6399493546467</v>
      </c>
      <c r="H477" s="275">
        <v>1699.2514600475906</v>
      </c>
      <c r="I477" s="275">
        <v>1066.6931540318412</v>
      </c>
      <c r="J477" s="275">
        <v>1394.5020506642586</v>
      </c>
      <c r="K477" s="275">
        <v>1230.8795656061129</v>
      </c>
      <c r="L477" s="275">
        <v>1065.6395616225461</v>
      </c>
      <c r="M477" s="275">
        <v>1166.0120642903355</v>
      </c>
      <c r="N477" s="275">
        <v>852.57206639756259</v>
      </c>
      <c r="O477" s="275">
        <v>530.48060623414187</v>
      </c>
      <c r="P477" s="275">
        <v>628.57790610534255</v>
      </c>
      <c r="Q477" s="275">
        <v>779.7180456463127</v>
      </c>
      <c r="R477" s="275">
        <v>419.28236403486568</v>
      </c>
      <c r="S477" s="275">
        <v>562.11458892876362</v>
      </c>
      <c r="T477" s="275">
        <v>557.32156124776031</v>
      </c>
      <c r="U477" s="275">
        <v>438.4544747588788</v>
      </c>
      <c r="V477" s="275">
        <v>499.80522907572083</v>
      </c>
      <c r="W477" s="275">
        <v>28.496912838280348</v>
      </c>
      <c r="X477" s="275">
        <v>0.41634044308631651</v>
      </c>
      <c r="Y477" s="275">
        <v>14.456626640683332</v>
      </c>
      <c r="Z477" s="275">
        <v>3.4984833342808925</v>
      </c>
      <c r="AA477" s="275">
        <v>3.4984833342808925</v>
      </c>
      <c r="AB477" s="275">
        <v>3.4984833342808925</v>
      </c>
      <c r="AC477" s="275">
        <v>3.4984833342808925</v>
      </c>
      <c r="AD477" s="275">
        <v>3.4984833342808925</v>
      </c>
      <c r="AE477" s="275">
        <v>3.4984833342808925</v>
      </c>
      <c r="AF477" s="275">
        <v>818.59936220685393</v>
      </c>
      <c r="AG477" s="275">
        <v>75.801488147074423</v>
      </c>
      <c r="AH477" s="275">
        <v>75.801488147074423</v>
      </c>
      <c r="AI477" s="275">
        <v>86.295085179300102</v>
      </c>
      <c r="AJ477" s="275">
        <v>86.295085179300102</v>
      </c>
      <c r="AK477" s="275">
        <v>86.295085179300102</v>
      </c>
    </row>
    <row r="478" spans="1:37" ht="15" x14ac:dyDescent="0.25">
      <c r="A478" s="269" t="s">
        <v>2911</v>
      </c>
      <c r="B478" s="269" t="s">
        <v>2912</v>
      </c>
      <c r="C478" s="275">
        <v>45</v>
      </c>
      <c r="D478" s="269" t="s">
        <v>802</v>
      </c>
      <c r="E478" s="275">
        <v>653.52318150608528</v>
      </c>
      <c r="F478" s="275">
        <v>427.63750478730964</v>
      </c>
      <c r="G478" s="275">
        <v>533.80506035320821</v>
      </c>
      <c r="H478" s="275">
        <v>582.33461366220865</v>
      </c>
      <c r="I478" s="275">
        <v>333.77256078543263</v>
      </c>
      <c r="J478" s="275">
        <v>461.69201591121896</v>
      </c>
      <c r="K478" s="275">
        <v>394.47016458290051</v>
      </c>
      <c r="L478" s="275">
        <v>333.45092025341262</v>
      </c>
      <c r="M478" s="275">
        <v>370.3734740050287</v>
      </c>
      <c r="N478" s="275">
        <v>356.49301108833987</v>
      </c>
      <c r="O478" s="275">
        <v>237.68878410786664</v>
      </c>
      <c r="P478" s="275">
        <v>273.87221434894332</v>
      </c>
      <c r="Q478" s="275">
        <v>329.62062641418521</v>
      </c>
      <c r="R478" s="275">
        <v>190.34657099401687</v>
      </c>
      <c r="S478" s="275">
        <v>246.19382235815323</v>
      </c>
      <c r="T478" s="275">
        <v>241.26266827136257</v>
      </c>
      <c r="U478" s="275">
        <v>197.41825117142602</v>
      </c>
      <c r="V478" s="275">
        <v>220.04762773913518</v>
      </c>
      <c r="W478" s="275">
        <v>4130.2263959085803</v>
      </c>
      <c r="X478" s="275">
        <v>1040.6663644402868</v>
      </c>
      <c r="Y478" s="275">
        <v>2585.4463801744337</v>
      </c>
      <c r="Z478" s="275">
        <v>269.70608918273712</v>
      </c>
      <c r="AA478" s="275">
        <v>269.70608918273712</v>
      </c>
      <c r="AB478" s="275">
        <v>269.70608918273712</v>
      </c>
      <c r="AC478" s="275">
        <v>269.70608918273712</v>
      </c>
      <c r="AD478" s="275">
        <v>269.70608918273712</v>
      </c>
      <c r="AE478" s="275">
        <v>269.70608918273712</v>
      </c>
      <c r="AF478" s="275">
        <v>299.92101874549911</v>
      </c>
      <c r="AG478" s="275">
        <v>27.772386422122697</v>
      </c>
      <c r="AH478" s="275">
        <v>27.772386422122697</v>
      </c>
      <c r="AI478" s="275">
        <v>45.050931475945141</v>
      </c>
      <c r="AJ478" s="275">
        <v>45.050931475945141</v>
      </c>
      <c r="AK478" s="275">
        <v>45.050931475945141</v>
      </c>
    </row>
    <row r="479" spans="1:37" ht="15" x14ac:dyDescent="0.25">
      <c r="A479" s="269" t="s">
        <v>2913</v>
      </c>
      <c r="B479" s="269" t="s">
        <v>2912</v>
      </c>
      <c r="C479" s="275">
        <v>45</v>
      </c>
      <c r="D479" s="269" t="s">
        <v>802</v>
      </c>
      <c r="E479" s="275">
        <v>651.65132034405178</v>
      </c>
      <c r="F479" s="275">
        <v>425.76564362527614</v>
      </c>
      <c r="G479" s="275">
        <v>531.93319919117471</v>
      </c>
      <c r="H479" s="275">
        <v>580.46275250017516</v>
      </c>
      <c r="I479" s="275">
        <v>305.38658223657967</v>
      </c>
      <c r="J479" s="275">
        <v>446.5630960557757</v>
      </c>
      <c r="K479" s="275">
        <v>366.0841860340476</v>
      </c>
      <c r="L479" s="275">
        <v>305.06494170455966</v>
      </c>
      <c r="M479" s="275">
        <v>341.98749545617568</v>
      </c>
      <c r="N479" s="275">
        <v>362.05750652656928</v>
      </c>
      <c r="O479" s="275">
        <v>243.253279546096</v>
      </c>
      <c r="P479" s="275">
        <v>279.43670978717267</v>
      </c>
      <c r="Q479" s="275">
        <v>335.18512185241462</v>
      </c>
      <c r="R479" s="275">
        <v>184.95709894503014</v>
      </c>
      <c r="S479" s="275">
        <v>246.28133405277458</v>
      </c>
      <c r="T479" s="275">
        <v>235.87319622237584</v>
      </c>
      <c r="U479" s="275">
        <v>192.02877912243929</v>
      </c>
      <c r="V479" s="275">
        <v>214.65815569014848</v>
      </c>
      <c r="W479" s="275">
        <v>4130.2263959085803</v>
      </c>
      <c r="X479" s="275">
        <v>1040.6663644402868</v>
      </c>
      <c r="Y479" s="275">
        <v>2585.4463801744337</v>
      </c>
      <c r="Z479" s="275">
        <v>269.70608918273712</v>
      </c>
      <c r="AA479" s="275">
        <v>269.70608918273712</v>
      </c>
      <c r="AB479" s="275">
        <v>269.70608918273712</v>
      </c>
      <c r="AC479" s="275">
        <v>269.70608918273712</v>
      </c>
      <c r="AD479" s="275">
        <v>269.70608918273712</v>
      </c>
      <c r="AE479" s="275">
        <v>269.70608918273712</v>
      </c>
      <c r="AF479" s="275">
        <v>300.40500884519912</v>
      </c>
      <c r="AG479" s="275">
        <v>27.817209813722695</v>
      </c>
      <c r="AH479" s="275">
        <v>27.817209813722695</v>
      </c>
      <c r="AI479" s="275">
        <v>43.068343328896795</v>
      </c>
      <c r="AJ479" s="275">
        <v>43.068343328896795</v>
      </c>
      <c r="AK479" s="275">
        <v>43.068343328896795</v>
      </c>
    </row>
    <row r="480" spans="1:37" ht="15" x14ac:dyDescent="0.25">
      <c r="A480" s="269" t="s">
        <v>2914</v>
      </c>
      <c r="B480" s="269" t="s">
        <v>2912</v>
      </c>
      <c r="C480" s="275">
        <v>51</v>
      </c>
      <c r="D480" s="269" t="s">
        <v>802</v>
      </c>
      <c r="E480" s="275">
        <v>533.42175078489959</v>
      </c>
      <c r="F480" s="275">
        <v>436.61360361970998</v>
      </c>
      <c r="G480" s="275">
        <v>482.11398457652371</v>
      </c>
      <c r="H480" s="275">
        <v>502.91236456609528</v>
      </c>
      <c r="I480" s="275">
        <v>368.03177950598655</v>
      </c>
      <c r="J480" s="275">
        <v>437.03139861635447</v>
      </c>
      <c r="K480" s="275">
        <v>394.04503827632993</v>
      </c>
      <c r="L480" s="275">
        <v>367.89393356369226</v>
      </c>
      <c r="M480" s="275">
        <v>383.71788517152777</v>
      </c>
      <c r="N480" s="275">
        <v>417.39539550228045</v>
      </c>
      <c r="O480" s="275">
        <v>366.47929822493478</v>
      </c>
      <c r="P480" s="275">
        <v>381.98648261396755</v>
      </c>
      <c r="Q480" s="275">
        <v>405.87865921335697</v>
      </c>
      <c r="R480" s="275">
        <v>331.51683369043303</v>
      </c>
      <c r="S480" s="275">
        <v>362.78784230363169</v>
      </c>
      <c r="T480" s="275">
        <v>353.33801823786695</v>
      </c>
      <c r="U480" s="275">
        <v>334.54755376646551</v>
      </c>
      <c r="V480" s="275">
        <v>344.24585800976951</v>
      </c>
      <c r="W480" s="275">
        <v>20485.503837690358</v>
      </c>
      <c r="X480" s="275">
        <v>14162.311470642844</v>
      </c>
      <c r="Y480" s="275">
        <v>17323.9076541666</v>
      </c>
      <c r="Z480" s="275">
        <v>73.886043997338049</v>
      </c>
      <c r="AA480" s="275">
        <v>73.886043997338049</v>
      </c>
      <c r="AB480" s="275">
        <v>73.886043997338049</v>
      </c>
      <c r="AC480" s="275">
        <v>73.886043997338049</v>
      </c>
      <c r="AD480" s="275">
        <v>73.886043997338049</v>
      </c>
      <c r="AE480" s="275">
        <v>73.886043997338049</v>
      </c>
      <c r="AF480" s="275">
        <v>324.34856278329914</v>
      </c>
      <c r="AG480" s="275">
        <v>26.352842708122701</v>
      </c>
      <c r="AH480" s="275">
        <v>26.352842708122701</v>
      </c>
      <c r="AI480" s="275">
        <v>47.680029151450874</v>
      </c>
      <c r="AJ480" s="275">
        <v>47.680029151450874</v>
      </c>
      <c r="AK480" s="275">
        <v>47.680029151450874</v>
      </c>
    </row>
    <row r="481" spans="1:37" ht="15" x14ac:dyDescent="0.25">
      <c r="A481" s="269" t="s">
        <v>2915</v>
      </c>
      <c r="B481" s="269" t="s">
        <v>2912</v>
      </c>
      <c r="C481" s="275">
        <v>51</v>
      </c>
      <c r="D481" s="269" t="s">
        <v>802</v>
      </c>
      <c r="E481" s="275">
        <v>528.350117366728</v>
      </c>
      <c r="F481" s="275">
        <v>431.54197020153839</v>
      </c>
      <c r="G481" s="275">
        <v>477.04235115835212</v>
      </c>
      <c r="H481" s="275">
        <v>497.84073114792369</v>
      </c>
      <c r="I481" s="275">
        <v>296.17568136481611</v>
      </c>
      <c r="J481" s="275">
        <v>398.56753283668343</v>
      </c>
      <c r="K481" s="275">
        <v>322.1889401351595</v>
      </c>
      <c r="L481" s="275">
        <v>296.03783542252182</v>
      </c>
      <c r="M481" s="275">
        <v>311.86178703035728</v>
      </c>
      <c r="N481" s="275">
        <v>427.65453609446627</v>
      </c>
      <c r="O481" s="275">
        <v>376.73843881712054</v>
      </c>
      <c r="P481" s="275">
        <v>392.24562320615337</v>
      </c>
      <c r="Q481" s="275">
        <v>416.13779980554284</v>
      </c>
      <c r="R481" s="275">
        <v>316.15897439727024</v>
      </c>
      <c r="S481" s="275">
        <v>360.23848295314326</v>
      </c>
      <c r="T481" s="275">
        <v>337.98015894470416</v>
      </c>
      <c r="U481" s="275">
        <v>319.18969447330272</v>
      </c>
      <c r="V481" s="275">
        <v>328.88799871660666</v>
      </c>
      <c r="W481" s="275">
        <v>20485.503837690358</v>
      </c>
      <c r="X481" s="275">
        <v>14162.311470642844</v>
      </c>
      <c r="Y481" s="275">
        <v>17323.9076541666</v>
      </c>
      <c r="Z481" s="275">
        <v>73.886043997338049</v>
      </c>
      <c r="AA481" s="275">
        <v>73.886043997338049</v>
      </c>
      <c r="AB481" s="275">
        <v>73.886043997338049</v>
      </c>
      <c r="AC481" s="275">
        <v>73.886043997338049</v>
      </c>
      <c r="AD481" s="275">
        <v>73.886043997338049</v>
      </c>
      <c r="AE481" s="275">
        <v>73.886043997338049</v>
      </c>
      <c r="AF481" s="275">
        <v>328.0154573619991</v>
      </c>
      <c r="AG481" s="275">
        <v>26.692409804722701</v>
      </c>
      <c r="AH481" s="275">
        <v>26.692409804722701</v>
      </c>
      <c r="AI481" s="275">
        <v>41.663001190558141</v>
      </c>
      <c r="AJ481" s="275">
        <v>41.663001190558141</v>
      </c>
      <c r="AK481" s="275">
        <v>41.663001190558141</v>
      </c>
    </row>
    <row r="482" spans="1:37" ht="15" x14ac:dyDescent="0.25">
      <c r="A482" s="269" t="s">
        <v>3553</v>
      </c>
      <c r="B482" s="269" t="s">
        <v>3554</v>
      </c>
      <c r="C482" s="275">
        <v>41</v>
      </c>
      <c r="D482" s="269" t="s">
        <v>802</v>
      </c>
      <c r="E482" s="275">
        <v>275.91050610219372</v>
      </c>
      <c r="F482" s="275">
        <v>275.91050610219372</v>
      </c>
      <c r="G482" s="275">
        <v>275.91050610219372</v>
      </c>
      <c r="H482" s="275">
        <v>275.91050610219372</v>
      </c>
      <c r="I482" s="275">
        <v>275.91050610219372</v>
      </c>
      <c r="J482" s="275">
        <v>275.91050610219372</v>
      </c>
      <c r="K482" s="275">
        <v>275.91050610219372</v>
      </c>
      <c r="L482" s="275">
        <v>275.91050610219372</v>
      </c>
      <c r="M482" s="275">
        <v>275.91050610219372</v>
      </c>
      <c r="N482" s="275">
        <v>120.01969540259232</v>
      </c>
      <c r="O482" s="275">
        <v>120.01969540259232</v>
      </c>
      <c r="P482" s="275">
        <v>120.01969540259232</v>
      </c>
      <c r="Q482" s="275">
        <v>120.01969540259232</v>
      </c>
      <c r="R482" s="275">
        <v>120.01969540259232</v>
      </c>
      <c r="S482" s="275">
        <v>120.01969540259232</v>
      </c>
      <c r="T482" s="275">
        <v>120.01969540259232</v>
      </c>
      <c r="U482" s="275">
        <v>120.01969540259232</v>
      </c>
      <c r="V482" s="275">
        <v>120.01969540259232</v>
      </c>
      <c r="W482" s="275">
        <v>30.075043139069003</v>
      </c>
      <c r="X482" s="275">
        <v>0.47187247746182714</v>
      </c>
      <c r="Y482" s="275">
        <v>15.273457808265414</v>
      </c>
      <c r="Z482" s="275">
        <v>3.630049602405478</v>
      </c>
      <c r="AA482" s="275">
        <v>3.630049602405478</v>
      </c>
      <c r="AB482" s="275">
        <v>3.630049602405478</v>
      </c>
      <c r="AC482" s="275">
        <v>3.630049602405478</v>
      </c>
      <c r="AD482" s="275">
        <v>3.630049602405478</v>
      </c>
      <c r="AE482" s="275">
        <v>3.630049602405478</v>
      </c>
      <c r="AF482" s="275">
        <v>205.85169112773715</v>
      </c>
      <c r="AG482" s="275">
        <v>19.061663914431772</v>
      </c>
      <c r="AH482" s="275">
        <v>19.061663914431772</v>
      </c>
      <c r="AI482" s="275">
        <v>21.59556208588365</v>
      </c>
      <c r="AJ482" s="275">
        <v>21.59556208588365</v>
      </c>
      <c r="AK482" s="275">
        <v>21.59556208588365</v>
      </c>
    </row>
    <row r="483" spans="1:37" ht="15" x14ac:dyDescent="0.25">
      <c r="A483" s="269" t="s">
        <v>4408</v>
      </c>
      <c r="B483" s="269" t="s">
        <v>3554</v>
      </c>
      <c r="C483" s="275">
        <v>39</v>
      </c>
      <c r="D483" s="269" t="s">
        <v>802</v>
      </c>
      <c r="E483" s="275">
        <v>203.69246555742609</v>
      </c>
      <c r="F483" s="275">
        <v>203.69246555742609</v>
      </c>
      <c r="G483" s="275">
        <v>203.69246555742612</v>
      </c>
      <c r="H483" s="275">
        <v>203.69246555742609</v>
      </c>
      <c r="I483" s="275">
        <v>203.69246555742609</v>
      </c>
      <c r="J483" s="275">
        <v>203.69246555742609</v>
      </c>
      <c r="K483" s="275">
        <v>203.69246555742609</v>
      </c>
      <c r="L483" s="275">
        <v>203.69246555742609</v>
      </c>
      <c r="M483" s="275">
        <v>203.69246555742609</v>
      </c>
      <c r="N483" s="275">
        <v>84.052268053357608</v>
      </c>
      <c r="O483" s="275">
        <v>84.052268053357608</v>
      </c>
      <c r="P483" s="275">
        <v>84.052268053357594</v>
      </c>
      <c r="Q483" s="275">
        <v>84.052268053357608</v>
      </c>
      <c r="R483" s="275">
        <v>84.052268053357608</v>
      </c>
      <c r="S483" s="275">
        <v>84.052268053357608</v>
      </c>
      <c r="T483" s="275">
        <v>84.052268053357608</v>
      </c>
      <c r="U483" s="275">
        <v>84.052268053357608</v>
      </c>
      <c r="V483" s="275">
        <v>84.052268053357608</v>
      </c>
      <c r="W483" s="275">
        <v>0</v>
      </c>
      <c r="X483" s="275">
        <v>0</v>
      </c>
      <c r="Y483" s="275">
        <v>0</v>
      </c>
      <c r="Z483" s="275">
        <v>0</v>
      </c>
      <c r="AA483" s="275">
        <v>0</v>
      </c>
      <c r="AB483" s="275">
        <v>0</v>
      </c>
      <c r="AC483" s="275">
        <v>0</v>
      </c>
      <c r="AD483" s="275">
        <v>0</v>
      </c>
      <c r="AE483" s="275">
        <v>0</v>
      </c>
      <c r="AF483" s="275">
        <v>131.68325863148493</v>
      </c>
      <c r="AG483" s="275">
        <v>12.193741311400457</v>
      </c>
      <c r="AH483" s="275">
        <v>12.193741311400457</v>
      </c>
      <c r="AI483" s="275">
        <v>14.600014664185917</v>
      </c>
      <c r="AJ483" s="275">
        <v>14.600014664185917</v>
      </c>
      <c r="AK483" s="275">
        <v>14.600014664185917</v>
      </c>
    </row>
    <row r="484" spans="1:37" ht="15" x14ac:dyDescent="0.25">
      <c r="A484" s="269" t="s">
        <v>3555</v>
      </c>
      <c r="B484" s="269" t="s">
        <v>3556</v>
      </c>
      <c r="C484" s="275">
        <v>15</v>
      </c>
      <c r="D484" s="269" t="s">
        <v>802</v>
      </c>
      <c r="E484" s="275">
        <v>87.993624593804697</v>
      </c>
      <c r="F484" s="275">
        <v>87.993624593804697</v>
      </c>
      <c r="G484" s="275">
        <v>87.993624593804711</v>
      </c>
      <c r="H484" s="275">
        <v>87.993624593804697</v>
      </c>
      <c r="I484" s="275">
        <v>87.993624593804697</v>
      </c>
      <c r="J484" s="275">
        <v>87.993624593804697</v>
      </c>
      <c r="K484" s="275">
        <v>87.993624593804697</v>
      </c>
      <c r="L484" s="275">
        <v>87.993624593804697</v>
      </c>
      <c r="M484" s="275">
        <v>87.993624593804697</v>
      </c>
      <c r="N484" s="275">
        <v>30.815970176630415</v>
      </c>
      <c r="O484" s="275">
        <v>30.815970176630415</v>
      </c>
      <c r="P484" s="275">
        <v>30.815970176630405</v>
      </c>
      <c r="Q484" s="275">
        <v>30.815970176630415</v>
      </c>
      <c r="R484" s="275">
        <v>30.815970176630415</v>
      </c>
      <c r="S484" s="275">
        <v>30.815970176630415</v>
      </c>
      <c r="T484" s="275">
        <v>30.815970176630415</v>
      </c>
      <c r="U484" s="275">
        <v>30.815970176630415</v>
      </c>
      <c r="V484" s="275">
        <v>30.815970176630415</v>
      </c>
      <c r="W484" s="275">
        <v>0</v>
      </c>
      <c r="X484" s="275">
        <v>0</v>
      </c>
      <c r="Y484" s="275">
        <v>0</v>
      </c>
      <c r="Z484" s="275">
        <v>0</v>
      </c>
      <c r="AA484" s="275">
        <v>0</v>
      </c>
      <c r="AB484" s="275">
        <v>0</v>
      </c>
      <c r="AC484" s="275">
        <v>0</v>
      </c>
      <c r="AD484" s="275">
        <v>0</v>
      </c>
      <c r="AE484" s="275">
        <v>0</v>
      </c>
      <c r="AF484" s="275">
        <v>53.748480177284939</v>
      </c>
      <c r="AG484" s="275">
        <v>4.9770579926004572</v>
      </c>
      <c r="AH484" s="275">
        <v>4.9770579926004572</v>
      </c>
      <c r="AI484" s="275">
        <v>5.670029319463719</v>
      </c>
      <c r="AJ484" s="275">
        <v>5.670029319463719</v>
      </c>
      <c r="AK484" s="275">
        <v>5.670029319463719</v>
      </c>
    </row>
    <row r="485" spans="1:37" ht="15" x14ac:dyDescent="0.25">
      <c r="A485" s="269" t="s">
        <v>3557</v>
      </c>
      <c r="B485" s="269" t="s">
        <v>2912</v>
      </c>
      <c r="C485" s="275">
        <v>13</v>
      </c>
      <c r="D485" s="269" t="s">
        <v>802</v>
      </c>
      <c r="E485" s="275">
        <v>93.958440754194513</v>
      </c>
      <c r="F485" s="275">
        <v>93.958440754194513</v>
      </c>
      <c r="G485" s="275">
        <v>93.958440754194513</v>
      </c>
      <c r="H485" s="275">
        <v>93.958440754194513</v>
      </c>
      <c r="I485" s="275">
        <v>93.958440754194513</v>
      </c>
      <c r="J485" s="275">
        <v>93.958440754194513</v>
      </c>
      <c r="K485" s="275">
        <v>93.958440754194513</v>
      </c>
      <c r="L485" s="275">
        <v>93.958440754194513</v>
      </c>
      <c r="M485" s="275">
        <v>93.958440754194513</v>
      </c>
      <c r="N485" s="275">
        <v>44.601862612980952</v>
      </c>
      <c r="O485" s="275">
        <v>44.601862612980952</v>
      </c>
      <c r="P485" s="275">
        <v>44.601862612980945</v>
      </c>
      <c r="Q485" s="275">
        <v>44.601862612980952</v>
      </c>
      <c r="R485" s="275">
        <v>44.601862612980952</v>
      </c>
      <c r="S485" s="275">
        <v>44.601862612980952</v>
      </c>
      <c r="T485" s="275">
        <v>44.601862612980952</v>
      </c>
      <c r="U485" s="275">
        <v>44.601862612980952</v>
      </c>
      <c r="V485" s="275">
        <v>44.601862612980952</v>
      </c>
      <c r="W485" s="275">
        <v>15.037521569534501</v>
      </c>
      <c r="X485" s="275">
        <v>0.23593623873091357</v>
      </c>
      <c r="Y485" s="275">
        <v>7.6367289041327071</v>
      </c>
      <c r="Z485" s="275">
        <v>1.815024801202739</v>
      </c>
      <c r="AA485" s="275">
        <v>1.815024801202739</v>
      </c>
      <c r="AB485" s="275">
        <v>1.815024801202739</v>
      </c>
      <c r="AC485" s="275">
        <v>1.815024801202739</v>
      </c>
      <c r="AD485" s="275">
        <v>1.815024801202739</v>
      </c>
      <c r="AE485" s="275">
        <v>1.815024801202739</v>
      </c>
      <c r="AF485" s="275">
        <v>76.051605475226111</v>
      </c>
      <c r="AG485" s="275">
        <v>7.0423029609156584</v>
      </c>
      <c r="AH485" s="275">
        <v>7.0423029609156584</v>
      </c>
      <c r="AI485" s="275">
        <v>7.9627663832099671</v>
      </c>
      <c r="AJ485" s="275">
        <v>7.9627663832099671</v>
      </c>
      <c r="AK485" s="275">
        <v>7.9627663832099671</v>
      </c>
    </row>
    <row r="486" spans="1:37" ht="15" x14ac:dyDescent="0.25">
      <c r="A486" s="269" t="s">
        <v>4409</v>
      </c>
      <c r="B486" s="269" t="s">
        <v>2912</v>
      </c>
      <c r="C486" s="275">
        <v>12</v>
      </c>
      <c r="D486" s="269" t="s">
        <v>802</v>
      </c>
      <c r="E486" s="275">
        <v>57.849420481810697</v>
      </c>
      <c r="F486" s="275">
        <v>57.849420481810697</v>
      </c>
      <c r="G486" s="275">
        <v>57.849420481810704</v>
      </c>
      <c r="H486" s="275">
        <v>57.849420481810697</v>
      </c>
      <c r="I486" s="275">
        <v>57.849420481810697</v>
      </c>
      <c r="J486" s="275">
        <v>57.849420481810697</v>
      </c>
      <c r="K486" s="275">
        <v>57.849420481810697</v>
      </c>
      <c r="L486" s="275">
        <v>57.849420481810697</v>
      </c>
      <c r="M486" s="275">
        <v>57.849420481810697</v>
      </c>
      <c r="N486" s="275">
        <v>26.6181489383636</v>
      </c>
      <c r="O486" s="275">
        <v>26.6181489383636</v>
      </c>
      <c r="P486" s="275">
        <v>26.6181489383636</v>
      </c>
      <c r="Q486" s="275">
        <v>26.6181489383636</v>
      </c>
      <c r="R486" s="275">
        <v>26.6181489383636</v>
      </c>
      <c r="S486" s="275">
        <v>26.6181489383636</v>
      </c>
      <c r="T486" s="275">
        <v>26.6181489383636</v>
      </c>
      <c r="U486" s="275">
        <v>26.6181489383636</v>
      </c>
      <c r="V486" s="275">
        <v>26.6181489383636</v>
      </c>
      <c r="W486" s="275">
        <v>0</v>
      </c>
      <c r="X486" s="275">
        <v>0</v>
      </c>
      <c r="Y486" s="275">
        <v>0</v>
      </c>
      <c r="Z486" s="275">
        <v>0</v>
      </c>
      <c r="AA486" s="275">
        <v>0</v>
      </c>
      <c r="AB486" s="275">
        <v>0</v>
      </c>
      <c r="AC486" s="275">
        <v>0</v>
      </c>
      <c r="AD486" s="275">
        <v>0</v>
      </c>
      <c r="AE486" s="275">
        <v>0</v>
      </c>
      <c r="AF486" s="275">
        <v>38.9673892271</v>
      </c>
      <c r="AG486" s="275">
        <v>3.6083416593999997</v>
      </c>
      <c r="AH486" s="275">
        <v>3.6083416593999997</v>
      </c>
      <c r="AI486" s="275">
        <v>4.4649926723610998</v>
      </c>
      <c r="AJ486" s="275">
        <v>4.4649926723610998</v>
      </c>
      <c r="AK486" s="275">
        <v>4.4649926723610998</v>
      </c>
    </row>
    <row r="487" spans="1:37" ht="15" x14ac:dyDescent="0.25">
      <c r="A487" s="269" t="s">
        <v>2916</v>
      </c>
      <c r="B487" s="269" t="s">
        <v>2233</v>
      </c>
      <c r="C487" s="275">
        <v>355</v>
      </c>
      <c r="D487" s="269" t="s">
        <v>802</v>
      </c>
      <c r="E487" s="275">
        <v>3834.2294887202747</v>
      </c>
      <c r="F487" s="275">
        <v>2969.8670253976306</v>
      </c>
      <c r="G487" s="275">
        <v>3304.2817754811599</v>
      </c>
      <c r="H487" s="275">
        <v>3338.1934750997711</v>
      </c>
      <c r="I487" s="275">
        <v>2678.1107311907881</v>
      </c>
      <c r="J487" s="275">
        <v>3098.4498844704749</v>
      </c>
      <c r="K487" s="275">
        <v>2822.6288354704739</v>
      </c>
      <c r="L487" s="275">
        <v>2677.3449204002645</v>
      </c>
      <c r="M487" s="275">
        <v>2765.2557626660168</v>
      </c>
      <c r="N487" s="275">
        <v>1539.7947165928904</v>
      </c>
      <c r="O487" s="275">
        <v>1256.9275094965255</v>
      </c>
      <c r="P487" s="275">
        <v>1343.0785338800413</v>
      </c>
      <c r="Q487" s="275">
        <v>1475.8128483210937</v>
      </c>
      <c r="R487" s="275">
        <v>1101.2174186679147</v>
      </c>
      <c r="S487" s="275">
        <v>1255.6823326708191</v>
      </c>
      <c r="T487" s="275">
        <v>1222.4462217092139</v>
      </c>
      <c r="U487" s="275">
        <v>1118.0547524236508</v>
      </c>
      <c r="V487" s="275">
        <v>1171.9342204420061</v>
      </c>
      <c r="W487" s="275">
        <v>61456.308708287048</v>
      </c>
      <c r="X487" s="275">
        <v>42466.864467890642</v>
      </c>
      <c r="Y487" s="275">
        <v>51961.586588088845</v>
      </c>
      <c r="Z487" s="275">
        <v>224.65309669752421</v>
      </c>
      <c r="AA487" s="275">
        <v>224.65309669752421</v>
      </c>
      <c r="AB487" s="275">
        <v>224.65309669752421</v>
      </c>
      <c r="AC487" s="275">
        <v>224.65309669752421</v>
      </c>
      <c r="AD487" s="275">
        <v>224.65309669752421</v>
      </c>
      <c r="AE487" s="275">
        <v>224.65309669752421</v>
      </c>
      <c r="AF487" s="275">
        <v>1938.2531215624572</v>
      </c>
      <c r="AG487" s="275">
        <v>168.4358356955151</v>
      </c>
      <c r="AH487" s="275">
        <v>168.4358356955151</v>
      </c>
      <c r="AI487" s="275">
        <v>180.90578597902623</v>
      </c>
      <c r="AJ487" s="275">
        <v>180.90578597902623</v>
      </c>
      <c r="AK487" s="275">
        <v>180.90578597902623</v>
      </c>
    </row>
    <row r="488" spans="1:37" ht="15" x14ac:dyDescent="0.25">
      <c r="A488" s="269" t="s">
        <v>2917</v>
      </c>
      <c r="B488" s="269" t="s">
        <v>2918</v>
      </c>
      <c r="C488" s="275">
        <v>265</v>
      </c>
      <c r="D488" s="269" t="s">
        <v>802</v>
      </c>
      <c r="E488" s="275">
        <v>2405.1202659614141</v>
      </c>
      <c r="F488" s="275">
        <v>1797.8527502638128</v>
      </c>
      <c r="G488" s="275">
        <v>2032.4965231652207</v>
      </c>
      <c r="H488" s="275">
        <v>2064.7367425460657</v>
      </c>
      <c r="I488" s="275">
        <v>1666.3727186117092</v>
      </c>
      <c r="J488" s="275">
        <v>1924.7888866040844</v>
      </c>
      <c r="K488" s="275">
        <v>1767.5353916074891</v>
      </c>
      <c r="L488" s="275">
        <v>1665.8366510583423</v>
      </c>
      <c r="M488" s="275">
        <v>1727.3742406443694</v>
      </c>
      <c r="N488" s="275">
        <v>708.02470953965769</v>
      </c>
      <c r="O488" s="275">
        <v>510.01766457220208</v>
      </c>
      <c r="P488" s="275">
        <v>570.32338164066334</v>
      </c>
      <c r="Q488" s="275">
        <v>663.23740174939985</v>
      </c>
      <c r="R488" s="275">
        <v>441.65808952391387</v>
      </c>
      <c r="S488" s="275">
        <v>529.46478506007725</v>
      </c>
      <c r="T488" s="275">
        <v>526.51825165282344</v>
      </c>
      <c r="U488" s="275">
        <v>453.44422315292911</v>
      </c>
      <c r="V488" s="275">
        <v>491.15985076577778</v>
      </c>
      <c r="W488" s="275">
        <v>24.427767260426538</v>
      </c>
      <c r="X488" s="275">
        <v>0.60111093854851783</v>
      </c>
      <c r="Y488" s="275">
        <v>12.514439099487529</v>
      </c>
      <c r="Z488" s="275">
        <v>6.2636023837319819</v>
      </c>
      <c r="AA488" s="275">
        <v>6.2636023837319819</v>
      </c>
      <c r="AB488" s="275">
        <v>6.2636023837319819</v>
      </c>
      <c r="AC488" s="275">
        <v>6.2636023837319819</v>
      </c>
      <c r="AD488" s="275">
        <v>6.2636023837319819</v>
      </c>
      <c r="AE488" s="275">
        <v>6.2636023837319819</v>
      </c>
      <c r="AF488" s="275">
        <v>994.43944308945981</v>
      </c>
      <c r="AG488" s="275">
        <v>92.084140260447029</v>
      </c>
      <c r="AH488" s="275">
        <v>92.084140260447029</v>
      </c>
      <c r="AI488" s="275">
        <v>68.70485956751304</v>
      </c>
      <c r="AJ488" s="275">
        <v>68.70485956751304</v>
      </c>
      <c r="AK488" s="275">
        <v>68.70485956751304</v>
      </c>
    </row>
    <row r="489" spans="1:37" ht="15" x14ac:dyDescent="0.25">
      <c r="A489" s="269" t="s">
        <v>2919</v>
      </c>
      <c r="B489" s="269" t="s">
        <v>2912</v>
      </c>
      <c r="C489" s="275">
        <v>30</v>
      </c>
      <c r="D489" s="269" t="s">
        <v>802</v>
      </c>
      <c r="E489" s="275">
        <v>476.36974091962014</v>
      </c>
      <c r="F489" s="275">
        <v>390.67142504460594</v>
      </c>
      <c r="G489" s="275">
        <v>423.92841743864636</v>
      </c>
      <c r="H489" s="275">
        <v>427.50407001482</v>
      </c>
      <c r="I489" s="275">
        <v>337.24600419302629</v>
      </c>
      <c r="J489" s="275">
        <v>391.22033262213012</v>
      </c>
      <c r="K489" s="275">
        <v>351.69781462099485</v>
      </c>
      <c r="L489" s="275">
        <v>337.16942311397389</v>
      </c>
      <c r="M489" s="275">
        <v>345.96050734054916</v>
      </c>
      <c r="N489" s="275">
        <v>277.25666901774417</v>
      </c>
      <c r="O489" s="275">
        <v>248.96994830810766</v>
      </c>
      <c r="P489" s="275">
        <v>257.58505074645922</v>
      </c>
      <c r="Q489" s="275">
        <v>270.85848219056447</v>
      </c>
      <c r="R489" s="275">
        <v>219.8531097146668</v>
      </c>
      <c r="S489" s="275">
        <v>242.07251587024712</v>
      </c>
      <c r="T489" s="275">
        <v>231.97599001879672</v>
      </c>
      <c r="U489" s="275">
        <v>221.53684309024038</v>
      </c>
      <c r="V489" s="275">
        <v>226.92478989207592</v>
      </c>
      <c r="W489" s="275">
        <v>20485.235865782834</v>
      </c>
      <c r="X489" s="275">
        <v>14147.478900210075</v>
      </c>
      <c r="Y489" s="275">
        <v>17316.357382996455</v>
      </c>
      <c r="Z489" s="275">
        <v>72.796498104597404</v>
      </c>
      <c r="AA489" s="275">
        <v>72.796498104597404</v>
      </c>
      <c r="AB489" s="275">
        <v>72.796498104597404</v>
      </c>
      <c r="AC489" s="275">
        <v>72.796498104597404</v>
      </c>
      <c r="AD489" s="275">
        <v>72.796498104597404</v>
      </c>
      <c r="AE489" s="275">
        <v>72.796498104597404</v>
      </c>
      <c r="AF489" s="275">
        <v>314.60455949099918</v>
      </c>
      <c r="AG489" s="275">
        <v>25.450565145022697</v>
      </c>
      <c r="AH489" s="275">
        <v>25.450565145022697</v>
      </c>
      <c r="AI489" s="275">
        <v>37.400308803837731</v>
      </c>
      <c r="AJ489" s="275">
        <v>37.400308803837731</v>
      </c>
      <c r="AK489" s="275">
        <v>37.400308803837731</v>
      </c>
    </row>
    <row r="490" spans="1:37" ht="15" x14ac:dyDescent="0.25">
      <c r="A490" s="269" t="s">
        <v>2920</v>
      </c>
      <c r="B490" s="269" t="s">
        <v>2234</v>
      </c>
      <c r="C490" s="275">
        <v>210</v>
      </c>
      <c r="D490" s="269" t="s">
        <v>802</v>
      </c>
      <c r="E490" s="275">
        <v>2186.4680442669614</v>
      </c>
      <c r="F490" s="275">
        <v>1777.7225340139387</v>
      </c>
      <c r="G490" s="275">
        <v>1969.8352536093737</v>
      </c>
      <c r="H490" s="275">
        <v>2057.6506357875655</v>
      </c>
      <c r="I490" s="275">
        <v>1634.9727853630832</v>
      </c>
      <c r="J490" s="275">
        <v>1852.8955339144259</v>
      </c>
      <c r="K490" s="275">
        <v>1744.806544615644</v>
      </c>
      <c r="L490" s="275">
        <v>1634.3907691622849</v>
      </c>
      <c r="M490" s="275">
        <v>1701.203009284257</v>
      </c>
      <c r="N490" s="275">
        <v>762.40583909543057</v>
      </c>
      <c r="O490" s="275">
        <v>547.42676170219318</v>
      </c>
      <c r="P490" s="275">
        <v>612.90154023366517</v>
      </c>
      <c r="Q490" s="275">
        <v>713.77961920886491</v>
      </c>
      <c r="R490" s="275">
        <v>473.20779450690878</v>
      </c>
      <c r="S490" s="275">
        <v>568.54077823188618</v>
      </c>
      <c r="T490" s="275">
        <v>565.34168481829624</v>
      </c>
      <c r="U490" s="275">
        <v>486.00416816126813</v>
      </c>
      <c r="V490" s="275">
        <v>526.95256385521816</v>
      </c>
      <c r="W490" s="275">
        <v>20.346743266772112</v>
      </c>
      <c r="X490" s="275">
        <v>0.29610165663950139</v>
      </c>
      <c r="Y490" s="275">
        <v>10.321422461705806</v>
      </c>
      <c r="Z490" s="275">
        <v>3.3699488440904304</v>
      </c>
      <c r="AA490" s="275">
        <v>3.3699488440904304</v>
      </c>
      <c r="AB490" s="275">
        <v>3.3699488440904304</v>
      </c>
      <c r="AC490" s="275">
        <v>3.3699488440904304</v>
      </c>
      <c r="AD490" s="275">
        <v>3.3699488440904304</v>
      </c>
      <c r="AE490" s="275">
        <v>3.3699488440904304</v>
      </c>
      <c r="AF490" s="275">
        <v>801.6237934855385</v>
      </c>
      <c r="AG490" s="275">
        <v>74.229586073368949</v>
      </c>
      <c r="AH490" s="275">
        <v>74.229586073368949</v>
      </c>
      <c r="AI490" s="275">
        <v>90.275602248081185</v>
      </c>
      <c r="AJ490" s="275">
        <v>90.275602248081185</v>
      </c>
      <c r="AK490" s="275">
        <v>90.275602248081185</v>
      </c>
    </row>
    <row r="491" spans="1:37" ht="15" x14ac:dyDescent="0.25">
      <c r="A491" s="269" t="s">
        <v>2921</v>
      </c>
      <c r="B491" s="269" t="s">
        <v>2234</v>
      </c>
      <c r="C491" s="275">
        <v>209</v>
      </c>
      <c r="D491" s="269" t="s">
        <v>802</v>
      </c>
      <c r="E491" s="275">
        <v>2185.3750467859954</v>
      </c>
      <c r="F491" s="275">
        <v>1776.6295365329727</v>
      </c>
      <c r="G491" s="275">
        <v>1968.7422561284081</v>
      </c>
      <c r="H491" s="275">
        <v>2056.5576383065995</v>
      </c>
      <c r="I491" s="275">
        <v>1633.8797878821174</v>
      </c>
      <c r="J491" s="275">
        <v>1851.8025364334603</v>
      </c>
      <c r="K491" s="275">
        <v>1743.7135471346785</v>
      </c>
      <c r="L491" s="275">
        <v>1633.2977716813193</v>
      </c>
      <c r="M491" s="275">
        <v>1700.1100118032912</v>
      </c>
      <c r="N491" s="275">
        <v>768.355646194663</v>
      </c>
      <c r="O491" s="275">
        <v>553.37656880142561</v>
      </c>
      <c r="P491" s="275">
        <v>618.85134733289772</v>
      </c>
      <c r="Q491" s="275">
        <v>719.72942630809746</v>
      </c>
      <c r="R491" s="275">
        <v>479.15760160614127</v>
      </c>
      <c r="S491" s="275">
        <v>574.49058533111861</v>
      </c>
      <c r="T491" s="275">
        <v>571.29149191752867</v>
      </c>
      <c r="U491" s="275">
        <v>491.95397526050056</v>
      </c>
      <c r="V491" s="275">
        <v>532.90237095445059</v>
      </c>
      <c r="W491" s="275">
        <v>20.202129044931723</v>
      </c>
      <c r="X491" s="275">
        <v>0.29473820786713573</v>
      </c>
      <c r="Y491" s="275">
        <v>10.24843362639943</v>
      </c>
      <c r="Z491" s="275">
        <v>3.2871887578358225</v>
      </c>
      <c r="AA491" s="275">
        <v>3.2871887578358225</v>
      </c>
      <c r="AB491" s="275">
        <v>3.2871887578358225</v>
      </c>
      <c r="AC491" s="275">
        <v>3.2871887578358225</v>
      </c>
      <c r="AD491" s="275">
        <v>3.2871887578358225</v>
      </c>
      <c r="AE491" s="275">
        <v>3.2871887578358225</v>
      </c>
      <c r="AF491" s="275">
        <v>789.1406496289386</v>
      </c>
      <c r="AG491" s="275">
        <v>73.073657745968944</v>
      </c>
      <c r="AH491" s="275">
        <v>73.073657745968944</v>
      </c>
      <c r="AI491" s="275">
        <v>90.093091996507965</v>
      </c>
      <c r="AJ491" s="275">
        <v>90.093091996507965</v>
      </c>
      <c r="AK491" s="275">
        <v>90.093091996507965</v>
      </c>
    </row>
    <row r="492" spans="1:37" ht="15" x14ac:dyDescent="0.25">
      <c r="A492" s="269" t="s">
        <v>3558</v>
      </c>
      <c r="B492" s="269" t="s">
        <v>2235</v>
      </c>
      <c r="C492" s="275">
        <v>530</v>
      </c>
      <c r="D492" s="269" t="s">
        <v>802</v>
      </c>
      <c r="E492" s="275">
        <v>7250.31089332591</v>
      </c>
      <c r="F492" s="275">
        <v>6174.0215191351399</v>
      </c>
      <c r="G492" s="275">
        <v>6784.6977829126963</v>
      </c>
      <c r="H492" s="275">
        <v>6734.6033015820904</v>
      </c>
      <c r="I492" s="275">
        <v>6335.8867562427004</v>
      </c>
      <c r="J492" s="275">
        <v>6559.5736755652033</v>
      </c>
      <c r="K492" s="275">
        <v>6875.5474176222497</v>
      </c>
      <c r="L492" s="275">
        <v>6388.5008629570111</v>
      </c>
      <c r="M492" s="275">
        <v>6672.9576459620193</v>
      </c>
      <c r="N492" s="275">
        <v>2389.3854108790147</v>
      </c>
      <c r="O492" s="275">
        <v>2140.1997535654723</v>
      </c>
      <c r="P492" s="275">
        <v>2234.6311309450971</v>
      </c>
      <c r="Q492" s="275">
        <v>2297.37454360743</v>
      </c>
      <c r="R492" s="275">
        <v>2102.9451831611618</v>
      </c>
      <c r="S492" s="275">
        <v>2181.1121994311602</v>
      </c>
      <c r="T492" s="275">
        <v>2203.5465317838466</v>
      </c>
      <c r="U492" s="275">
        <v>2098.9901302964013</v>
      </c>
      <c r="V492" s="275">
        <v>2156.3822410264693</v>
      </c>
      <c r="W492" s="275">
        <v>59084.010097823571</v>
      </c>
      <c r="X492" s="275">
        <v>39963.556065931814</v>
      </c>
      <c r="Y492" s="275">
        <v>49523.783081877693</v>
      </c>
      <c r="Z492" s="275">
        <v>617.11329336857716</v>
      </c>
      <c r="AA492" s="275">
        <v>617.11329336857716</v>
      </c>
      <c r="AB492" s="275">
        <v>617.11329336857716</v>
      </c>
      <c r="AC492" s="275">
        <v>617.11329336857716</v>
      </c>
      <c r="AD492" s="275">
        <v>617.11329336857716</v>
      </c>
      <c r="AE492" s="275">
        <v>617.11329336857716</v>
      </c>
      <c r="AF492" s="275">
        <v>4713.5798794804259</v>
      </c>
      <c r="AG492" s="275">
        <v>436.47286779696537</v>
      </c>
      <c r="AH492" s="275">
        <v>436.47286779696537</v>
      </c>
      <c r="AI492" s="275">
        <v>1169.4940559388945</v>
      </c>
      <c r="AJ492" s="275">
        <v>1169.4940559388945</v>
      </c>
      <c r="AK492" s="275">
        <v>1169.4940559388945</v>
      </c>
    </row>
    <row r="493" spans="1:37" ht="15" x14ac:dyDescent="0.25">
      <c r="A493" s="269" t="s">
        <v>2922</v>
      </c>
      <c r="B493" s="269" t="s">
        <v>2235</v>
      </c>
      <c r="C493" s="275">
        <v>506</v>
      </c>
      <c r="D493" s="269" t="s">
        <v>802</v>
      </c>
      <c r="E493" s="275">
        <v>8111.0420621402036</v>
      </c>
      <c r="F493" s="275">
        <v>6706.1615977352049</v>
      </c>
      <c r="G493" s="275">
        <v>7492.8758856106106</v>
      </c>
      <c r="H493" s="275">
        <v>7412.5905519942016</v>
      </c>
      <c r="I493" s="275">
        <v>6683.7916424260347</v>
      </c>
      <c r="J493" s="275">
        <v>7098.6937463452277</v>
      </c>
      <c r="K493" s="275">
        <v>7409.918579946996</v>
      </c>
      <c r="L493" s="275">
        <v>6764.01472138193</v>
      </c>
      <c r="M493" s="275">
        <v>7136.798454411939</v>
      </c>
      <c r="N493" s="275">
        <v>2571.9122874589298</v>
      </c>
      <c r="O493" s="275">
        <v>2202.7458544834171</v>
      </c>
      <c r="P493" s="275">
        <v>2337.289972483652</v>
      </c>
      <c r="Q493" s="275">
        <v>2441.4212423996646</v>
      </c>
      <c r="R493" s="275">
        <v>2126.7059696024176</v>
      </c>
      <c r="S493" s="275">
        <v>2253.7200667219381</v>
      </c>
      <c r="T493" s="275">
        <v>2278.0966193289287</v>
      </c>
      <c r="U493" s="275">
        <v>2124.4267476167042</v>
      </c>
      <c r="V493" s="275">
        <v>2208.1960011289129</v>
      </c>
      <c r="W493" s="275">
        <v>59084.011716977977</v>
      </c>
      <c r="X493" s="275">
        <v>39980.618869481914</v>
      </c>
      <c r="Y493" s="275">
        <v>49532.315293229942</v>
      </c>
      <c r="Z493" s="275">
        <v>618.274971208377</v>
      </c>
      <c r="AA493" s="275">
        <v>618.274971208377</v>
      </c>
      <c r="AB493" s="275">
        <v>618.274971208377</v>
      </c>
      <c r="AC493" s="275">
        <v>618.274971208377</v>
      </c>
      <c r="AD493" s="275">
        <v>618.274971208377</v>
      </c>
      <c r="AE493" s="275">
        <v>618.274971208377</v>
      </c>
      <c r="AF493" s="275">
        <v>5056.4343740566528</v>
      </c>
      <c r="AG493" s="275">
        <v>468.22085272355781</v>
      </c>
      <c r="AH493" s="275">
        <v>468.22085272355781</v>
      </c>
      <c r="AI493" s="275">
        <v>1299.0102471624127</v>
      </c>
      <c r="AJ493" s="275">
        <v>1299.0102471624127</v>
      </c>
      <c r="AK493" s="275">
        <v>1299.0102471624127</v>
      </c>
    </row>
    <row r="494" spans="1:37" ht="15" x14ac:dyDescent="0.25">
      <c r="A494" s="269" t="s">
        <v>3559</v>
      </c>
      <c r="B494" s="269" t="s">
        <v>2924</v>
      </c>
      <c r="C494" s="275">
        <v>260</v>
      </c>
      <c r="D494" s="269" t="s">
        <v>802</v>
      </c>
      <c r="E494" s="275">
        <v>3493.6526970846498</v>
      </c>
      <c r="F494" s="275">
        <v>2411.7649468259692</v>
      </c>
      <c r="G494" s="275">
        <v>3032.5563000652987</v>
      </c>
      <c r="H494" s="275">
        <v>3003.8677122216832</v>
      </c>
      <c r="I494" s="275">
        <v>2051.8710553119117</v>
      </c>
      <c r="J494" s="275">
        <v>2525.5503949093109</v>
      </c>
      <c r="K494" s="275">
        <v>2556.8473716643375</v>
      </c>
      <c r="L494" s="275">
        <v>2087.791411117104</v>
      </c>
      <c r="M494" s="275">
        <v>2368.027137477176</v>
      </c>
      <c r="N494" s="275">
        <v>872.92747734328259</v>
      </c>
      <c r="O494" s="275">
        <v>687.58898963149124</v>
      </c>
      <c r="P494" s="275">
        <v>765.3850812604486</v>
      </c>
      <c r="Q494" s="275">
        <v>796.27225845692953</v>
      </c>
      <c r="R494" s="275">
        <v>616.73714338349305</v>
      </c>
      <c r="S494" s="275">
        <v>695.33690916475996</v>
      </c>
      <c r="T494" s="275">
        <v>688.24357927626625</v>
      </c>
      <c r="U494" s="275">
        <v>608.74113041735609</v>
      </c>
      <c r="V494" s="275">
        <v>653.20216882301884</v>
      </c>
      <c r="W494" s="275">
        <v>89.466040644538197</v>
      </c>
      <c r="X494" s="275">
        <v>0.41286152132168696</v>
      </c>
      <c r="Y494" s="275">
        <v>44.939451082929942</v>
      </c>
      <c r="Z494" s="275">
        <v>7.502720409923862</v>
      </c>
      <c r="AA494" s="275">
        <v>7.502720409923862</v>
      </c>
      <c r="AB494" s="275">
        <v>7.502720409923862</v>
      </c>
      <c r="AC494" s="275">
        <v>7.502720409923862</v>
      </c>
      <c r="AD494" s="275">
        <v>7.502720409923862</v>
      </c>
      <c r="AE494" s="275">
        <v>7.502720409923862</v>
      </c>
      <c r="AF494" s="275">
        <v>898.42405267248796</v>
      </c>
      <c r="AG494" s="275">
        <v>83.19317943899722</v>
      </c>
      <c r="AH494" s="275">
        <v>83.19317943899722</v>
      </c>
      <c r="AI494" s="275">
        <v>458.18365359489371</v>
      </c>
      <c r="AJ494" s="275">
        <v>458.18365359489371</v>
      </c>
      <c r="AK494" s="275">
        <v>458.18365359489371</v>
      </c>
    </row>
    <row r="495" spans="1:37" ht="15" x14ac:dyDescent="0.25">
      <c r="A495" s="269" t="s">
        <v>2923</v>
      </c>
      <c r="B495" s="269" t="s">
        <v>2924</v>
      </c>
      <c r="C495" s="275">
        <v>236</v>
      </c>
      <c r="D495" s="269" t="s">
        <v>802</v>
      </c>
      <c r="E495" s="275">
        <v>4171.5401529048104</v>
      </c>
      <c r="F495" s="275">
        <v>2766.5323247194033</v>
      </c>
      <c r="G495" s="275">
        <v>3570.9480191529074</v>
      </c>
      <c r="H495" s="275">
        <v>3528.122999138734</v>
      </c>
      <c r="I495" s="275">
        <v>2309.2990898380117</v>
      </c>
      <c r="J495" s="275">
        <v>2922.5803314804662</v>
      </c>
      <c r="K495" s="275">
        <v>2974.7284235615052</v>
      </c>
      <c r="L495" s="275">
        <v>2360.3081047029505</v>
      </c>
      <c r="M495" s="275">
        <v>2725.7049886043196</v>
      </c>
      <c r="N495" s="275">
        <v>969.38190376387536</v>
      </c>
      <c r="O495" s="275">
        <v>711.94801759142752</v>
      </c>
      <c r="P495" s="275">
        <v>817.38038552799435</v>
      </c>
      <c r="Q495" s="275">
        <v>865.76324337876497</v>
      </c>
      <c r="R495" s="275">
        <v>622.91975338376096</v>
      </c>
      <c r="S495" s="275">
        <v>727.78773544810781</v>
      </c>
      <c r="T495" s="275">
        <v>723.39430583292676</v>
      </c>
      <c r="U495" s="275">
        <v>613.56885122063863</v>
      </c>
      <c r="V495" s="275">
        <v>674.70872816513827</v>
      </c>
      <c r="W495" s="275">
        <v>106.5288441946382</v>
      </c>
      <c r="X495" s="275">
        <v>0.41448067572168695</v>
      </c>
      <c r="Y495" s="275">
        <v>53.471662435179944</v>
      </c>
      <c r="Z495" s="275">
        <v>8.6643982497238632</v>
      </c>
      <c r="AA495" s="275">
        <v>8.6643982497238632</v>
      </c>
      <c r="AB495" s="275">
        <v>8.6643982497238632</v>
      </c>
      <c r="AC495" s="275">
        <v>8.6643982497238632</v>
      </c>
      <c r="AD495" s="275">
        <v>8.6643982497238632</v>
      </c>
      <c r="AE495" s="275">
        <v>8.6643982497238632</v>
      </c>
      <c r="AF495" s="275">
        <v>1131.6791410057554</v>
      </c>
      <c r="AG495" s="275">
        <v>104.79236933998973</v>
      </c>
      <c r="AH495" s="275">
        <v>104.79236933998973</v>
      </c>
      <c r="AI495" s="275">
        <v>580.66119231117489</v>
      </c>
      <c r="AJ495" s="275">
        <v>580.66119231117489</v>
      </c>
      <c r="AK495" s="275">
        <v>580.66119231117489</v>
      </c>
    </row>
    <row r="496" spans="1:37" ht="15" x14ac:dyDescent="0.25">
      <c r="A496" s="269" t="s">
        <v>3560</v>
      </c>
      <c r="B496" s="269" t="s">
        <v>2912</v>
      </c>
      <c r="C496" s="275">
        <v>90</v>
      </c>
      <c r="D496" s="269" t="s">
        <v>802</v>
      </c>
      <c r="E496" s="275">
        <v>1273.5172792639662</v>
      </c>
      <c r="F496" s="275">
        <v>1230.4914360794376</v>
      </c>
      <c r="G496" s="275">
        <v>1250.7138276157991</v>
      </c>
      <c r="H496" s="275">
        <v>1447.1563920551826</v>
      </c>
      <c r="I496" s="275">
        <v>1243.5785297868022</v>
      </c>
      <c r="J496" s="275">
        <v>1344.6744268852976</v>
      </c>
      <c r="K496" s="275">
        <v>1439.5666819859712</v>
      </c>
      <c r="L496" s="275">
        <v>1427.9439687803542</v>
      </c>
      <c r="M496" s="275">
        <v>1434.9768361616145</v>
      </c>
      <c r="N496" s="275">
        <v>505.48597784524372</v>
      </c>
      <c r="O496" s="275">
        <v>482.85660127753454</v>
      </c>
      <c r="P496" s="275">
        <v>489.74868322821584</v>
      </c>
      <c r="Q496" s="275">
        <v>500.36742838350006</v>
      </c>
      <c r="R496" s="275">
        <v>486.35876669872766</v>
      </c>
      <c r="S496" s="275">
        <v>495.25843008879991</v>
      </c>
      <c r="T496" s="275">
        <v>505.10098416919334</v>
      </c>
      <c r="U496" s="275">
        <v>496.74966662634824</v>
      </c>
      <c r="V496" s="275">
        <v>501.0600240678167</v>
      </c>
      <c r="W496" s="275">
        <v>19694.532412100754</v>
      </c>
      <c r="X496" s="275">
        <v>13291.363341762426</v>
      </c>
      <c r="Y496" s="275">
        <v>16492.94787693159</v>
      </c>
      <c r="Z496" s="275">
        <v>203.20352431955095</v>
      </c>
      <c r="AA496" s="275">
        <v>203.20352431955095</v>
      </c>
      <c r="AB496" s="275">
        <v>203.20352431955095</v>
      </c>
      <c r="AC496" s="275">
        <v>203.20352431955095</v>
      </c>
      <c r="AD496" s="275">
        <v>203.20352431955095</v>
      </c>
      <c r="AE496" s="275">
        <v>203.20352431955095</v>
      </c>
      <c r="AF496" s="275">
        <v>1271.7186089359795</v>
      </c>
      <c r="AG496" s="275">
        <v>117.75989611932272</v>
      </c>
      <c r="AH496" s="275">
        <v>117.75989611932272</v>
      </c>
      <c r="AI496" s="275">
        <v>237.1034674480002</v>
      </c>
      <c r="AJ496" s="275">
        <v>237.1034674480002</v>
      </c>
      <c r="AK496" s="275">
        <v>237.1034674480002</v>
      </c>
    </row>
    <row r="497" spans="1:37" ht="15" x14ac:dyDescent="0.25">
      <c r="A497" s="269" t="s">
        <v>2925</v>
      </c>
      <c r="B497" s="269" t="s">
        <v>2912</v>
      </c>
      <c r="C497" s="275">
        <v>90</v>
      </c>
      <c r="D497" s="269" t="s">
        <v>802</v>
      </c>
      <c r="E497" s="275">
        <v>1347.2153292035266</v>
      </c>
      <c r="F497" s="275">
        <v>1271.9201036306015</v>
      </c>
      <c r="G497" s="275">
        <v>1307.3092888192343</v>
      </c>
      <c r="H497" s="275">
        <v>1491.6787114162846</v>
      </c>
      <c r="I497" s="275">
        <v>1294.8225176184892</v>
      </c>
      <c r="J497" s="275">
        <v>1392.0378049549208</v>
      </c>
      <c r="K497" s="275">
        <v>1478.3967187951641</v>
      </c>
      <c r="L497" s="275">
        <v>1458.0569706853348</v>
      </c>
      <c r="M497" s="275">
        <v>1470.3644886025402</v>
      </c>
      <c r="N497" s="275">
        <v>534.17679456501799</v>
      </c>
      <c r="O497" s="275">
        <v>494.57538557152691</v>
      </c>
      <c r="P497" s="275">
        <v>506.63652898521917</v>
      </c>
      <c r="Q497" s="275">
        <v>525.21933300696639</v>
      </c>
      <c r="R497" s="275">
        <v>500.70417505861474</v>
      </c>
      <c r="S497" s="275">
        <v>508.64411042461006</v>
      </c>
      <c r="T497" s="275">
        <v>518.23410449866742</v>
      </c>
      <c r="U497" s="275">
        <v>503.61929879868865</v>
      </c>
      <c r="V497" s="275">
        <v>511.1624243212583</v>
      </c>
      <c r="W497" s="275">
        <v>19694.532412100754</v>
      </c>
      <c r="X497" s="275">
        <v>13291.363341762426</v>
      </c>
      <c r="Y497" s="275">
        <v>16492.94787693159</v>
      </c>
      <c r="Z497" s="275">
        <v>203.20352431955095</v>
      </c>
      <c r="AA497" s="275">
        <v>203.20352431955095</v>
      </c>
      <c r="AB497" s="275">
        <v>203.20352431955095</v>
      </c>
      <c r="AC497" s="275">
        <v>203.20352431955095</v>
      </c>
      <c r="AD497" s="275">
        <v>203.20352431955095</v>
      </c>
      <c r="AE497" s="275">
        <v>203.20352431955095</v>
      </c>
      <c r="AF497" s="275">
        <v>1308.2517443502993</v>
      </c>
      <c r="AG497" s="275">
        <v>121.14282779452269</v>
      </c>
      <c r="AH497" s="275">
        <v>121.14282779452269</v>
      </c>
      <c r="AI497" s="275">
        <v>239.44968495041257</v>
      </c>
      <c r="AJ497" s="275">
        <v>239.44968495041257</v>
      </c>
      <c r="AK497" s="275">
        <v>239.44968495041257</v>
      </c>
    </row>
    <row r="498" spans="1:37" ht="15" x14ac:dyDescent="0.25">
      <c r="A498" s="269" t="s">
        <v>168</v>
      </c>
      <c r="B498" s="269" t="s">
        <v>2236</v>
      </c>
      <c r="C498" s="275">
        <v>5</v>
      </c>
      <c r="D498" s="269" t="s">
        <v>802</v>
      </c>
      <c r="E498" s="275">
        <v>44.59732324205126</v>
      </c>
      <c r="F498" s="275">
        <v>44.59732324205126</v>
      </c>
      <c r="G498" s="275">
        <v>44.597323242051267</v>
      </c>
      <c r="H498" s="275">
        <v>44.59732324205126</v>
      </c>
      <c r="I498" s="275">
        <v>44.59732324205126</v>
      </c>
      <c r="J498" s="275">
        <v>44.59732324205126</v>
      </c>
      <c r="K498" s="275">
        <v>44.59732324205126</v>
      </c>
      <c r="L498" s="275">
        <v>44.59732324205126</v>
      </c>
      <c r="M498" s="275">
        <v>44.59732324205126</v>
      </c>
      <c r="N498" s="275">
        <v>30.730173965803822</v>
      </c>
      <c r="O498" s="275">
        <v>30.730173965803822</v>
      </c>
      <c r="P498" s="275">
        <v>30.730173965803825</v>
      </c>
      <c r="Q498" s="275">
        <v>30.730173965803822</v>
      </c>
      <c r="R498" s="275">
        <v>30.730173965803822</v>
      </c>
      <c r="S498" s="275">
        <v>30.730173965803822</v>
      </c>
      <c r="T498" s="275">
        <v>30.730173965803822</v>
      </c>
      <c r="U498" s="275">
        <v>30.730173965803822</v>
      </c>
      <c r="V498" s="275">
        <v>30.730173965803822</v>
      </c>
      <c r="W498" s="275">
        <v>3.83094622944291</v>
      </c>
      <c r="X498" s="275">
        <v>5.6714888819804445E-2</v>
      </c>
      <c r="Y498" s="275">
        <v>1.9438305591313572</v>
      </c>
      <c r="Z498" s="275">
        <v>0.15842569952249386</v>
      </c>
      <c r="AA498" s="275">
        <v>0.15842569952249386</v>
      </c>
      <c r="AB498" s="275">
        <v>0.15842569952249386</v>
      </c>
      <c r="AC498" s="275">
        <v>0.15842569952249386</v>
      </c>
      <c r="AD498" s="275">
        <v>0.15842569952249386</v>
      </c>
      <c r="AE498" s="275">
        <v>0.15842569952249386</v>
      </c>
      <c r="AF498" s="275">
        <v>15.126463880999999</v>
      </c>
      <c r="AG498" s="275">
        <v>1.4006967801000001</v>
      </c>
      <c r="AH498" s="275">
        <v>1.4006967801000001</v>
      </c>
      <c r="AI498" s="275">
        <v>3.7708157498969346</v>
      </c>
      <c r="AJ498" s="275">
        <v>3.7708157498969346</v>
      </c>
      <c r="AK498" s="275">
        <v>3.7708157498969346</v>
      </c>
    </row>
    <row r="499" spans="1:37" ht="15" x14ac:dyDescent="0.25">
      <c r="A499" s="269" t="s">
        <v>811</v>
      </c>
      <c r="B499" s="269" t="s">
        <v>2237</v>
      </c>
      <c r="C499" s="275">
        <v>160</v>
      </c>
      <c r="D499" s="269" t="s">
        <v>802</v>
      </c>
      <c r="E499" s="275">
        <v>1106.7956395451713</v>
      </c>
      <c r="F499" s="275">
        <v>923.93580601092435</v>
      </c>
      <c r="G499" s="275">
        <v>1009.8809700404613</v>
      </c>
      <c r="H499" s="275">
        <v>1049.166798909652</v>
      </c>
      <c r="I499" s="275">
        <v>860.0740763513312</v>
      </c>
      <c r="J499" s="275">
        <v>957.56583228219506</v>
      </c>
      <c r="K499" s="275">
        <v>909.2102318064243</v>
      </c>
      <c r="L499" s="275">
        <v>859.81370068255319</v>
      </c>
      <c r="M499" s="275">
        <v>889.70338705290908</v>
      </c>
      <c r="N499" s="275">
        <v>451.92648116218766</v>
      </c>
      <c r="O499" s="275">
        <v>355.75163074942361</v>
      </c>
      <c r="P499" s="275">
        <v>385.04297903981904</v>
      </c>
      <c r="Q499" s="275">
        <v>430.17264594977678</v>
      </c>
      <c r="R499" s="275">
        <v>322.54840858311218</v>
      </c>
      <c r="S499" s="275">
        <v>365.19737498639148</v>
      </c>
      <c r="T499" s="275">
        <v>363.76620161715391</v>
      </c>
      <c r="U499" s="275">
        <v>328.27310206006234</v>
      </c>
      <c r="V499" s="275">
        <v>346.59212118630319</v>
      </c>
      <c r="W499" s="275">
        <v>12.579050591278731</v>
      </c>
      <c r="X499" s="275">
        <v>0.25035389494007582</v>
      </c>
      <c r="Y499" s="275">
        <v>6.4147022431094038</v>
      </c>
      <c r="Z499" s="275">
        <v>3.3709410520719429</v>
      </c>
      <c r="AA499" s="275">
        <v>3.3709410520719429</v>
      </c>
      <c r="AB499" s="275">
        <v>3.3709410520719429</v>
      </c>
      <c r="AC499" s="275">
        <v>3.3709410520719429</v>
      </c>
      <c r="AD499" s="275">
        <v>3.3709410520719429</v>
      </c>
      <c r="AE499" s="275">
        <v>3.3709410520719429</v>
      </c>
      <c r="AF499" s="275">
        <v>474.38170432097331</v>
      </c>
      <c r="AG499" s="275">
        <v>43.92728012786845</v>
      </c>
      <c r="AH499" s="275">
        <v>43.92728012786845</v>
      </c>
      <c r="AI499" s="275">
        <v>58.92983492429866</v>
      </c>
      <c r="AJ499" s="275">
        <v>58.92983492429866</v>
      </c>
      <c r="AK499" s="275">
        <v>58.92983492429866</v>
      </c>
    </row>
    <row r="500" spans="1:37" ht="15" x14ac:dyDescent="0.25">
      <c r="A500" s="269" t="s">
        <v>2238</v>
      </c>
      <c r="B500" s="269" t="s">
        <v>2239</v>
      </c>
      <c r="C500" s="275">
        <v>163</v>
      </c>
      <c r="D500" s="269" t="s">
        <v>802</v>
      </c>
      <c r="E500" s="275">
        <v>1102.3508622599034</v>
      </c>
      <c r="F500" s="275">
        <v>865.70872474499538</v>
      </c>
      <c r="G500" s="275">
        <v>976.93187819498451</v>
      </c>
      <c r="H500" s="275">
        <v>1027.772362613937</v>
      </c>
      <c r="I500" s="275">
        <v>783.06413342081589</v>
      </c>
      <c r="J500" s="275">
        <v>909.22993521369858</v>
      </c>
      <c r="K500" s="275">
        <v>846.65209930387766</v>
      </c>
      <c r="L500" s="275">
        <v>782.72717667298548</v>
      </c>
      <c r="M500" s="275">
        <v>821.40794726991658</v>
      </c>
      <c r="N500" s="275">
        <v>465.67760709072593</v>
      </c>
      <c r="O500" s="275">
        <v>341.21603596832529</v>
      </c>
      <c r="P500" s="275">
        <v>379.12248669707236</v>
      </c>
      <c r="Q500" s="275">
        <v>437.52558505113529</v>
      </c>
      <c r="R500" s="275">
        <v>298.24716022368705</v>
      </c>
      <c r="S500" s="275">
        <v>353.43994027498968</v>
      </c>
      <c r="T500" s="275">
        <v>351.5878335618587</v>
      </c>
      <c r="U500" s="275">
        <v>305.65558707621085</v>
      </c>
      <c r="V500" s="275">
        <v>329.36255300428718</v>
      </c>
      <c r="W500" s="275">
        <v>14.938966079808825</v>
      </c>
      <c r="X500" s="275">
        <v>0.2803770714513405</v>
      </c>
      <c r="Y500" s="275">
        <v>7.6096715756300828</v>
      </c>
      <c r="Z500" s="275">
        <v>3.3542057977944122</v>
      </c>
      <c r="AA500" s="275">
        <v>3.3542057977944122</v>
      </c>
      <c r="AB500" s="275">
        <v>3.3542057977944122</v>
      </c>
      <c r="AC500" s="275">
        <v>3.3542057977944122</v>
      </c>
      <c r="AD500" s="275">
        <v>3.3542057977944122</v>
      </c>
      <c r="AE500" s="275">
        <v>3.3542057977944122</v>
      </c>
      <c r="AF500" s="275">
        <v>494.37227798472776</v>
      </c>
      <c r="AG500" s="275">
        <v>45.778387095567936</v>
      </c>
      <c r="AH500" s="275">
        <v>45.778387095567936</v>
      </c>
      <c r="AI500" s="275">
        <v>53.999067012091089</v>
      </c>
      <c r="AJ500" s="275">
        <v>53.999067012091089</v>
      </c>
      <c r="AK500" s="275">
        <v>53.999067012091089</v>
      </c>
    </row>
    <row r="501" spans="1:37" ht="15" x14ac:dyDescent="0.25">
      <c r="A501" s="269" t="s">
        <v>812</v>
      </c>
      <c r="B501" s="269" t="s">
        <v>2240</v>
      </c>
      <c r="C501" s="275">
        <v>6</v>
      </c>
      <c r="D501" s="269" t="s">
        <v>802</v>
      </c>
      <c r="E501" s="275">
        <v>39.638118702517083</v>
      </c>
      <c r="F501" s="275">
        <v>28.881657906384909</v>
      </c>
      <c r="G501" s="275">
        <v>33.937255790475319</v>
      </c>
      <c r="H501" s="275">
        <v>36.248186900427719</v>
      </c>
      <c r="I501" s="275">
        <v>25.125085573467665</v>
      </c>
      <c r="J501" s="275">
        <v>30.859894745871422</v>
      </c>
      <c r="K501" s="275">
        <v>28.015447659061373</v>
      </c>
      <c r="L501" s="275">
        <v>25.109769357657186</v>
      </c>
      <c r="M501" s="275">
        <v>26.867986202972236</v>
      </c>
      <c r="N501" s="275">
        <v>21.869166292328558</v>
      </c>
      <c r="O501" s="275">
        <v>16.211822150401257</v>
      </c>
      <c r="P501" s="275">
        <v>17.934842638071579</v>
      </c>
      <c r="Q501" s="275">
        <v>20.589528926892619</v>
      </c>
      <c r="R501" s="275">
        <v>14.258691434735878</v>
      </c>
      <c r="S501" s="275">
        <v>16.767454164340542</v>
      </c>
      <c r="T501" s="275">
        <v>16.683267495561864</v>
      </c>
      <c r="U501" s="275">
        <v>14.595438109850598</v>
      </c>
      <c r="V501" s="275">
        <v>15.673027470217704</v>
      </c>
      <c r="W501" s="275">
        <v>1.4730437345928535</v>
      </c>
      <c r="X501" s="275">
        <v>2.6332965717378583E-2</v>
      </c>
      <c r="Y501" s="275">
        <v>0.74968835015511603</v>
      </c>
      <c r="Z501" s="275">
        <v>0.14750989138056922</v>
      </c>
      <c r="AA501" s="275">
        <v>0.14750989138056922</v>
      </c>
      <c r="AB501" s="275">
        <v>0.14750989138056922</v>
      </c>
      <c r="AC501" s="275">
        <v>0.14750989138056922</v>
      </c>
      <c r="AD501" s="275">
        <v>0.14750989138056922</v>
      </c>
      <c r="AE501" s="275">
        <v>0.14750989138056922</v>
      </c>
      <c r="AF501" s="275">
        <v>19.556650489399999</v>
      </c>
      <c r="AG501" s="275">
        <v>1.8109272987999998</v>
      </c>
      <c r="AH501" s="275">
        <v>1.8109272987999998</v>
      </c>
      <c r="AI501" s="275">
        <v>1.7594723486496273</v>
      </c>
      <c r="AJ501" s="275">
        <v>1.7594723486496273</v>
      </c>
      <c r="AK501" s="275">
        <v>1.7594723486496273</v>
      </c>
    </row>
    <row r="502" spans="1:37" ht="15" x14ac:dyDescent="0.25">
      <c r="A502" s="269" t="s">
        <v>2926</v>
      </c>
      <c r="B502" s="269" t="s">
        <v>2241</v>
      </c>
      <c r="C502" s="275">
        <v>312</v>
      </c>
      <c r="D502" s="269" t="s">
        <v>802</v>
      </c>
      <c r="E502" s="275">
        <v>1965.0723151144894</v>
      </c>
      <c r="F502" s="275">
        <v>1438.0057361040126</v>
      </c>
      <c r="G502" s="275">
        <v>1685.7300324244425</v>
      </c>
      <c r="H502" s="275">
        <v>1798.9656568121104</v>
      </c>
      <c r="I502" s="275">
        <v>1179.3092945989429</v>
      </c>
      <c r="J502" s="275">
        <v>1497.6271426427893</v>
      </c>
      <c r="K502" s="275">
        <v>1320.9370367930348</v>
      </c>
      <c r="L502" s="275">
        <v>1178.5588000242296</v>
      </c>
      <c r="M502" s="275">
        <v>1264.7114254446669</v>
      </c>
      <c r="N502" s="275">
        <v>1111.9894446677206</v>
      </c>
      <c r="O502" s="275">
        <v>834.77958171328282</v>
      </c>
      <c r="P502" s="275">
        <v>919.20758560912827</v>
      </c>
      <c r="Q502" s="275">
        <v>1049.2872137613597</v>
      </c>
      <c r="R502" s="275">
        <v>703.51004237809423</v>
      </c>
      <c r="S502" s="275">
        <v>844.22248326251542</v>
      </c>
      <c r="T502" s="275">
        <v>822.31426935856757</v>
      </c>
      <c r="U502" s="275">
        <v>720.01062945871558</v>
      </c>
      <c r="V502" s="275">
        <v>772.81250811670361</v>
      </c>
      <c r="W502" s="275">
        <v>40970.885729649752</v>
      </c>
      <c r="X502" s="275">
        <v>28318.320827085248</v>
      </c>
      <c r="Y502" s="275">
        <v>34644.603278367504</v>
      </c>
      <c r="Z502" s="275">
        <v>151.97807759651459</v>
      </c>
      <c r="AA502" s="275">
        <v>151.97807759651459</v>
      </c>
      <c r="AB502" s="275">
        <v>151.97807759651459</v>
      </c>
      <c r="AC502" s="275">
        <v>151.97807759651459</v>
      </c>
      <c r="AD502" s="275">
        <v>151.97807759651459</v>
      </c>
      <c r="AE502" s="275">
        <v>151.97807759651459</v>
      </c>
      <c r="AF502" s="275">
        <v>1051.105574030003</v>
      </c>
      <c r="AG502" s="275">
        <v>89.968318859200267</v>
      </c>
      <c r="AH502" s="275">
        <v>89.968318859200267</v>
      </c>
      <c r="AI502" s="275">
        <v>124.53732904006293</v>
      </c>
      <c r="AJ502" s="275">
        <v>124.53732904006293</v>
      </c>
      <c r="AK502" s="275">
        <v>124.53732904006293</v>
      </c>
    </row>
    <row r="503" spans="1:37" ht="15" x14ac:dyDescent="0.25">
      <c r="A503" s="269" t="s">
        <v>2927</v>
      </c>
      <c r="B503" s="269" t="s">
        <v>2928</v>
      </c>
      <c r="C503" s="275">
        <v>90</v>
      </c>
      <c r="D503" s="269" t="s">
        <v>802</v>
      </c>
      <c r="E503" s="275">
        <v>718.92892458308415</v>
      </c>
      <c r="F503" s="275">
        <v>482.28678706817618</v>
      </c>
      <c r="G503" s="275">
        <v>593.50994051816508</v>
      </c>
      <c r="H503" s="275">
        <v>644.35042493711796</v>
      </c>
      <c r="I503" s="275">
        <v>399.64219574399681</v>
      </c>
      <c r="J503" s="275">
        <v>525.8079975368795</v>
      </c>
      <c r="K503" s="275">
        <v>463.23016162705846</v>
      </c>
      <c r="L503" s="275">
        <v>399.30523899616639</v>
      </c>
      <c r="M503" s="275">
        <v>437.98600959309749</v>
      </c>
      <c r="N503" s="275">
        <v>319.05793473970533</v>
      </c>
      <c r="O503" s="275">
        <v>194.59636361730472</v>
      </c>
      <c r="P503" s="275">
        <v>232.50281434605174</v>
      </c>
      <c r="Q503" s="275">
        <v>290.90591270011475</v>
      </c>
      <c r="R503" s="275">
        <v>151.62748787266645</v>
      </c>
      <c r="S503" s="275">
        <v>206.82026792396908</v>
      </c>
      <c r="T503" s="275">
        <v>204.9681612108381</v>
      </c>
      <c r="U503" s="275">
        <v>159.03591472519028</v>
      </c>
      <c r="V503" s="275">
        <v>182.74288065326658</v>
      </c>
      <c r="W503" s="275">
        <v>11.760169995308711</v>
      </c>
      <c r="X503" s="275">
        <v>0.25248981207699883</v>
      </c>
      <c r="Y503" s="275">
        <v>6.0063299036928548</v>
      </c>
      <c r="Z503" s="275">
        <v>5.0541252831448507</v>
      </c>
      <c r="AA503" s="275">
        <v>5.0541252831448507</v>
      </c>
      <c r="AB503" s="275">
        <v>5.0541252831448507</v>
      </c>
      <c r="AC503" s="275">
        <v>5.0541252831448507</v>
      </c>
      <c r="AD503" s="275">
        <v>5.0541252831448507</v>
      </c>
      <c r="AE503" s="275">
        <v>5.0541252831448507</v>
      </c>
      <c r="AF503" s="275">
        <v>312.38726630084398</v>
      </c>
      <c r="AG503" s="275">
        <v>28.926753244300372</v>
      </c>
      <c r="AH503" s="275">
        <v>28.926753244300372</v>
      </c>
      <c r="AI503" s="275">
        <v>30.494322774737046</v>
      </c>
      <c r="AJ503" s="275">
        <v>30.494322774737046</v>
      </c>
      <c r="AK503" s="275">
        <v>30.494322774737046</v>
      </c>
    </row>
    <row r="504" spans="1:37" ht="15" x14ac:dyDescent="0.25">
      <c r="A504" s="269" t="s">
        <v>2929</v>
      </c>
      <c r="B504" s="269" t="s">
        <v>2912</v>
      </c>
      <c r="C504" s="275">
        <v>74</v>
      </c>
      <c r="D504" s="269" t="s">
        <v>802</v>
      </c>
      <c r="E504" s="275">
        <v>415.38113017713499</v>
      </c>
      <c r="F504" s="275">
        <v>318.57298301194544</v>
      </c>
      <c r="G504" s="275">
        <v>364.07336396875911</v>
      </c>
      <c r="H504" s="275">
        <v>384.87174395833074</v>
      </c>
      <c r="I504" s="275">
        <v>259.88903295164863</v>
      </c>
      <c r="J504" s="275">
        <v>323.93971503530327</v>
      </c>
      <c r="K504" s="275">
        <v>285.90229172199207</v>
      </c>
      <c r="L504" s="275">
        <v>259.7511870093544</v>
      </c>
      <c r="M504" s="275">
        <v>275.57513861718985</v>
      </c>
      <c r="N504" s="275">
        <v>264.31050330933834</v>
      </c>
      <c r="O504" s="275">
        <v>213.39440603199267</v>
      </c>
      <c r="P504" s="275">
        <v>228.90159042102553</v>
      </c>
      <c r="Q504" s="275">
        <v>252.79376702041495</v>
      </c>
      <c r="R504" s="275">
        <v>183.9608515018092</v>
      </c>
      <c r="S504" s="275">
        <v>212.46740511284872</v>
      </c>
      <c r="T504" s="275">
        <v>205.78203604924306</v>
      </c>
      <c r="U504" s="275">
        <v>186.99157157784168</v>
      </c>
      <c r="V504" s="275">
        <v>196.68987582114562</v>
      </c>
      <c r="W504" s="275">
        <v>13656.877746612558</v>
      </c>
      <c r="X504" s="275">
        <v>9435.5202190299824</v>
      </c>
      <c r="Y504" s="275">
        <v>11546.19898282127</v>
      </c>
      <c r="Z504" s="275">
        <v>48.974650771123251</v>
      </c>
      <c r="AA504" s="275">
        <v>48.974650771123251</v>
      </c>
      <c r="AB504" s="275">
        <v>48.974650771123251</v>
      </c>
      <c r="AC504" s="275">
        <v>48.974650771123251</v>
      </c>
      <c r="AD504" s="275">
        <v>48.974650771123251</v>
      </c>
      <c r="AE504" s="275">
        <v>48.974650771123251</v>
      </c>
      <c r="AF504" s="275">
        <v>246.23943590971973</v>
      </c>
      <c r="AG504" s="275">
        <v>20.347188538299971</v>
      </c>
      <c r="AH504" s="275">
        <v>20.347188538299971</v>
      </c>
      <c r="AI504" s="275">
        <v>31.347668755108632</v>
      </c>
      <c r="AJ504" s="275">
        <v>31.347668755108632</v>
      </c>
      <c r="AK504" s="275">
        <v>31.347668755108632</v>
      </c>
    </row>
    <row r="505" spans="1:37" ht="15" x14ac:dyDescent="0.25">
      <c r="A505" s="269" t="s">
        <v>2930</v>
      </c>
      <c r="B505" s="269" t="s">
        <v>2239</v>
      </c>
      <c r="C505" s="275">
        <v>174</v>
      </c>
      <c r="D505" s="269" t="s">
        <v>802</v>
      </c>
      <c r="E505" s="275">
        <v>1765.5661318953371</v>
      </c>
      <c r="F505" s="275">
        <v>1453.628768807504</v>
      </c>
      <c r="G505" s="275">
        <v>1600.2411074461259</v>
      </c>
      <c r="H505" s="275">
        <v>1667.2581096347458</v>
      </c>
      <c r="I505" s="275">
        <v>1344.688171152904</v>
      </c>
      <c r="J505" s="275">
        <v>1510.9976371526132</v>
      </c>
      <c r="K505" s="275">
        <v>1428.508671635122</v>
      </c>
      <c r="L505" s="275">
        <v>1344.2440008944004</v>
      </c>
      <c r="M505" s="275">
        <v>1395.2322894085369</v>
      </c>
      <c r="N505" s="275">
        <v>605.92776617379593</v>
      </c>
      <c r="O505" s="275">
        <v>441.86478605790433</v>
      </c>
      <c r="P505" s="275">
        <v>491.83238020034349</v>
      </c>
      <c r="Q505" s="275">
        <v>568.81828257615371</v>
      </c>
      <c r="R505" s="275">
        <v>385.22399530360826</v>
      </c>
      <c r="S505" s="275">
        <v>457.97811446214359</v>
      </c>
      <c r="T505" s="275">
        <v>455.53670106756192</v>
      </c>
      <c r="U505" s="275">
        <v>394.98964888193518</v>
      </c>
      <c r="V505" s="275">
        <v>426.23974033258122</v>
      </c>
      <c r="W505" s="275">
        <v>19.721727193985231</v>
      </c>
      <c r="X505" s="275">
        <v>0.27835768244961434</v>
      </c>
      <c r="Y505" s="275">
        <v>10.000042438217422</v>
      </c>
      <c r="Z505" s="275">
        <v>3.2507559212262631</v>
      </c>
      <c r="AA505" s="275">
        <v>3.2507559212262631</v>
      </c>
      <c r="AB505" s="275">
        <v>3.2507559212262631</v>
      </c>
      <c r="AC505" s="275">
        <v>3.2507559212262631</v>
      </c>
      <c r="AD505" s="275">
        <v>3.2507559212262631</v>
      </c>
      <c r="AE505" s="275">
        <v>3.2507559212262631</v>
      </c>
      <c r="AF505" s="275">
        <v>627.1985626223385</v>
      </c>
      <c r="AG505" s="275">
        <v>58.07797579866893</v>
      </c>
      <c r="AH505" s="275">
        <v>58.07797579866893</v>
      </c>
      <c r="AI505" s="275">
        <v>67.635068645108063</v>
      </c>
      <c r="AJ505" s="275">
        <v>67.635068645108063</v>
      </c>
      <c r="AK505" s="275">
        <v>67.635068645108063</v>
      </c>
    </row>
    <row r="506" spans="1:37" ht="15" x14ac:dyDescent="0.25">
      <c r="A506" s="269" t="s">
        <v>2931</v>
      </c>
      <c r="B506" s="269" t="s">
        <v>2242</v>
      </c>
      <c r="C506" s="275">
        <v>297</v>
      </c>
      <c r="D506" s="269" t="s">
        <v>802</v>
      </c>
      <c r="E506" s="275">
        <v>3672.533988551907</v>
      </c>
      <c r="F506" s="275">
        <v>3253.0320175027518</v>
      </c>
      <c r="G506" s="275">
        <v>3450.2003349822776</v>
      </c>
      <c r="H506" s="275">
        <v>3807.9442342353409</v>
      </c>
      <c r="I506" s="275">
        <v>3380.6311811495552</v>
      </c>
      <c r="J506" s="275">
        <v>3587.5306258444225</v>
      </c>
      <c r="K506" s="275">
        <v>3733.9445610605276</v>
      </c>
      <c r="L506" s="275">
        <v>3620.6231073057643</v>
      </c>
      <c r="M506" s="275">
        <v>3689.1935642730514</v>
      </c>
      <c r="N506" s="275">
        <v>1655.5169864908098</v>
      </c>
      <c r="O506" s="275">
        <v>1434.880564955645</v>
      </c>
      <c r="P506" s="275">
        <v>1502.0783639747876</v>
      </c>
      <c r="Q506" s="275">
        <v>1605.6111292388082</v>
      </c>
      <c r="R506" s="275">
        <v>1422.3898885681624</v>
      </c>
      <c r="S506" s="275">
        <v>1488.3909242610107</v>
      </c>
      <c r="T506" s="275">
        <v>1516.948354940376</v>
      </c>
      <c r="U506" s="275">
        <v>1435.5230088976366</v>
      </c>
      <c r="V506" s="275">
        <v>1477.5489939519539</v>
      </c>
      <c r="W506" s="275">
        <v>39375.980741590087</v>
      </c>
      <c r="X506" s="275">
        <v>26647.509927252016</v>
      </c>
      <c r="Y506" s="275">
        <v>33011.745334421052</v>
      </c>
      <c r="Z506" s="275">
        <v>414.81856639694172</v>
      </c>
      <c r="AA506" s="275">
        <v>414.81856639694172</v>
      </c>
      <c r="AB506" s="275">
        <v>414.81856639694172</v>
      </c>
      <c r="AC506" s="275">
        <v>414.81856639694172</v>
      </c>
      <c r="AD506" s="275">
        <v>414.81856639694172</v>
      </c>
      <c r="AE506" s="275">
        <v>414.81856639694172</v>
      </c>
      <c r="AF506" s="275">
        <v>2890.8608447642036</v>
      </c>
      <c r="AG506" s="275">
        <v>267.69086520110022</v>
      </c>
      <c r="AH506" s="275">
        <v>267.69086520110022</v>
      </c>
      <c r="AI506" s="275">
        <v>515.90192088575532</v>
      </c>
      <c r="AJ506" s="275">
        <v>515.90192088575532</v>
      </c>
      <c r="AK506" s="275">
        <v>515.90192088575532</v>
      </c>
    </row>
    <row r="507" spans="1:37" ht="15" x14ac:dyDescent="0.25">
      <c r="A507" s="269" t="s">
        <v>3561</v>
      </c>
      <c r="B507" s="269" t="s">
        <v>2242</v>
      </c>
      <c r="C507" s="275">
        <v>357</v>
      </c>
      <c r="D507" s="269" t="s">
        <v>802</v>
      </c>
      <c r="E507" s="275">
        <v>4770.9326190661359</v>
      </c>
      <c r="F507" s="275">
        <v>4351.4306480169807</v>
      </c>
      <c r="G507" s="275">
        <v>4548.598965496506</v>
      </c>
      <c r="H507" s="275">
        <v>5123.962002602585</v>
      </c>
      <c r="I507" s="275">
        <v>4479.0298116637841</v>
      </c>
      <c r="J507" s="275">
        <v>4794.7388252851597</v>
      </c>
      <c r="K507" s="275">
        <v>5049.9623294277717</v>
      </c>
      <c r="L507" s="275">
        <v>4936.6408756730079</v>
      </c>
      <c r="M507" s="275">
        <v>5005.211332640296</v>
      </c>
      <c r="N507" s="275">
        <v>2049.1624618575579</v>
      </c>
      <c r="O507" s="275">
        <v>1828.5260403223931</v>
      </c>
      <c r="P507" s="275">
        <v>1895.7238393415355</v>
      </c>
      <c r="Q507" s="275">
        <v>1999.2566046055563</v>
      </c>
      <c r="R507" s="275">
        <v>1837.1915235264858</v>
      </c>
      <c r="S507" s="275">
        <v>1892.6144794235465</v>
      </c>
      <c r="T507" s="275">
        <v>1931.7499898986994</v>
      </c>
      <c r="U507" s="275">
        <v>1850.3246438559599</v>
      </c>
      <c r="V507" s="275">
        <v>1892.350628910277</v>
      </c>
      <c r="W507" s="275">
        <v>59041.572006511298</v>
      </c>
      <c r="X507" s="275">
        <v>39912.265727575126</v>
      </c>
      <c r="Y507" s="275">
        <v>49476.918867043212</v>
      </c>
      <c r="Z507" s="275">
        <v>614.33696089180557</v>
      </c>
      <c r="AA507" s="275">
        <v>614.33696089180557</v>
      </c>
      <c r="AB507" s="275">
        <v>614.33696089180557</v>
      </c>
      <c r="AC507" s="275">
        <v>614.33696089180557</v>
      </c>
      <c r="AD507" s="275">
        <v>614.33696089180557</v>
      </c>
      <c r="AE507" s="275">
        <v>614.33696089180557</v>
      </c>
      <c r="AF507" s="275">
        <v>4050.8169876442444</v>
      </c>
      <c r="AG507" s="275">
        <v>375.10166052770035</v>
      </c>
      <c r="AH507" s="275">
        <v>375.10166052770035</v>
      </c>
      <c r="AI507" s="275">
        <v>739.07909920205657</v>
      </c>
      <c r="AJ507" s="275">
        <v>739.07909920205657</v>
      </c>
      <c r="AK507" s="275">
        <v>739.07909920205657</v>
      </c>
    </row>
    <row r="508" spans="1:37" ht="15" x14ac:dyDescent="0.25">
      <c r="A508" s="269" t="s">
        <v>2932</v>
      </c>
      <c r="B508" s="269" t="s">
        <v>2933</v>
      </c>
      <c r="C508" s="275">
        <v>90</v>
      </c>
      <c r="D508" s="269" t="s">
        <v>802</v>
      </c>
      <c r="E508" s="275">
        <v>731.09233593085628</v>
      </c>
      <c r="F508" s="275">
        <v>537.47604160047717</v>
      </c>
      <c r="G508" s="275">
        <v>628.47680351410452</v>
      </c>
      <c r="H508" s="275">
        <v>670.07356349324778</v>
      </c>
      <c r="I508" s="275">
        <v>469.85773960796672</v>
      </c>
      <c r="J508" s="275">
        <v>573.08430471123438</v>
      </c>
      <c r="K508" s="275">
        <v>521.88425714865355</v>
      </c>
      <c r="L508" s="275">
        <v>469.5820477233782</v>
      </c>
      <c r="M508" s="275">
        <v>501.2299509390491</v>
      </c>
      <c r="N508" s="275">
        <v>332.36469338083248</v>
      </c>
      <c r="O508" s="275">
        <v>230.53249882614105</v>
      </c>
      <c r="P508" s="275">
        <v>261.54686760420685</v>
      </c>
      <c r="Q508" s="275">
        <v>309.33122080298563</v>
      </c>
      <c r="R508" s="275">
        <v>195.37614594416428</v>
      </c>
      <c r="S508" s="275">
        <v>240.53387507704826</v>
      </c>
      <c r="T508" s="275">
        <v>239.01851503903202</v>
      </c>
      <c r="U508" s="275">
        <v>201.43758609622924</v>
      </c>
      <c r="V508" s="275">
        <v>220.83419458283711</v>
      </c>
      <c r="W508" s="275">
        <v>11.760169995308711</v>
      </c>
      <c r="X508" s="275">
        <v>0.25248981207699883</v>
      </c>
      <c r="Y508" s="275">
        <v>6.0063299036928548</v>
      </c>
      <c r="Z508" s="275">
        <v>5.0541252831448507</v>
      </c>
      <c r="AA508" s="275">
        <v>5.0541252831448507</v>
      </c>
      <c r="AB508" s="275">
        <v>5.0541252831448507</v>
      </c>
      <c r="AC508" s="275">
        <v>5.0541252831448507</v>
      </c>
      <c r="AD508" s="275">
        <v>5.0541252831448507</v>
      </c>
      <c r="AE508" s="275">
        <v>5.0541252831448507</v>
      </c>
      <c r="AF508" s="275">
        <v>268.84613143904403</v>
      </c>
      <c r="AG508" s="275">
        <v>24.894887419400369</v>
      </c>
      <c r="AH508" s="275">
        <v>24.894887419400369</v>
      </c>
      <c r="AI508" s="275">
        <v>30.307236225393275</v>
      </c>
      <c r="AJ508" s="275">
        <v>30.307236225393275</v>
      </c>
      <c r="AK508" s="275">
        <v>30.307236225393275</v>
      </c>
    </row>
    <row r="509" spans="1:37" ht="15" x14ac:dyDescent="0.25">
      <c r="A509" s="269" t="s">
        <v>2934</v>
      </c>
      <c r="B509" s="269" t="s">
        <v>2912</v>
      </c>
      <c r="C509" s="275">
        <v>69</v>
      </c>
      <c r="D509" s="269" t="s">
        <v>802</v>
      </c>
      <c r="E509" s="275">
        <v>980.48055087368357</v>
      </c>
      <c r="F509" s="275">
        <v>905.18532530075834</v>
      </c>
      <c r="G509" s="275">
        <v>940.57451048939117</v>
      </c>
      <c r="H509" s="275">
        <v>1083.968760591745</v>
      </c>
      <c r="I509" s="275">
        <v>928.08773928864616</v>
      </c>
      <c r="J509" s="275">
        <v>1004.8154403777294</v>
      </c>
      <c r="K509" s="275">
        <v>1070.6867679706245</v>
      </c>
      <c r="L509" s="275">
        <v>1050.3470198607952</v>
      </c>
      <c r="M509" s="275">
        <v>1062.6545377780008</v>
      </c>
      <c r="N509" s="275">
        <v>441.05076436999235</v>
      </c>
      <c r="O509" s="275">
        <v>401.44935537650127</v>
      </c>
      <c r="P509" s="275">
        <v>413.51049879019348</v>
      </c>
      <c r="Q509" s="275">
        <v>432.09330281194082</v>
      </c>
      <c r="R509" s="275">
        <v>407.57814486358916</v>
      </c>
      <c r="S509" s="275">
        <v>415.95234972798755</v>
      </c>
      <c r="T509" s="275">
        <v>425.97661330044798</v>
      </c>
      <c r="U509" s="275">
        <v>411.36180760046915</v>
      </c>
      <c r="V509" s="275">
        <v>418.9049331230388</v>
      </c>
      <c r="W509" s="275">
        <v>13125.24275059267</v>
      </c>
      <c r="X509" s="275">
        <v>8878.5832524189045</v>
      </c>
      <c r="Y509" s="275">
        <v>11001.913001505787</v>
      </c>
      <c r="Z509" s="275">
        <v>136.58814703793232</v>
      </c>
      <c r="AA509" s="275">
        <v>136.58814703793232</v>
      </c>
      <c r="AB509" s="275">
        <v>136.58814703793232</v>
      </c>
      <c r="AC509" s="275">
        <v>136.58814703793232</v>
      </c>
      <c r="AD509" s="275">
        <v>136.58814703793232</v>
      </c>
      <c r="AE509" s="275">
        <v>136.58814703793232</v>
      </c>
      <c r="AF509" s="275">
        <v>874.00490444171976</v>
      </c>
      <c r="AG509" s="275">
        <v>80.931992593899963</v>
      </c>
      <c r="AH509" s="275">
        <v>80.931992593899963</v>
      </c>
      <c r="AI509" s="275">
        <v>161.86489488678734</v>
      </c>
      <c r="AJ509" s="275">
        <v>161.86489488678734</v>
      </c>
      <c r="AK509" s="275">
        <v>161.86489488678734</v>
      </c>
    </row>
    <row r="510" spans="1:37" ht="15" x14ac:dyDescent="0.25">
      <c r="A510" s="269" t="s">
        <v>3562</v>
      </c>
      <c r="B510" s="269" t="s">
        <v>2912</v>
      </c>
      <c r="C510" s="275">
        <v>89</v>
      </c>
      <c r="D510" s="269" t="s">
        <v>802</v>
      </c>
      <c r="E510" s="275">
        <v>1346.6134277117596</v>
      </c>
      <c r="F510" s="275">
        <v>1271.3182021388345</v>
      </c>
      <c r="G510" s="275">
        <v>1306.7073873274674</v>
      </c>
      <c r="H510" s="275">
        <v>1522.6413500474932</v>
      </c>
      <c r="I510" s="275">
        <v>1294.2206161267222</v>
      </c>
      <c r="J510" s="275">
        <v>1407.2181735246418</v>
      </c>
      <c r="K510" s="275">
        <v>1509.3593574263728</v>
      </c>
      <c r="L510" s="275">
        <v>1489.0196093165434</v>
      </c>
      <c r="M510" s="275">
        <v>1501.3271272337486</v>
      </c>
      <c r="N510" s="275">
        <v>572.2659228255751</v>
      </c>
      <c r="O510" s="275">
        <v>532.66451383208391</v>
      </c>
      <c r="P510" s="275">
        <v>544.72565724577623</v>
      </c>
      <c r="Q510" s="275">
        <v>563.30846126752351</v>
      </c>
      <c r="R510" s="275">
        <v>538.79330331917197</v>
      </c>
      <c r="S510" s="275">
        <v>550.69353478216613</v>
      </c>
      <c r="T510" s="275">
        <v>564.24382495322243</v>
      </c>
      <c r="U510" s="275">
        <v>549.62901925324343</v>
      </c>
      <c r="V510" s="275">
        <v>557.17214477581319</v>
      </c>
      <c r="W510" s="275">
        <v>19680.439838899743</v>
      </c>
      <c r="X510" s="275">
        <v>13300.168519193272</v>
      </c>
      <c r="Y510" s="275">
        <v>16490.304179046507</v>
      </c>
      <c r="Z510" s="275">
        <v>203.09427853622012</v>
      </c>
      <c r="AA510" s="275">
        <v>203.09427853622012</v>
      </c>
      <c r="AB510" s="275">
        <v>203.09427853622012</v>
      </c>
      <c r="AC510" s="275">
        <v>203.09427853622012</v>
      </c>
      <c r="AD510" s="275">
        <v>203.09427853622012</v>
      </c>
      <c r="AE510" s="275">
        <v>203.09427853622012</v>
      </c>
      <c r="AF510" s="275">
        <v>1260.6569520684</v>
      </c>
      <c r="AG510" s="275">
        <v>116.73559103609999</v>
      </c>
      <c r="AH510" s="275">
        <v>116.73559103609999</v>
      </c>
      <c r="AI510" s="275">
        <v>236.25728765888778</v>
      </c>
      <c r="AJ510" s="275">
        <v>236.25728765888778</v>
      </c>
      <c r="AK510" s="275">
        <v>236.25728765888778</v>
      </c>
    </row>
    <row r="511" spans="1:37" ht="15" x14ac:dyDescent="0.25">
      <c r="A511" s="269" t="s">
        <v>2935</v>
      </c>
      <c r="B511" s="269" t="s">
        <v>2243</v>
      </c>
      <c r="C511" s="275">
        <v>229</v>
      </c>
      <c r="D511" s="269" t="s">
        <v>802</v>
      </c>
      <c r="E511" s="275">
        <v>2198.0807985042229</v>
      </c>
      <c r="F511" s="275">
        <v>1907.6563570086544</v>
      </c>
      <c r="G511" s="275">
        <v>2044.157499879095</v>
      </c>
      <c r="H511" s="275">
        <v>2106.55263984781</v>
      </c>
      <c r="I511" s="275">
        <v>1843.2861930899921</v>
      </c>
      <c r="J511" s="275">
        <v>1979.5973962098419</v>
      </c>
      <c r="K511" s="275">
        <v>1921.3259694010226</v>
      </c>
      <c r="L511" s="275">
        <v>1842.8726552631092</v>
      </c>
      <c r="M511" s="275">
        <v>1890.3445100866156</v>
      </c>
      <c r="N511" s="275">
        <v>893.046209062304</v>
      </c>
      <c r="O511" s="275">
        <v>740.29791723026676</v>
      </c>
      <c r="P511" s="275">
        <v>786.81947039736542</v>
      </c>
      <c r="Q511" s="275">
        <v>858.49600019553361</v>
      </c>
      <c r="R511" s="275">
        <v>690.12005585942779</v>
      </c>
      <c r="S511" s="275">
        <v>756.57831558269072</v>
      </c>
      <c r="T511" s="275">
        <v>755.58360950172937</v>
      </c>
      <c r="U511" s="275">
        <v>699.21221608752512</v>
      </c>
      <c r="V511" s="275">
        <v>728.30712881743693</v>
      </c>
      <c r="W511" s="275">
        <v>1328.5012894586835</v>
      </c>
      <c r="X511" s="275">
        <v>134.75187066237146</v>
      </c>
      <c r="Y511" s="275">
        <v>731.62658006052743</v>
      </c>
      <c r="Z511" s="275">
        <v>130.57057555776225</v>
      </c>
      <c r="AA511" s="275">
        <v>130.57057555776225</v>
      </c>
      <c r="AB511" s="275">
        <v>130.57057555776225</v>
      </c>
      <c r="AC511" s="275">
        <v>130.57057555776225</v>
      </c>
      <c r="AD511" s="275">
        <v>130.57057555776225</v>
      </c>
      <c r="AE511" s="275">
        <v>130.57057555776225</v>
      </c>
      <c r="AF511" s="275">
        <v>2229.4472095927031</v>
      </c>
      <c r="AG511" s="275">
        <v>206.44462158630029</v>
      </c>
      <c r="AH511" s="275">
        <v>206.44462158630029</v>
      </c>
      <c r="AI511" s="275">
        <v>136.55330637783618</v>
      </c>
      <c r="AJ511" s="275">
        <v>136.55330637783618</v>
      </c>
      <c r="AK511" s="275">
        <v>136.55330637783618</v>
      </c>
    </row>
    <row r="512" spans="1:37" ht="15" x14ac:dyDescent="0.25">
      <c r="A512" s="269" t="s">
        <v>2936</v>
      </c>
      <c r="B512" s="269" t="s">
        <v>2937</v>
      </c>
      <c r="C512" s="275">
        <v>87</v>
      </c>
      <c r="D512" s="269" t="s">
        <v>802</v>
      </c>
      <c r="E512" s="275">
        <v>712.10991927017426</v>
      </c>
      <c r="F512" s="275">
        <v>529.2500857359272</v>
      </c>
      <c r="G512" s="275">
        <v>615.19524976546415</v>
      </c>
      <c r="H512" s="275">
        <v>654.48107863465498</v>
      </c>
      <c r="I512" s="275">
        <v>465.38835607633399</v>
      </c>
      <c r="J512" s="275">
        <v>562.88011200719791</v>
      </c>
      <c r="K512" s="275">
        <v>514.52451153142715</v>
      </c>
      <c r="L512" s="275">
        <v>465.12798040755592</v>
      </c>
      <c r="M512" s="275">
        <v>495.01766677791176</v>
      </c>
      <c r="N512" s="275">
        <v>320.78553144272439</v>
      </c>
      <c r="O512" s="275">
        <v>224.61068102996026</v>
      </c>
      <c r="P512" s="275">
        <v>253.90202932035569</v>
      </c>
      <c r="Q512" s="275">
        <v>299.0316962303134</v>
      </c>
      <c r="R512" s="275">
        <v>191.40745886364886</v>
      </c>
      <c r="S512" s="275">
        <v>234.05642526692816</v>
      </c>
      <c r="T512" s="275">
        <v>232.62525189769059</v>
      </c>
      <c r="U512" s="275">
        <v>197.13215234059911</v>
      </c>
      <c r="V512" s="275">
        <v>215.45117146683987</v>
      </c>
      <c r="W512" s="275">
        <v>10.945076180627217</v>
      </c>
      <c r="X512" s="275">
        <v>0.24219688962147667</v>
      </c>
      <c r="Y512" s="275">
        <v>5.5936365351243467</v>
      </c>
      <c r="Z512" s="275">
        <v>4.9700893569236673</v>
      </c>
      <c r="AA512" s="275">
        <v>4.9700893569236673</v>
      </c>
      <c r="AB512" s="275">
        <v>4.9700893569236673</v>
      </c>
      <c r="AC512" s="275">
        <v>4.9700893569236673</v>
      </c>
      <c r="AD512" s="275">
        <v>4.9700893569236673</v>
      </c>
      <c r="AE512" s="275">
        <v>4.9700893569236673</v>
      </c>
      <c r="AF512" s="275">
        <v>256.9266731968637</v>
      </c>
      <c r="AG512" s="275">
        <v>23.791157585300336</v>
      </c>
      <c r="AH512" s="275">
        <v>23.791157585300336</v>
      </c>
      <c r="AI512" s="275">
        <v>29.398777757078506</v>
      </c>
      <c r="AJ512" s="275">
        <v>29.398777757078506</v>
      </c>
      <c r="AK512" s="275">
        <v>29.398777757078506</v>
      </c>
    </row>
    <row r="513" spans="1:37" ht="15" x14ac:dyDescent="0.25">
      <c r="A513" s="269" t="s">
        <v>2938</v>
      </c>
      <c r="B513" s="269" t="s">
        <v>2912</v>
      </c>
      <c r="C513" s="275">
        <v>71</v>
      </c>
      <c r="D513" s="269" t="s">
        <v>802</v>
      </c>
      <c r="E513" s="275">
        <v>742.98543961702433</v>
      </c>
      <c r="F513" s="275">
        <v>689.20313563636353</v>
      </c>
      <c r="G513" s="275">
        <v>714.48112505681547</v>
      </c>
      <c r="H513" s="275">
        <v>726.03578060657753</v>
      </c>
      <c r="I513" s="275">
        <v>688.94891850682905</v>
      </c>
      <c r="J513" s="275">
        <v>708.35864210132195</v>
      </c>
      <c r="K513" s="275">
        <v>703.4007289347976</v>
      </c>
      <c r="L513" s="275">
        <v>688.87233742777664</v>
      </c>
      <c r="M513" s="275">
        <v>697.66342165435185</v>
      </c>
      <c r="N513" s="275">
        <v>286.13033880978975</v>
      </c>
      <c r="O513" s="275">
        <v>257.84361810015326</v>
      </c>
      <c r="P513" s="275">
        <v>266.45872053850485</v>
      </c>
      <c r="Q513" s="275">
        <v>279.73215198261005</v>
      </c>
      <c r="R513" s="275">
        <v>249.35629849788936</v>
      </c>
      <c r="S513" s="275">
        <v>261.26094515788117</v>
      </c>
      <c r="T513" s="275">
        <v>261.47917880201931</v>
      </c>
      <c r="U513" s="275">
        <v>251.04003187346296</v>
      </c>
      <c r="V513" s="275">
        <v>256.4279786752985</v>
      </c>
      <c r="W513" s="275">
        <v>658.77810663902812</v>
      </c>
      <c r="X513" s="275">
        <v>67.254836886374989</v>
      </c>
      <c r="Y513" s="275">
        <v>363.01647176270154</v>
      </c>
      <c r="Z513" s="275">
        <v>62.800243100419287</v>
      </c>
      <c r="AA513" s="275">
        <v>62.800243100419287</v>
      </c>
      <c r="AB513" s="275">
        <v>62.800243100419287</v>
      </c>
      <c r="AC513" s="275">
        <v>62.800243100419287</v>
      </c>
      <c r="AD513" s="275">
        <v>62.800243100419287</v>
      </c>
      <c r="AE513" s="275">
        <v>62.800243100419287</v>
      </c>
      <c r="AF513" s="275">
        <v>986.26026819791969</v>
      </c>
      <c r="AG513" s="275">
        <v>91.326732000499959</v>
      </c>
      <c r="AH513" s="275">
        <v>91.326732000499959</v>
      </c>
      <c r="AI513" s="275">
        <v>53.577264310378837</v>
      </c>
      <c r="AJ513" s="275">
        <v>53.577264310378837</v>
      </c>
      <c r="AK513" s="275">
        <v>53.577264310378837</v>
      </c>
    </row>
    <row r="514" spans="1:37" ht="15" x14ac:dyDescent="0.25">
      <c r="A514" s="269" t="s">
        <v>2939</v>
      </c>
      <c r="B514" s="269" t="s">
        <v>2244</v>
      </c>
      <c r="C514" s="275">
        <v>237</v>
      </c>
      <c r="D514" s="269" t="s">
        <v>802</v>
      </c>
      <c r="E514" s="275">
        <v>1773.9372483056047</v>
      </c>
      <c r="F514" s="275">
        <v>1375.9481988487144</v>
      </c>
      <c r="G514" s="275">
        <v>1563.0053205600595</v>
      </c>
      <c r="H514" s="275">
        <v>1648.5097716282983</v>
      </c>
      <c r="I514" s="275">
        <v>1193.2530774597035</v>
      </c>
      <c r="J514" s="275">
        <v>1427.2919893741789</v>
      </c>
      <c r="K514" s="275">
        <v>1300.1964746266708</v>
      </c>
      <c r="L514" s="275">
        <v>1192.6863774747158</v>
      </c>
      <c r="M514" s="275">
        <v>1257.7404007513728</v>
      </c>
      <c r="N514" s="275">
        <v>896.68670468399273</v>
      </c>
      <c r="O514" s="275">
        <v>687.36497143268264</v>
      </c>
      <c r="P514" s="275">
        <v>751.11672947648424</v>
      </c>
      <c r="Q514" s="275">
        <v>849.34012216286305</v>
      </c>
      <c r="R514" s="275">
        <v>603.86927163663324</v>
      </c>
      <c r="S514" s="275">
        <v>702.30842429022118</v>
      </c>
      <c r="T514" s="275">
        <v>693.57858588719489</v>
      </c>
      <c r="U514" s="275">
        <v>616.32889861587796</v>
      </c>
      <c r="V514" s="275">
        <v>656.19970494946085</v>
      </c>
      <c r="W514" s="275">
        <v>1321.6329391478987</v>
      </c>
      <c r="X514" s="275">
        <v>134.63159276507596</v>
      </c>
      <c r="Y514" s="275">
        <v>728.13226595648734</v>
      </c>
      <c r="Z514" s="275">
        <v>73.055459508169562</v>
      </c>
      <c r="AA514" s="275">
        <v>73.055459508169562</v>
      </c>
      <c r="AB514" s="275">
        <v>73.055459508169562</v>
      </c>
      <c r="AC514" s="275">
        <v>73.055459508169562</v>
      </c>
      <c r="AD514" s="275">
        <v>73.055459508169562</v>
      </c>
      <c r="AE514" s="275">
        <v>73.055459508169562</v>
      </c>
      <c r="AF514" s="275">
        <v>1421.6317970030034</v>
      </c>
      <c r="AG514" s="275">
        <v>131.6416930596003</v>
      </c>
      <c r="AH514" s="275">
        <v>131.6416930596003</v>
      </c>
      <c r="AI514" s="275">
        <v>113.15055428786951</v>
      </c>
      <c r="AJ514" s="275">
        <v>113.15055428786951</v>
      </c>
      <c r="AK514" s="275">
        <v>113.15055428786951</v>
      </c>
    </row>
    <row r="515" spans="1:37" ht="15" x14ac:dyDescent="0.25">
      <c r="A515" s="269" t="s">
        <v>2940</v>
      </c>
      <c r="B515" s="269" t="s">
        <v>2941</v>
      </c>
      <c r="C515" s="275">
        <v>87</v>
      </c>
      <c r="D515" s="269" t="s">
        <v>802</v>
      </c>
      <c r="E515" s="275">
        <v>699.94650792240191</v>
      </c>
      <c r="F515" s="275">
        <v>474.06083120362626</v>
      </c>
      <c r="G515" s="275">
        <v>580.22838676952483</v>
      </c>
      <c r="H515" s="275">
        <v>628.75794007852528</v>
      </c>
      <c r="I515" s="275">
        <v>395.17281221236408</v>
      </c>
      <c r="J515" s="275">
        <v>515.60380483284302</v>
      </c>
      <c r="K515" s="275">
        <v>455.87041600983207</v>
      </c>
      <c r="L515" s="275">
        <v>394.85117168034412</v>
      </c>
      <c r="M515" s="275">
        <v>431.77372543196014</v>
      </c>
      <c r="N515" s="275">
        <v>309.24402727443839</v>
      </c>
      <c r="O515" s="275">
        <v>190.43980029396508</v>
      </c>
      <c r="P515" s="275">
        <v>226.62323053504176</v>
      </c>
      <c r="Q515" s="275">
        <v>282.37164260028368</v>
      </c>
      <c r="R515" s="275">
        <v>149.42405526499212</v>
      </c>
      <c r="S515" s="275">
        <v>202.10807258669013</v>
      </c>
      <c r="T515" s="275">
        <v>200.34015254233782</v>
      </c>
      <c r="U515" s="275">
        <v>156.49573544240124</v>
      </c>
      <c r="V515" s="275">
        <v>179.12511201011046</v>
      </c>
      <c r="W515" s="275">
        <v>10.945076180627217</v>
      </c>
      <c r="X515" s="275">
        <v>0.24219688962147667</v>
      </c>
      <c r="Y515" s="275">
        <v>5.5936365351243467</v>
      </c>
      <c r="Z515" s="275">
        <v>4.9700893569236673</v>
      </c>
      <c r="AA515" s="275">
        <v>4.9700893569236673</v>
      </c>
      <c r="AB515" s="275">
        <v>4.9700893569236673</v>
      </c>
      <c r="AC515" s="275">
        <v>4.9700893569236673</v>
      </c>
      <c r="AD515" s="275">
        <v>4.9700893569236673</v>
      </c>
      <c r="AE515" s="275">
        <v>4.9700893569236673</v>
      </c>
      <c r="AF515" s="275">
        <v>302.01929216476367</v>
      </c>
      <c r="AG515" s="275">
        <v>27.96668956200034</v>
      </c>
      <c r="AH515" s="275">
        <v>27.96668956200034</v>
      </c>
      <c r="AI515" s="275">
        <v>30.59541903681404</v>
      </c>
      <c r="AJ515" s="275">
        <v>30.59541903681404</v>
      </c>
      <c r="AK515" s="275">
        <v>30.59541903681404</v>
      </c>
    </row>
    <row r="516" spans="1:37" ht="15" x14ac:dyDescent="0.25">
      <c r="A516" s="269" t="s">
        <v>2942</v>
      </c>
      <c r="B516" s="269" t="s">
        <v>2912</v>
      </c>
      <c r="C516" s="275">
        <v>75</v>
      </c>
      <c r="D516" s="269" t="s">
        <v>802</v>
      </c>
      <c r="E516" s="275">
        <v>536.99537019160141</v>
      </c>
      <c r="F516" s="275">
        <v>450.94368382254396</v>
      </c>
      <c r="G516" s="275">
        <v>491.38846689526719</v>
      </c>
      <c r="H516" s="275">
        <v>509.87591577488638</v>
      </c>
      <c r="I516" s="275">
        <v>399.04013262366971</v>
      </c>
      <c r="J516" s="275">
        <v>455.84409227066789</v>
      </c>
      <c r="K516" s="275">
        <v>422.16302930841937</v>
      </c>
      <c r="L516" s="275">
        <v>398.91760289718587</v>
      </c>
      <c r="M516" s="275">
        <v>412.98333765970625</v>
      </c>
      <c r="N516" s="275">
        <v>293.72133870477722</v>
      </c>
      <c r="O516" s="275">
        <v>248.46258556935885</v>
      </c>
      <c r="P516" s="275">
        <v>262.2467494707214</v>
      </c>
      <c r="Q516" s="275">
        <v>283.48423978128972</v>
      </c>
      <c r="R516" s="275">
        <v>227.22260818582058</v>
      </c>
      <c r="S516" s="275">
        <v>250.1001758517655</v>
      </c>
      <c r="T516" s="275">
        <v>246.61921667242848</v>
      </c>
      <c r="U516" s="275">
        <v>229.91658158673832</v>
      </c>
      <c r="V516" s="275">
        <v>238.53729646967517</v>
      </c>
      <c r="W516" s="275">
        <v>655.34393148363574</v>
      </c>
      <c r="X516" s="275">
        <v>67.194697937727241</v>
      </c>
      <c r="Y516" s="275">
        <v>361.2693147106815</v>
      </c>
      <c r="Z516" s="275">
        <v>34.042685075622948</v>
      </c>
      <c r="AA516" s="275">
        <v>34.042685075622948</v>
      </c>
      <c r="AB516" s="275">
        <v>34.042685075622948</v>
      </c>
      <c r="AC516" s="275">
        <v>34.042685075622948</v>
      </c>
      <c r="AD516" s="275">
        <v>34.042685075622948</v>
      </c>
      <c r="AE516" s="275">
        <v>34.042685075622948</v>
      </c>
      <c r="AF516" s="275">
        <v>559.8062524191198</v>
      </c>
      <c r="AG516" s="275">
        <v>51.837501748799966</v>
      </c>
      <c r="AH516" s="275">
        <v>51.837501748799966</v>
      </c>
      <c r="AI516" s="275">
        <v>41.27756762552773</v>
      </c>
      <c r="AJ516" s="275">
        <v>41.27756762552773</v>
      </c>
      <c r="AK516" s="275">
        <v>41.27756762552773</v>
      </c>
    </row>
    <row r="517" spans="1:37" ht="15" x14ac:dyDescent="0.25">
      <c r="A517" s="269" t="s">
        <v>2943</v>
      </c>
      <c r="B517" s="269" t="s">
        <v>2587</v>
      </c>
      <c r="C517" s="275">
        <v>12</v>
      </c>
      <c r="D517" s="269" t="s">
        <v>802</v>
      </c>
      <c r="E517" s="275">
        <v>247.24624914526038</v>
      </c>
      <c r="F517" s="275">
        <v>182.70748436846731</v>
      </c>
      <c r="G517" s="275">
        <v>213.04107167300978</v>
      </c>
      <c r="H517" s="275">
        <v>226.90665833272419</v>
      </c>
      <c r="I517" s="275">
        <v>160.16805037096384</v>
      </c>
      <c r="J517" s="275">
        <v>194.57690540538641</v>
      </c>
      <c r="K517" s="275">
        <v>177.51022288452612</v>
      </c>
      <c r="L517" s="275">
        <v>160.07615307610098</v>
      </c>
      <c r="M517" s="275">
        <v>170.62545414799132</v>
      </c>
      <c r="N517" s="275">
        <v>101.61811261384508</v>
      </c>
      <c r="O517" s="275">
        <v>67.674047762281305</v>
      </c>
      <c r="P517" s="275">
        <v>78.012170688303229</v>
      </c>
      <c r="Q517" s="275">
        <v>93.940288421229468</v>
      </c>
      <c r="R517" s="275">
        <v>55.955263468289033</v>
      </c>
      <c r="S517" s="275">
        <v>71.007839845917033</v>
      </c>
      <c r="T517" s="275">
        <v>70.502719833244953</v>
      </c>
      <c r="U517" s="275">
        <v>57.975743518977353</v>
      </c>
      <c r="V517" s="275">
        <v>64.441279681179992</v>
      </c>
      <c r="W517" s="275">
        <v>0.24416078448602291</v>
      </c>
      <c r="X517" s="275">
        <v>3.5311992690656049E-3</v>
      </c>
      <c r="Y517" s="275">
        <v>0.12384599187754426</v>
      </c>
      <c r="Z517" s="275">
        <v>0.191338487729656</v>
      </c>
      <c r="AA517" s="275">
        <v>0.191338487729656</v>
      </c>
      <c r="AB517" s="275">
        <v>0.191338487729656</v>
      </c>
      <c r="AC517" s="275">
        <v>0.191338487729656</v>
      </c>
      <c r="AD517" s="275">
        <v>0.191338487729656</v>
      </c>
      <c r="AE517" s="275">
        <v>0.191338487729656</v>
      </c>
      <c r="AF517" s="275">
        <v>105.40181309179999</v>
      </c>
      <c r="AG517" s="275">
        <v>9.7601041693999999</v>
      </c>
      <c r="AH517" s="275">
        <v>9.7601041693999999</v>
      </c>
      <c r="AI517" s="275">
        <v>8.5832277833720365</v>
      </c>
      <c r="AJ517" s="275">
        <v>8.5832277833720365</v>
      </c>
      <c r="AK517" s="275">
        <v>8.5832277833720365</v>
      </c>
    </row>
    <row r="518" spans="1:37" ht="15" x14ac:dyDescent="0.25">
      <c r="A518" s="269" t="s">
        <v>2944</v>
      </c>
      <c r="B518" s="269" t="s">
        <v>2588</v>
      </c>
      <c r="C518" s="275">
        <v>12</v>
      </c>
      <c r="D518" s="269" t="s">
        <v>802</v>
      </c>
      <c r="E518" s="275">
        <v>247.24624914526038</v>
      </c>
      <c r="F518" s="275">
        <v>182.70748436846731</v>
      </c>
      <c r="G518" s="275">
        <v>213.04107167300978</v>
      </c>
      <c r="H518" s="275">
        <v>226.90665833272419</v>
      </c>
      <c r="I518" s="275">
        <v>160.16805037096384</v>
      </c>
      <c r="J518" s="275">
        <v>194.57690540538641</v>
      </c>
      <c r="K518" s="275">
        <v>177.51022288452612</v>
      </c>
      <c r="L518" s="275">
        <v>160.07615307610098</v>
      </c>
      <c r="M518" s="275">
        <v>170.62545414799132</v>
      </c>
      <c r="N518" s="275">
        <v>101.61811261384508</v>
      </c>
      <c r="O518" s="275">
        <v>67.674047762281305</v>
      </c>
      <c r="P518" s="275">
        <v>78.012170688303229</v>
      </c>
      <c r="Q518" s="275">
        <v>93.940288421229482</v>
      </c>
      <c r="R518" s="275">
        <v>55.955263468289033</v>
      </c>
      <c r="S518" s="275">
        <v>71.007839845917033</v>
      </c>
      <c r="T518" s="275">
        <v>70.502719833244953</v>
      </c>
      <c r="U518" s="275">
        <v>57.975743518977353</v>
      </c>
      <c r="V518" s="275">
        <v>64.441279681179992</v>
      </c>
      <c r="W518" s="275">
        <v>0.24416078448602291</v>
      </c>
      <c r="X518" s="275">
        <v>3.5311992690656049E-3</v>
      </c>
      <c r="Y518" s="275">
        <v>0.12384599187754426</v>
      </c>
      <c r="Z518" s="275">
        <v>0.191338487729656</v>
      </c>
      <c r="AA518" s="275">
        <v>0.191338487729656</v>
      </c>
      <c r="AB518" s="275">
        <v>0.191338487729656</v>
      </c>
      <c r="AC518" s="275">
        <v>0.191338487729656</v>
      </c>
      <c r="AD518" s="275">
        <v>0.191338487729656</v>
      </c>
      <c r="AE518" s="275">
        <v>0.191338487729656</v>
      </c>
      <c r="AF518" s="275">
        <v>105.40181309179999</v>
      </c>
      <c r="AG518" s="275">
        <v>9.7601041693999999</v>
      </c>
      <c r="AH518" s="275">
        <v>9.7601041693999999</v>
      </c>
      <c r="AI518" s="275">
        <v>8.5832277833720365</v>
      </c>
      <c r="AJ518" s="275">
        <v>8.5832277833720365</v>
      </c>
      <c r="AK518" s="275">
        <v>8.5832277833720365</v>
      </c>
    </row>
    <row r="519" spans="1:37" ht="15" x14ac:dyDescent="0.25">
      <c r="A519" s="269" t="s">
        <v>2945</v>
      </c>
      <c r="B519" s="269" t="s">
        <v>1718</v>
      </c>
      <c r="C519" s="275">
        <v>39</v>
      </c>
      <c r="D519" s="269" t="s">
        <v>802</v>
      </c>
      <c r="E519" s="275">
        <v>0</v>
      </c>
      <c r="F519" s="275">
        <v>0</v>
      </c>
      <c r="G519" s="275">
        <v>0</v>
      </c>
      <c r="H519" s="275">
        <v>0</v>
      </c>
      <c r="I519" s="275">
        <v>0</v>
      </c>
      <c r="J519" s="275">
        <v>0</v>
      </c>
      <c r="K519" s="275">
        <v>0</v>
      </c>
      <c r="L519" s="275">
        <v>0</v>
      </c>
      <c r="M519" s="275">
        <v>0</v>
      </c>
      <c r="N519" s="275">
        <v>3.5985815338790417E-3</v>
      </c>
      <c r="O519" s="275">
        <v>3.5985815338790417E-3</v>
      </c>
      <c r="P519" s="275">
        <v>3.5985815338790417E-3</v>
      </c>
      <c r="Q519" s="275">
        <v>3.5985815338790417E-3</v>
      </c>
      <c r="R519" s="275">
        <v>3.5985815338790417E-3</v>
      </c>
      <c r="S519" s="275">
        <v>3.5985815338790417E-3</v>
      </c>
      <c r="T519" s="275">
        <v>3.5985815338790417E-3</v>
      </c>
      <c r="U519" s="275">
        <v>3.5985815338790417E-3</v>
      </c>
      <c r="V519" s="275">
        <v>3.5985815338790417E-3</v>
      </c>
      <c r="W519" s="275">
        <v>0.13599116223428501</v>
      </c>
      <c r="X519" s="275">
        <v>1.9753010988058988E-3</v>
      </c>
      <c r="Y519" s="275">
        <v>6.898323166654545E-2</v>
      </c>
      <c r="Z519" s="275">
        <v>0.38909102802921586</v>
      </c>
      <c r="AA519" s="275">
        <v>0.38909102802921586</v>
      </c>
      <c r="AB519" s="275">
        <v>0.38909102802921586</v>
      </c>
      <c r="AC519" s="275">
        <v>0.38909102802921586</v>
      </c>
      <c r="AD519" s="275">
        <v>0.38909102802921586</v>
      </c>
      <c r="AE519" s="275">
        <v>0.38909102802921586</v>
      </c>
      <c r="AF519" s="275">
        <v>0.3792069535196913</v>
      </c>
      <c r="AG519" s="275">
        <v>3.5114123399971414E-2</v>
      </c>
      <c r="AH519" s="275">
        <v>3.5114123399971414E-2</v>
      </c>
      <c r="AI519" s="275">
        <v>7.4348789221750131E-2</v>
      </c>
      <c r="AJ519" s="275">
        <v>7.4348789221750131E-2</v>
      </c>
      <c r="AK519" s="275">
        <v>7.4348789221750131E-2</v>
      </c>
    </row>
    <row r="520" spans="1:37" ht="15" x14ac:dyDescent="0.25">
      <c r="A520" s="269" t="s">
        <v>2946</v>
      </c>
      <c r="B520" s="269" t="s">
        <v>2947</v>
      </c>
      <c r="C520" s="275">
        <v>2</v>
      </c>
      <c r="D520" s="269" t="s">
        <v>802</v>
      </c>
      <c r="E520" s="275">
        <v>0</v>
      </c>
      <c r="F520" s="275">
        <v>0</v>
      </c>
      <c r="G520" s="275">
        <v>0</v>
      </c>
      <c r="H520" s="275">
        <v>0</v>
      </c>
      <c r="I520" s="275">
        <v>0</v>
      </c>
      <c r="J520" s="275">
        <v>0</v>
      </c>
      <c r="K520" s="275">
        <v>0</v>
      </c>
      <c r="L520" s="275">
        <v>0</v>
      </c>
      <c r="M520" s="275">
        <v>0</v>
      </c>
      <c r="N520" s="275">
        <v>5.9976358897984028E-4</v>
      </c>
      <c r="O520" s="275">
        <v>5.9976358897984028E-4</v>
      </c>
      <c r="P520" s="275">
        <v>5.9976358897984028E-4</v>
      </c>
      <c r="Q520" s="275">
        <v>5.9976358897984028E-4</v>
      </c>
      <c r="R520" s="275">
        <v>5.9976358897984028E-4</v>
      </c>
      <c r="S520" s="275">
        <v>5.9976358897984028E-4</v>
      </c>
      <c r="T520" s="275">
        <v>5.9976358897984028E-4</v>
      </c>
      <c r="U520" s="275">
        <v>5.9976358897984028E-4</v>
      </c>
      <c r="V520" s="275">
        <v>5.9976358897984028E-4</v>
      </c>
      <c r="W520" s="275">
        <v>2.2685587739472605E-2</v>
      </c>
      <c r="X520" s="275">
        <v>1.0326655074867249E-4</v>
      </c>
      <c r="Y520" s="275">
        <v>1.1394427145110639E-2</v>
      </c>
      <c r="Z520" s="275">
        <v>7.7688711065906663E-2</v>
      </c>
      <c r="AA520" s="275">
        <v>7.7688711065906663E-2</v>
      </c>
      <c r="AB520" s="275">
        <v>7.7688711065906663E-2</v>
      </c>
      <c r="AC520" s="275">
        <v>7.7688711065906663E-2</v>
      </c>
      <c r="AD520" s="275">
        <v>7.7688711065906663E-2</v>
      </c>
      <c r="AE520" s="275">
        <v>7.7688711065906663E-2</v>
      </c>
      <c r="AF520" s="275">
        <v>3.5073018400000003E-2</v>
      </c>
      <c r="AG520" s="275">
        <v>3.2477211999999999E-3</v>
      </c>
      <c r="AH520" s="275">
        <v>3.2477211999999999E-3</v>
      </c>
      <c r="AI520" s="275">
        <v>3.6453100178394826E-3</v>
      </c>
      <c r="AJ520" s="275">
        <v>3.6453100178394826E-3</v>
      </c>
      <c r="AK520" s="275">
        <v>3.6453100178394826E-3</v>
      </c>
    </row>
    <row r="521" spans="1:37" ht="15" x14ac:dyDescent="0.25">
      <c r="A521" s="269" t="s">
        <v>2948</v>
      </c>
      <c r="B521" s="269" t="s">
        <v>2949</v>
      </c>
      <c r="C521" s="275">
        <v>2</v>
      </c>
      <c r="D521" s="269" t="s">
        <v>802</v>
      </c>
      <c r="E521" s="275">
        <v>0</v>
      </c>
      <c r="F521" s="275">
        <v>0</v>
      </c>
      <c r="G521" s="275">
        <v>0</v>
      </c>
      <c r="H521" s="275">
        <v>0</v>
      </c>
      <c r="I521" s="275">
        <v>0</v>
      </c>
      <c r="J521" s="275">
        <v>0</v>
      </c>
      <c r="K521" s="275">
        <v>0</v>
      </c>
      <c r="L521" s="275">
        <v>0</v>
      </c>
      <c r="M521" s="275">
        <v>0</v>
      </c>
      <c r="N521" s="275">
        <v>5.9976358897984028E-4</v>
      </c>
      <c r="O521" s="275">
        <v>5.9976358897984028E-4</v>
      </c>
      <c r="P521" s="275">
        <v>5.9976358897984028E-4</v>
      </c>
      <c r="Q521" s="275">
        <v>5.9976358897984028E-4</v>
      </c>
      <c r="R521" s="275">
        <v>5.9976358897984028E-4</v>
      </c>
      <c r="S521" s="275">
        <v>5.9976358897984028E-4</v>
      </c>
      <c r="T521" s="275">
        <v>5.9976358897984028E-4</v>
      </c>
      <c r="U521" s="275">
        <v>5.9976358897984028E-4</v>
      </c>
      <c r="V521" s="275">
        <v>5.9976358897984028E-4</v>
      </c>
      <c r="W521" s="275">
        <v>2.2685587739472605E-2</v>
      </c>
      <c r="X521" s="275">
        <v>1.0326655074867249E-4</v>
      </c>
      <c r="Y521" s="275">
        <v>1.1394427145110639E-2</v>
      </c>
      <c r="Z521" s="275">
        <v>7.7688711065906663E-2</v>
      </c>
      <c r="AA521" s="275">
        <v>7.7688711065906663E-2</v>
      </c>
      <c r="AB521" s="275">
        <v>7.7688711065906663E-2</v>
      </c>
      <c r="AC521" s="275">
        <v>7.7688711065906663E-2</v>
      </c>
      <c r="AD521" s="275">
        <v>7.7688711065906663E-2</v>
      </c>
      <c r="AE521" s="275">
        <v>7.7688711065906663E-2</v>
      </c>
      <c r="AF521" s="275">
        <v>6.887977E-3</v>
      </c>
      <c r="AG521" s="275">
        <v>6.3781880000000001E-4</v>
      </c>
      <c r="AH521" s="275">
        <v>6.3781880000000001E-4</v>
      </c>
      <c r="AI521" s="275">
        <v>3.6453100178394826E-3</v>
      </c>
      <c r="AJ521" s="275">
        <v>3.6453100178394826E-3</v>
      </c>
      <c r="AK521" s="275">
        <v>3.6453100178394826E-3</v>
      </c>
    </row>
    <row r="522" spans="1:37" ht="15" x14ac:dyDescent="0.25">
      <c r="A522" s="269" t="s">
        <v>2245</v>
      </c>
      <c r="B522" s="269" t="s">
        <v>169</v>
      </c>
      <c r="C522" s="275">
        <v>311</v>
      </c>
      <c r="D522" s="269" t="s">
        <v>802</v>
      </c>
      <c r="E522" s="275">
        <v>1197.4680973186196</v>
      </c>
      <c r="F522" s="275">
        <v>772.65099873135341</v>
      </c>
      <c r="G522" s="275">
        <v>905.95312761995513</v>
      </c>
      <c r="H522" s="275">
        <v>1062.7795051400442</v>
      </c>
      <c r="I522" s="275">
        <v>444.9282533290239</v>
      </c>
      <c r="J522" s="275">
        <v>723.13258023523758</v>
      </c>
      <c r="K522" s="275">
        <v>496.34855293705323</v>
      </c>
      <c r="L522" s="275">
        <v>381.41241492066143</v>
      </c>
      <c r="M522" s="275">
        <v>448.18843728976998</v>
      </c>
      <c r="N522" s="275">
        <v>601.28753000330437</v>
      </c>
      <c r="O522" s="275">
        <v>373.6840169182741</v>
      </c>
      <c r="P522" s="275">
        <v>459.02339137116184</v>
      </c>
      <c r="Q522" s="275">
        <v>555.61395460565507</v>
      </c>
      <c r="R522" s="275">
        <v>306.16069176180304</v>
      </c>
      <c r="S522" s="275">
        <v>404.95885618071486</v>
      </c>
      <c r="T522" s="275">
        <v>358.55687115740761</v>
      </c>
      <c r="U522" s="275">
        <v>305.22167661188558</v>
      </c>
      <c r="V522" s="275">
        <v>334.18139289682142</v>
      </c>
      <c r="W522" s="275">
        <v>133.60340534494341</v>
      </c>
      <c r="X522" s="275">
        <v>0.77714873640209781</v>
      </c>
      <c r="Y522" s="275">
        <v>67.190277040672754</v>
      </c>
      <c r="Z522" s="275">
        <v>15.607033353737606</v>
      </c>
      <c r="AA522" s="275">
        <v>15.607033353737606</v>
      </c>
      <c r="AB522" s="275">
        <v>15.607033353737606</v>
      </c>
      <c r="AC522" s="275">
        <v>15.607033353737606</v>
      </c>
      <c r="AD522" s="275">
        <v>15.607033353737606</v>
      </c>
      <c r="AE522" s="275">
        <v>15.607033353737606</v>
      </c>
      <c r="AF522" s="275">
        <v>411.07228500914283</v>
      </c>
      <c r="AG522" s="275">
        <v>37.974837042020255</v>
      </c>
      <c r="AH522" s="275">
        <v>37.974837042020255</v>
      </c>
      <c r="AI522" s="275">
        <v>58.165567411486293</v>
      </c>
      <c r="AJ522" s="275">
        <v>58.165567411486293</v>
      </c>
      <c r="AK522" s="275">
        <v>58.165567411486293</v>
      </c>
    </row>
    <row r="523" spans="1:37" ht="15" x14ac:dyDescent="0.25">
      <c r="A523" s="269" t="s">
        <v>2246</v>
      </c>
      <c r="B523" s="269" t="s">
        <v>2247</v>
      </c>
      <c r="C523" s="275">
        <v>180</v>
      </c>
      <c r="D523" s="269" t="s">
        <v>802</v>
      </c>
      <c r="E523" s="275">
        <v>1197.4680973186196</v>
      </c>
      <c r="F523" s="275">
        <v>772.65099873135341</v>
      </c>
      <c r="G523" s="275">
        <v>905.95312761995513</v>
      </c>
      <c r="H523" s="275">
        <v>1062.7795051400442</v>
      </c>
      <c r="I523" s="275">
        <v>444.9282533290239</v>
      </c>
      <c r="J523" s="275">
        <v>723.13258023523758</v>
      </c>
      <c r="K523" s="275">
        <v>496.34855293705323</v>
      </c>
      <c r="L523" s="275">
        <v>381.41241492066143</v>
      </c>
      <c r="M523" s="275">
        <v>448.18843728976998</v>
      </c>
      <c r="N523" s="275">
        <v>515.24916522475201</v>
      </c>
      <c r="O523" s="275">
        <v>287.64565213972185</v>
      </c>
      <c r="P523" s="275">
        <v>372.98502659260959</v>
      </c>
      <c r="Q523" s="275">
        <v>469.57558982710287</v>
      </c>
      <c r="R523" s="275">
        <v>220.42751036613708</v>
      </c>
      <c r="S523" s="275">
        <v>319.07308309360576</v>
      </c>
      <c r="T523" s="275">
        <v>272.82368976174166</v>
      </c>
      <c r="U523" s="275">
        <v>219.48849521621963</v>
      </c>
      <c r="V523" s="275">
        <v>248.44821150115544</v>
      </c>
      <c r="W523" s="275">
        <v>103.79210647100589</v>
      </c>
      <c r="X523" s="275">
        <v>0.47055521791428173</v>
      </c>
      <c r="Y523" s="275">
        <v>52.131330844460088</v>
      </c>
      <c r="Z523" s="275">
        <v>9.8225459278956926</v>
      </c>
      <c r="AA523" s="275">
        <v>9.8225459278956926</v>
      </c>
      <c r="AB523" s="275">
        <v>9.8225459278956926</v>
      </c>
      <c r="AC523" s="275">
        <v>9.8225459278956926</v>
      </c>
      <c r="AD523" s="275">
        <v>9.8225459278956926</v>
      </c>
      <c r="AE523" s="275">
        <v>9.8225459278956926</v>
      </c>
      <c r="AF523" s="275">
        <v>409.21224404162479</v>
      </c>
      <c r="AG523" s="275">
        <v>37.912870663100804</v>
      </c>
      <c r="AH523" s="275">
        <v>37.912870663100804</v>
      </c>
      <c r="AI523" s="275">
        <v>55.580902484781717</v>
      </c>
      <c r="AJ523" s="275">
        <v>55.580902484781717</v>
      </c>
      <c r="AK523" s="275">
        <v>55.580902484781717</v>
      </c>
    </row>
    <row r="524" spans="1:37" ht="15" x14ac:dyDescent="0.25">
      <c r="A524" s="269" t="s">
        <v>2248</v>
      </c>
      <c r="B524" s="269" t="s">
        <v>2249</v>
      </c>
      <c r="C524" s="275">
        <v>131</v>
      </c>
      <c r="D524" s="269" t="s">
        <v>802</v>
      </c>
      <c r="E524" s="275">
        <v>0</v>
      </c>
      <c r="F524" s="275">
        <v>0</v>
      </c>
      <c r="G524" s="275">
        <v>0</v>
      </c>
      <c r="H524" s="275">
        <v>0</v>
      </c>
      <c r="I524" s="275">
        <v>0</v>
      </c>
      <c r="J524" s="275">
        <v>0</v>
      </c>
      <c r="K524" s="275">
        <v>0</v>
      </c>
      <c r="L524" s="275">
        <v>0</v>
      </c>
      <c r="M524" s="275">
        <v>0</v>
      </c>
      <c r="N524" s="275">
        <v>86.038364778552292</v>
      </c>
      <c r="O524" s="275">
        <v>86.038364778552292</v>
      </c>
      <c r="P524" s="275">
        <v>86.038364778552264</v>
      </c>
      <c r="Q524" s="275">
        <v>86.038364778552292</v>
      </c>
      <c r="R524" s="275">
        <v>85.733181395665937</v>
      </c>
      <c r="S524" s="275">
        <v>85.885773087109115</v>
      </c>
      <c r="T524" s="275">
        <v>85.733181395665937</v>
      </c>
      <c r="U524" s="275">
        <v>85.733181395665937</v>
      </c>
      <c r="V524" s="275">
        <v>85.733181395665937</v>
      </c>
      <c r="W524" s="275">
        <v>29.81129887393751</v>
      </c>
      <c r="X524" s="275">
        <v>0.30659351848781596</v>
      </c>
      <c r="Y524" s="275">
        <v>15.058946196212663</v>
      </c>
      <c r="Z524" s="275">
        <v>5.7844874258419132</v>
      </c>
      <c r="AA524" s="275">
        <v>5.7844874258419132</v>
      </c>
      <c r="AB524" s="275">
        <v>5.7844874258419132</v>
      </c>
      <c r="AC524" s="275">
        <v>5.7844874258419132</v>
      </c>
      <c r="AD524" s="275">
        <v>5.7844874258419132</v>
      </c>
      <c r="AE524" s="275">
        <v>5.7844874258419132</v>
      </c>
      <c r="AF524" s="275">
        <v>1.8600409675180725</v>
      </c>
      <c r="AG524" s="275">
        <v>6.1966378919451136E-2</v>
      </c>
      <c r="AH524" s="275">
        <v>6.1966378919451136E-2</v>
      </c>
      <c r="AI524" s="275">
        <v>2.5846649267045785</v>
      </c>
      <c r="AJ524" s="275">
        <v>2.5846649267045785</v>
      </c>
      <c r="AK524" s="275">
        <v>2.5846649267045785</v>
      </c>
    </row>
    <row r="525" spans="1:37" ht="15" x14ac:dyDescent="0.25">
      <c r="A525" s="269" t="s">
        <v>2250</v>
      </c>
      <c r="B525" s="269" t="s">
        <v>170</v>
      </c>
      <c r="C525" s="275">
        <v>488</v>
      </c>
      <c r="D525" s="269" t="s">
        <v>802</v>
      </c>
      <c r="E525" s="275">
        <v>2804.8502783740901</v>
      </c>
      <c r="F525" s="275">
        <v>1763.2247310386563</v>
      </c>
      <c r="G525" s="275">
        <v>2059.3299688776538</v>
      </c>
      <c r="H525" s="275">
        <v>2189.150084945531</v>
      </c>
      <c r="I525" s="275">
        <v>1114.8476895378381</v>
      </c>
      <c r="J525" s="275">
        <v>1575.9594815773853</v>
      </c>
      <c r="K525" s="275">
        <v>1143.3276227593694</v>
      </c>
      <c r="L525" s="275">
        <v>930.39561341130957</v>
      </c>
      <c r="M525" s="275">
        <v>1048.3462576150002</v>
      </c>
      <c r="N525" s="275">
        <v>1129.4841891546239</v>
      </c>
      <c r="O525" s="275">
        <v>681.92662644767427</v>
      </c>
      <c r="P525" s="275">
        <v>835.460413826028</v>
      </c>
      <c r="Q525" s="275">
        <v>962.74538365943317</v>
      </c>
      <c r="R525" s="275">
        <v>558.77447991331178</v>
      </c>
      <c r="S525" s="275">
        <v>724.98679012715149</v>
      </c>
      <c r="T525" s="275">
        <v>658.01472890352863</v>
      </c>
      <c r="U525" s="275">
        <v>566.12574008755735</v>
      </c>
      <c r="V525" s="275">
        <v>610.42787809534661</v>
      </c>
      <c r="W525" s="275">
        <v>406.22679982833722</v>
      </c>
      <c r="X525" s="275">
        <v>10.821316258567625</v>
      </c>
      <c r="Y525" s="275">
        <v>208.52405804345241</v>
      </c>
      <c r="Z525" s="275">
        <v>38.22852758123171</v>
      </c>
      <c r="AA525" s="275">
        <v>38.22852758123171</v>
      </c>
      <c r="AB525" s="275">
        <v>38.22852758123171</v>
      </c>
      <c r="AC525" s="275">
        <v>38.22852758123171</v>
      </c>
      <c r="AD525" s="275">
        <v>38.22852758123171</v>
      </c>
      <c r="AE525" s="275">
        <v>38.22852758123171</v>
      </c>
      <c r="AF525" s="275">
        <v>795.38187360218001</v>
      </c>
      <c r="AG525" s="275">
        <v>73.50497895899187</v>
      </c>
      <c r="AH525" s="275">
        <v>73.50497895899187</v>
      </c>
      <c r="AI525" s="275">
        <v>151.88147128048206</v>
      </c>
      <c r="AJ525" s="275">
        <v>151.88147128048206</v>
      </c>
      <c r="AK525" s="275">
        <v>151.88147128048206</v>
      </c>
    </row>
    <row r="526" spans="1:37" ht="15" x14ac:dyDescent="0.25">
      <c r="A526" s="269" t="s">
        <v>2251</v>
      </c>
      <c r="B526" s="269" t="s">
        <v>2252</v>
      </c>
      <c r="C526" s="275">
        <v>145</v>
      </c>
      <c r="D526" s="269" t="s">
        <v>802</v>
      </c>
      <c r="E526" s="275">
        <v>2071.8770147272935</v>
      </c>
      <c r="F526" s="275">
        <v>1316.4032599120437</v>
      </c>
      <c r="G526" s="275">
        <v>1487.1163386313419</v>
      </c>
      <c r="H526" s="275">
        <v>1580.5273525733091</v>
      </c>
      <c r="I526" s="275">
        <v>835.05514347064582</v>
      </c>
      <c r="J526" s="275">
        <v>1134.258758958948</v>
      </c>
      <c r="K526" s="275">
        <v>815.52040842759084</v>
      </c>
      <c r="L526" s="275">
        <v>670.31267746389506</v>
      </c>
      <c r="M526" s="275">
        <v>747.81004412681898</v>
      </c>
      <c r="N526" s="275">
        <v>541.39410197593986</v>
      </c>
      <c r="O526" s="275">
        <v>280.98999117456589</v>
      </c>
      <c r="P526" s="275">
        <v>370.87959643283949</v>
      </c>
      <c r="Q526" s="275">
        <v>443.24144451695304</v>
      </c>
      <c r="R526" s="275">
        <v>213.82292298203384</v>
      </c>
      <c r="S526" s="275">
        <v>311.5593485281081</v>
      </c>
      <c r="T526" s="275">
        <v>270.21243268664927</v>
      </c>
      <c r="U526" s="275">
        <v>216.49744375752618</v>
      </c>
      <c r="V526" s="275">
        <v>239.53268521053209</v>
      </c>
      <c r="W526" s="275">
        <v>8.057112399217619</v>
      </c>
      <c r="X526" s="275">
        <v>0.15247834156412007</v>
      </c>
      <c r="Y526" s="275">
        <v>4.1047953703908693</v>
      </c>
      <c r="Z526" s="275">
        <v>2.0644953499758381</v>
      </c>
      <c r="AA526" s="275">
        <v>2.0644953499758381</v>
      </c>
      <c r="AB526" s="275">
        <v>2.0644953499758381</v>
      </c>
      <c r="AC526" s="275">
        <v>2.0644953499758381</v>
      </c>
      <c r="AD526" s="275">
        <v>2.0644953499758381</v>
      </c>
      <c r="AE526" s="275">
        <v>2.0644953499758381</v>
      </c>
      <c r="AF526" s="275">
        <v>478.14459883217722</v>
      </c>
      <c r="AG526" s="275">
        <v>44.275718528966792</v>
      </c>
      <c r="AH526" s="275">
        <v>44.275718528966792</v>
      </c>
      <c r="AI526" s="275">
        <v>120.83355523179381</v>
      </c>
      <c r="AJ526" s="275">
        <v>120.83355523179381</v>
      </c>
      <c r="AK526" s="275">
        <v>120.83355523179381</v>
      </c>
    </row>
    <row r="527" spans="1:37" ht="15" x14ac:dyDescent="0.25">
      <c r="A527" s="269" t="s">
        <v>2253</v>
      </c>
      <c r="B527" s="269" t="s">
        <v>2254</v>
      </c>
      <c r="C527" s="275">
        <v>131</v>
      </c>
      <c r="D527" s="269" t="s">
        <v>802</v>
      </c>
      <c r="E527" s="275">
        <v>97.823875114462396</v>
      </c>
      <c r="F527" s="275">
        <v>55.125588908228032</v>
      </c>
      <c r="G527" s="275">
        <v>73.147867126831031</v>
      </c>
      <c r="H527" s="275">
        <v>80.41469341714658</v>
      </c>
      <c r="I527" s="275">
        <v>40.155516874813699</v>
      </c>
      <c r="J527" s="275">
        <v>59.040785726044376</v>
      </c>
      <c r="K527" s="275">
        <v>43.260416499166439</v>
      </c>
      <c r="L527" s="275">
        <v>29.946282996257086</v>
      </c>
      <c r="M527" s="275">
        <v>36.381196338695922</v>
      </c>
      <c r="N527" s="275">
        <v>133.1248594397218</v>
      </c>
      <c r="O527" s="275">
        <v>112.5740077432832</v>
      </c>
      <c r="P527" s="275">
        <v>119.12052913611923</v>
      </c>
      <c r="Q527" s="275">
        <v>124.7614534056658</v>
      </c>
      <c r="R527" s="275">
        <v>106.56730052199079</v>
      </c>
      <c r="S527" s="275">
        <v>113.65506569903054</v>
      </c>
      <c r="T527" s="275">
        <v>110.38659682530886</v>
      </c>
      <c r="U527" s="275">
        <v>106.38642146053037</v>
      </c>
      <c r="V527" s="275">
        <v>108.55538921564697</v>
      </c>
      <c r="W527" s="275">
        <v>60.423382156695659</v>
      </c>
      <c r="X527" s="275">
        <v>1.0657581730639951</v>
      </c>
      <c r="Y527" s="275">
        <v>30.744570164879828</v>
      </c>
      <c r="Z527" s="275">
        <v>5.9710112270140598</v>
      </c>
      <c r="AA527" s="275">
        <v>5.9710112270140598</v>
      </c>
      <c r="AB527" s="275">
        <v>5.9710112270140598</v>
      </c>
      <c r="AC527" s="275">
        <v>5.9710112270140598</v>
      </c>
      <c r="AD527" s="275">
        <v>5.9710112270140598</v>
      </c>
      <c r="AE527" s="275">
        <v>5.9710112270140598</v>
      </c>
      <c r="AF527" s="275">
        <v>34.89804706914213</v>
      </c>
      <c r="AG527" s="275">
        <v>3.1212539229124188</v>
      </c>
      <c r="AH527" s="275">
        <v>3.1212539229124188</v>
      </c>
      <c r="AI527" s="275">
        <v>4.4013498423282149</v>
      </c>
      <c r="AJ527" s="275">
        <v>4.4013498423282149</v>
      </c>
      <c r="AK527" s="275">
        <v>4.4013498423282149</v>
      </c>
    </row>
    <row r="528" spans="1:37" ht="15" x14ac:dyDescent="0.25">
      <c r="A528" s="269" t="s">
        <v>2255</v>
      </c>
      <c r="B528" s="269" t="s">
        <v>2256</v>
      </c>
      <c r="C528" s="275">
        <v>81</v>
      </c>
      <c r="D528" s="269" t="s">
        <v>802</v>
      </c>
      <c r="E528" s="275">
        <v>543.72782110444143</v>
      </c>
      <c r="F528" s="275">
        <v>317.97584825367136</v>
      </c>
      <c r="G528" s="275">
        <v>425.91789599265036</v>
      </c>
      <c r="H528" s="275">
        <v>447.79334553792859</v>
      </c>
      <c r="I528" s="275">
        <v>197.35397914427804</v>
      </c>
      <c r="J528" s="275">
        <v>323.61915116634839</v>
      </c>
      <c r="K528" s="275">
        <v>245.07019342292864</v>
      </c>
      <c r="L528" s="275">
        <v>200.19036995490055</v>
      </c>
      <c r="M528" s="275">
        <v>227.77382081078954</v>
      </c>
      <c r="N528" s="275">
        <v>321.84036829924037</v>
      </c>
      <c r="O528" s="275">
        <v>175.78861978654209</v>
      </c>
      <c r="P528" s="275">
        <v>226.33975912094994</v>
      </c>
      <c r="Q528" s="275">
        <v>269.98103233114858</v>
      </c>
      <c r="R528" s="275">
        <v>131.81695588729647</v>
      </c>
      <c r="S528" s="275">
        <v>186.11731020098239</v>
      </c>
      <c r="T528" s="275">
        <v>168.76565253492782</v>
      </c>
      <c r="U528" s="275">
        <v>136.85545340897059</v>
      </c>
      <c r="V528" s="275">
        <v>153.78441445352078</v>
      </c>
      <c r="W528" s="275">
        <v>277.32292311572832</v>
      </c>
      <c r="X528" s="275">
        <v>8.5373215708755161</v>
      </c>
      <c r="Y528" s="275">
        <v>142.93012234330192</v>
      </c>
      <c r="Z528" s="275">
        <v>24.222009777227747</v>
      </c>
      <c r="AA528" s="275">
        <v>24.222009777227747</v>
      </c>
      <c r="AB528" s="275">
        <v>24.222009777227747</v>
      </c>
      <c r="AC528" s="275">
        <v>24.222009777227747</v>
      </c>
      <c r="AD528" s="275">
        <v>24.222009777227747</v>
      </c>
      <c r="AE528" s="275">
        <v>24.222009777227747</v>
      </c>
      <c r="AF528" s="275">
        <v>247.44118063171857</v>
      </c>
      <c r="AG528" s="275">
        <v>22.986752584200239</v>
      </c>
      <c r="AH528" s="275">
        <v>22.986752584200239</v>
      </c>
      <c r="AI528" s="275">
        <v>22.245216364031826</v>
      </c>
      <c r="AJ528" s="275">
        <v>22.245216364031826</v>
      </c>
      <c r="AK528" s="275">
        <v>22.245216364031826</v>
      </c>
    </row>
    <row r="529" spans="1:37" ht="15" x14ac:dyDescent="0.25">
      <c r="A529" s="269" t="s">
        <v>2950</v>
      </c>
      <c r="B529" s="269" t="s">
        <v>171</v>
      </c>
      <c r="C529" s="275">
        <v>637</v>
      </c>
      <c r="D529" s="269" t="s">
        <v>802</v>
      </c>
      <c r="E529" s="275">
        <v>4326.2294714339214</v>
      </c>
      <c r="F529" s="275">
        <v>2165.4013896434549</v>
      </c>
      <c r="G529" s="275">
        <v>2644.6046889628801</v>
      </c>
      <c r="H529" s="275">
        <v>2494.7547962845838</v>
      </c>
      <c r="I529" s="275">
        <v>783.90147116938465</v>
      </c>
      <c r="J529" s="275">
        <v>1597.1693212003586</v>
      </c>
      <c r="K529" s="275">
        <v>862.919914914895</v>
      </c>
      <c r="L529" s="275">
        <v>681.12404797159365</v>
      </c>
      <c r="M529" s="275">
        <v>764.96350383119511</v>
      </c>
      <c r="N529" s="275">
        <v>1165.4211412680881</v>
      </c>
      <c r="O529" s="275">
        <v>905.17915946515154</v>
      </c>
      <c r="P529" s="275">
        <v>985.29604029795098</v>
      </c>
      <c r="Q529" s="275">
        <v>1038.828895658753</v>
      </c>
      <c r="R529" s="275">
        <v>808.08049600182642</v>
      </c>
      <c r="S529" s="275">
        <v>904.5348860364162</v>
      </c>
      <c r="T529" s="275">
        <v>848.92545856199956</v>
      </c>
      <c r="U529" s="275">
        <v>799.30145225695958</v>
      </c>
      <c r="V529" s="275">
        <v>824.80431629715213</v>
      </c>
      <c r="W529" s="275">
        <v>1081.8051117089208</v>
      </c>
      <c r="X529" s="275">
        <v>26.617713865088277</v>
      </c>
      <c r="Y529" s="275">
        <v>554.21141278700452</v>
      </c>
      <c r="Z529" s="275">
        <v>95.229641524266185</v>
      </c>
      <c r="AA529" s="275">
        <v>95.229641524266185</v>
      </c>
      <c r="AB529" s="275">
        <v>95.229641524266185</v>
      </c>
      <c r="AC529" s="275">
        <v>95.229641524266185</v>
      </c>
      <c r="AD529" s="275">
        <v>95.229641524266185</v>
      </c>
      <c r="AE529" s="275">
        <v>95.229641524266185</v>
      </c>
      <c r="AF529" s="275">
        <v>2118.5570352066197</v>
      </c>
      <c r="AG529" s="275">
        <v>195.70038722295956</v>
      </c>
      <c r="AH529" s="275">
        <v>195.70038722295956</v>
      </c>
      <c r="AI529" s="275">
        <v>92.397754511098015</v>
      </c>
      <c r="AJ529" s="275">
        <v>92.397754511098015</v>
      </c>
      <c r="AK529" s="275">
        <v>92.397754511098015</v>
      </c>
    </row>
    <row r="530" spans="1:37" ht="15" x14ac:dyDescent="0.25">
      <c r="A530" s="269" t="s">
        <v>2951</v>
      </c>
      <c r="B530" s="269" t="s">
        <v>172</v>
      </c>
      <c r="C530" s="275">
        <v>184</v>
      </c>
      <c r="D530" s="269" t="s">
        <v>802</v>
      </c>
      <c r="E530" s="275">
        <v>1504.6585151109775</v>
      </c>
      <c r="F530" s="275">
        <v>825.99921466719957</v>
      </c>
      <c r="G530" s="275">
        <v>1025.4153452737892</v>
      </c>
      <c r="H530" s="275">
        <v>1000.5583569712935</v>
      </c>
      <c r="I530" s="275">
        <v>482.68072406878088</v>
      </c>
      <c r="J530" s="275">
        <v>724.36868938144812</v>
      </c>
      <c r="K530" s="275">
        <v>586.77014116865871</v>
      </c>
      <c r="L530" s="275">
        <v>413.29825592590805</v>
      </c>
      <c r="M530" s="275">
        <v>499.84917173023723</v>
      </c>
      <c r="N530" s="275">
        <v>424.70446151450682</v>
      </c>
      <c r="O530" s="275">
        <v>292.24815256658428</v>
      </c>
      <c r="P530" s="275">
        <v>333.75533789660807</v>
      </c>
      <c r="Q530" s="275">
        <v>376.73006818586362</v>
      </c>
      <c r="R530" s="275">
        <v>239.43297124236949</v>
      </c>
      <c r="S530" s="275">
        <v>298.76927766033214</v>
      </c>
      <c r="T530" s="275">
        <v>277.11174964608574</v>
      </c>
      <c r="U530" s="275">
        <v>234.89252393990347</v>
      </c>
      <c r="V530" s="275">
        <v>256.71827906366121</v>
      </c>
      <c r="W530" s="275">
        <v>324.14809139916042</v>
      </c>
      <c r="X530" s="275">
        <v>7.3697939309123877</v>
      </c>
      <c r="Y530" s="275">
        <v>165.75894266503641</v>
      </c>
      <c r="Z530" s="275">
        <v>30.741656640530401</v>
      </c>
      <c r="AA530" s="275">
        <v>30.741656640530401</v>
      </c>
      <c r="AB530" s="275">
        <v>30.741656640530401</v>
      </c>
      <c r="AC530" s="275">
        <v>30.741656640530401</v>
      </c>
      <c r="AD530" s="275">
        <v>30.741656640530401</v>
      </c>
      <c r="AE530" s="275">
        <v>30.741656640530401</v>
      </c>
      <c r="AF530" s="275">
        <v>773.73291369516937</v>
      </c>
      <c r="AG530" s="275">
        <v>71.667150372678833</v>
      </c>
      <c r="AH530" s="275">
        <v>71.667150372678833</v>
      </c>
      <c r="AI530" s="275">
        <v>40.934694678449134</v>
      </c>
      <c r="AJ530" s="275">
        <v>40.934694678449134</v>
      </c>
      <c r="AK530" s="275">
        <v>40.934694678449134</v>
      </c>
    </row>
    <row r="531" spans="1:37" ht="15" x14ac:dyDescent="0.25">
      <c r="A531" s="269" t="s">
        <v>2952</v>
      </c>
      <c r="B531" s="269" t="s">
        <v>822</v>
      </c>
      <c r="C531" s="275">
        <v>151</v>
      </c>
      <c r="D531" s="269" t="s">
        <v>802</v>
      </c>
      <c r="E531" s="275">
        <v>940.5236521076481</v>
      </c>
      <c r="F531" s="275">
        <v>411.7677796518509</v>
      </c>
      <c r="G531" s="275">
        <v>539.72978122969698</v>
      </c>
      <c r="H531" s="275">
        <v>498.06547977109676</v>
      </c>
      <c r="I531" s="275">
        <v>100.40691570020115</v>
      </c>
      <c r="J531" s="275">
        <v>290.93354393963682</v>
      </c>
      <c r="K531" s="275">
        <v>97.476258338789876</v>
      </c>
      <c r="L531" s="275">
        <v>78.571615831350059</v>
      </c>
      <c r="M531" s="275">
        <v>88.371444033652637</v>
      </c>
      <c r="N531" s="275">
        <v>248.54864088896227</v>
      </c>
      <c r="O531" s="275">
        <v>202.54928749604167</v>
      </c>
      <c r="P531" s="275">
        <v>217.18023413378103</v>
      </c>
      <c r="Q531" s="275">
        <v>220.69960915762982</v>
      </c>
      <c r="R531" s="275">
        <v>189.54917491981894</v>
      </c>
      <c r="S531" s="275">
        <v>201.92186945869469</v>
      </c>
      <c r="T531" s="275">
        <v>190.60456963863794</v>
      </c>
      <c r="U531" s="275">
        <v>188.1363094390187</v>
      </c>
      <c r="V531" s="275">
        <v>189.36201241116365</v>
      </c>
      <c r="W531" s="275">
        <v>252.55234010325347</v>
      </c>
      <c r="X531" s="275">
        <v>6.4159733113919657</v>
      </c>
      <c r="Y531" s="275">
        <v>129.48415670732271</v>
      </c>
      <c r="Z531" s="275">
        <v>21.495994961245273</v>
      </c>
      <c r="AA531" s="275">
        <v>21.495994961245273</v>
      </c>
      <c r="AB531" s="275">
        <v>21.495994961245273</v>
      </c>
      <c r="AC531" s="275">
        <v>21.495994961245273</v>
      </c>
      <c r="AD531" s="275">
        <v>21.495994961245273</v>
      </c>
      <c r="AE531" s="275">
        <v>21.495994961245273</v>
      </c>
      <c r="AF531" s="275">
        <v>448.27470717048357</v>
      </c>
      <c r="AG531" s="275">
        <v>41.344412283426898</v>
      </c>
      <c r="AH531" s="275">
        <v>41.344412283426898</v>
      </c>
      <c r="AI531" s="275">
        <v>17.154353277549621</v>
      </c>
      <c r="AJ531" s="275">
        <v>17.154353277549621</v>
      </c>
      <c r="AK531" s="275">
        <v>17.154353277549621</v>
      </c>
    </row>
    <row r="532" spans="1:37" ht="15" x14ac:dyDescent="0.25">
      <c r="A532" s="269" t="s">
        <v>3563</v>
      </c>
      <c r="B532" s="269" t="s">
        <v>173</v>
      </c>
      <c r="C532" s="275">
        <v>646</v>
      </c>
      <c r="D532" s="269" t="s">
        <v>802</v>
      </c>
      <c r="E532" s="275">
        <v>1865.614844303891</v>
      </c>
      <c r="F532" s="275">
        <v>1214.4970964035194</v>
      </c>
      <c r="G532" s="275">
        <v>1479.2776098876391</v>
      </c>
      <c r="H532" s="275">
        <v>1556.9415186524079</v>
      </c>
      <c r="I532" s="275">
        <v>661.59349481678896</v>
      </c>
      <c r="J532" s="275">
        <v>1081.2706472151617</v>
      </c>
      <c r="K532" s="275">
        <v>758.98838351795644</v>
      </c>
      <c r="L532" s="275">
        <v>671.10574865558442</v>
      </c>
      <c r="M532" s="275">
        <v>729.55701853727487</v>
      </c>
      <c r="N532" s="275">
        <v>1204.1143871937854</v>
      </c>
      <c r="O532" s="275">
        <v>838.04017832595946</v>
      </c>
      <c r="P532" s="275">
        <v>976.94319198579149</v>
      </c>
      <c r="Q532" s="275">
        <v>1078.1023999893189</v>
      </c>
      <c r="R532" s="275">
        <v>712.9985803618215</v>
      </c>
      <c r="S532" s="275">
        <v>855.89762390696569</v>
      </c>
      <c r="T532" s="275">
        <v>787.85448460399493</v>
      </c>
      <c r="U532" s="275">
        <v>727.61764619101325</v>
      </c>
      <c r="V532" s="275">
        <v>757.95560100137106</v>
      </c>
      <c r="W532" s="275">
        <v>664.34489846645283</v>
      </c>
      <c r="X532" s="275">
        <v>16.597536815840833</v>
      </c>
      <c r="Y532" s="275">
        <v>340.47121764114684</v>
      </c>
      <c r="Z532" s="275">
        <v>46.798551353185957</v>
      </c>
      <c r="AA532" s="275">
        <v>46.798551353185957</v>
      </c>
      <c r="AB532" s="275">
        <v>46.798551353185957</v>
      </c>
      <c r="AC532" s="275">
        <v>46.798551353185957</v>
      </c>
      <c r="AD532" s="275">
        <v>46.798551353185957</v>
      </c>
      <c r="AE532" s="275">
        <v>46.798551353185957</v>
      </c>
      <c r="AF532" s="275">
        <v>778.78883737882995</v>
      </c>
      <c r="AG532" s="275">
        <v>71.858211192396382</v>
      </c>
      <c r="AH532" s="275">
        <v>71.858211192396382</v>
      </c>
      <c r="AI532" s="275">
        <v>87.295393064217251</v>
      </c>
      <c r="AJ532" s="275">
        <v>87.295393064217251</v>
      </c>
      <c r="AK532" s="275">
        <v>87.295393064217251</v>
      </c>
    </row>
    <row r="533" spans="1:37" ht="15" x14ac:dyDescent="0.25">
      <c r="A533" s="269" t="s">
        <v>2953</v>
      </c>
      <c r="B533" s="269" t="s">
        <v>173</v>
      </c>
      <c r="C533" s="275">
        <v>646</v>
      </c>
      <c r="D533" s="269" t="s">
        <v>802</v>
      </c>
      <c r="E533" s="275">
        <v>1869.2382443387955</v>
      </c>
      <c r="F533" s="275">
        <v>1218.7243964442414</v>
      </c>
      <c r="G533" s="275">
        <v>1486.3231099555089</v>
      </c>
      <c r="H533" s="275">
        <v>1566.6039187454867</v>
      </c>
      <c r="I533" s="275">
        <v>672.46369492150257</v>
      </c>
      <c r="J533" s="275">
        <v>1090.9330473082405</v>
      </c>
      <c r="K533" s="275">
        <v>766.23518358776539</v>
      </c>
      <c r="L533" s="275">
        <v>675.9369487021238</v>
      </c>
      <c r="M533" s="275">
        <v>736.19991860126652</v>
      </c>
      <c r="N533" s="275">
        <v>1204.7317498372277</v>
      </c>
      <c r="O533" s="275">
        <v>839.31879653500562</v>
      </c>
      <c r="P533" s="275">
        <v>978.16049219306126</v>
      </c>
      <c r="Q533" s="275">
        <v>1079.7784759806925</v>
      </c>
      <c r="R533" s="275">
        <v>714.25601519477266</v>
      </c>
      <c r="S533" s="275">
        <v>857.57612198871425</v>
      </c>
      <c r="T533" s="275">
        <v>789.53540477611875</v>
      </c>
      <c r="U533" s="275">
        <v>728.45159568479198</v>
      </c>
      <c r="V533" s="275">
        <v>759.10716449952918</v>
      </c>
      <c r="W533" s="275">
        <v>664.6840047627486</v>
      </c>
      <c r="X533" s="275">
        <v>16.601230137333488</v>
      </c>
      <c r="Y533" s="275">
        <v>340.64261745004103</v>
      </c>
      <c r="Z533" s="275">
        <v>46.913483785767298</v>
      </c>
      <c r="AA533" s="275">
        <v>46.913483785767298</v>
      </c>
      <c r="AB533" s="275">
        <v>46.913483785767298</v>
      </c>
      <c r="AC533" s="275">
        <v>46.913483785767298</v>
      </c>
      <c r="AD533" s="275">
        <v>46.913483785767298</v>
      </c>
      <c r="AE533" s="275">
        <v>46.913483785767298</v>
      </c>
      <c r="AF533" s="275">
        <v>779.1700851296149</v>
      </c>
      <c r="AG533" s="275">
        <v>71.89351439829683</v>
      </c>
      <c r="AH533" s="275">
        <v>71.89351439829683</v>
      </c>
      <c r="AI533" s="275">
        <v>87.341517271312767</v>
      </c>
      <c r="AJ533" s="275">
        <v>87.341517271312767</v>
      </c>
      <c r="AK533" s="275">
        <v>87.341517271312767</v>
      </c>
    </row>
    <row r="534" spans="1:37" ht="15" x14ac:dyDescent="0.25">
      <c r="A534" s="269" t="s">
        <v>2954</v>
      </c>
      <c r="B534" s="269" t="s">
        <v>174</v>
      </c>
      <c r="C534" s="275">
        <v>646</v>
      </c>
      <c r="D534" s="269" t="s">
        <v>802</v>
      </c>
      <c r="E534" s="275">
        <v>1832.99061050614</v>
      </c>
      <c r="F534" s="275">
        <v>1182.7544109745529</v>
      </c>
      <c r="G534" s="275">
        <v>1456.7231193788218</v>
      </c>
      <c r="H534" s="275">
        <v>1525.478879593129</v>
      </c>
      <c r="I534" s="275">
        <v>668.24099238327244</v>
      </c>
      <c r="J534" s="275">
        <v>1071.6921581770848</v>
      </c>
      <c r="K534" s="275">
        <v>762.86437008725272</v>
      </c>
      <c r="L534" s="275">
        <v>672.56613520161113</v>
      </c>
      <c r="M534" s="275">
        <v>732.82910510075385</v>
      </c>
      <c r="N534" s="275">
        <v>1216.5553002256577</v>
      </c>
      <c r="O534" s="275">
        <v>843.11677923247476</v>
      </c>
      <c r="P534" s="275">
        <v>985.57036653070372</v>
      </c>
      <c r="Q534" s="275">
        <v>1088.9366014402829</v>
      </c>
      <c r="R534" s="275">
        <v>714.91122863385465</v>
      </c>
      <c r="S534" s="275">
        <v>861.75102409086935</v>
      </c>
      <c r="T534" s="275">
        <v>790.05957552738437</v>
      </c>
      <c r="U534" s="275">
        <v>728.80104285230254</v>
      </c>
      <c r="V534" s="275">
        <v>759.54397345891732</v>
      </c>
      <c r="W534" s="275">
        <v>664.61426350991201</v>
      </c>
      <c r="X534" s="275">
        <v>16.600481488424997</v>
      </c>
      <c r="Y534" s="275">
        <v>340.60737249916849</v>
      </c>
      <c r="Z534" s="275">
        <v>46.911709413492943</v>
      </c>
      <c r="AA534" s="275">
        <v>46.911709413492943</v>
      </c>
      <c r="AB534" s="275">
        <v>46.911709413492943</v>
      </c>
      <c r="AC534" s="275">
        <v>46.911709413492943</v>
      </c>
      <c r="AD534" s="275">
        <v>46.911709413492943</v>
      </c>
      <c r="AE534" s="275">
        <v>46.911709413492943</v>
      </c>
      <c r="AF534" s="275">
        <v>768.88440140171474</v>
      </c>
      <c r="AG534" s="275">
        <v>70.941067547696832</v>
      </c>
      <c r="AH534" s="275">
        <v>70.941067547696832</v>
      </c>
      <c r="AI534" s="275">
        <v>85.812218594684111</v>
      </c>
      <c r="AJ534" s="275">
        <v>85.812218594684111</v>
      </c>
      <c r="AK534" s="275">
        <v>85.812218594684111</v>
      </c>
    </row>
    <row r="535" spans="1:37" ht="15" x14ac:dyDescent="0.25">
      <c r="A535" s="269" t="s">
        <v>3564</v>
      </c>
      <c r="B535" s="269" t="s">
        <v>175</v>
      </c>
      <c r="C535" s="275">
        <v>174</v>
      </c>
      <c r="D535" s="269" t="s">
        <v>802</v>
      </c>
      <c r="E535" s="275">
        <v>1104.5841598698094</v>
      </c>
      <c r="F535" s="275">
        <v>749.73251943591208</v>
      </c>
      <c r="G535" s="275">
        <v>901.0107436868193</v>
      </c>
      <c r="H535" s="275">
        <v>1038.828476903074</v>
      </c>
      <c r="I535" s="275">
        <v>487.46567617562607</v>
      </c>
      <c r="J535" s="275">
        <v>744.84371151989717</v>
      </c>
      <c r="K535" s="275">
        <v>555.88742136018095</v>
      </c>
      <c r="L535" s="275">
        <v>438.50013223456745</v>
      </c>
      <c r="M535" s="275">
        <v>503.85516094367949</v>
      </c>
      <c r="N535" s="275">
        <v>452.00298122726372</v>
      </c>
      <c r="O535" s="275">
        <v>247.48168363185926</v>
      </c>
      <c r="P535" s="275">
        <v>321.20603393680511</v>
      </c>
      <c r="Q535" s="275">
        <v>418.59777098975542</v>
      </c>
      <c r="R535" s="275">
        <v>183.99813853402199</v>
      </c>
      <c r="S535" s="275">
        <v>279.02144878815602</v>
      </c>
      <c r="T535" s="275">
        <v>249.87335745602337</v>
      </c>
      <c r="U535" s="275">
        <v>183.98734276839414</v>
      </c>
      <c r="V535" s="275">
        <v>219.4539114729553</v>
      </c>
      <c r="W535" s="275">
        <v>274.77340111047613</v>
      </c>
      <c r="X535" s="275">
        <v>8.4873854400828037</v>
      </c>
      <c r="Y535" s="275">
        <v>141.63039327527946</v>
      </c>
      <c r="Z535" s="275">
        <v>24.587835779405758</v>
      </c>
      <c r="AA535" s="275">
        <v>24.587835779405758</v>
      </c>
      <c r="AB535" s="275">
        <v>24.587835779405758</v>
      </c>
      <c r="AC535" s="275">
        <v>24.587835779405758</v>
      </c>
      <c r="AD535" s="275">
        <v>24.587835779405758</v>
      </c>
      <c r="AE535" s="275">
        <v>24.587835779405758</v>
      </c>
      <c r="AF535" s="275">
        <v>444.03860394313523</v>
      </c>
      <c r="AG535" s="275">
        <v>41.191485129759378</v>
      </c>
      <c r="AH535" s="275">
        <v>41.191485129759378</v>
      </c>
      <c r="AI535" s="275">
        <v>53.793573579732183</v>
      </c>
      <c r="AJ535" s="275">
        <v>53.793573579732183</v>
      </c>
      <c r="AK535" s="275">
        <v>53.793573579732183</v>
      </c>
    </row>
    <row r="536" spans="1:37" ht="15" x14ac:dyDescent="0.25">
      <c r="A536" s="269" t="s">
        <v>2955</v>
      </c>
      <c r="B536" s="269" t="s">
        <v>175</v>
      </c>
      <c r="C536" s="275">
        <v>174</v>
      </c>
      <c r="D536" s="269" t="s">
        <v>802</v>
      </c>
      <c r="E536" s="275">
        <v>1110.6231599279831</v>
      </c>
      <c r="F536" s="275">
        <v>753.95981947663404</v>
      </c>
      <c r="G536" s="275">
        <v>908.05624375468904</v>
      </c>
      <c r="H536" s="275">
        <v>1048.4908769961526</v>
      </c>
      <c r="I536" s="275">
        <v>498.33587628033945</v>
      </c>
      <c r="J536" s="275">
        <v>754.50611161297581</v>
      </c>
      <c r="K536" s="275">
        <v>565.54982145325971</v>
      </c>
      <c r="L536" s="275">
        <v>443.33133228110682</v>
      </c>
      <c r="M536" s="275">
        <v>510.49806100767114</v>
      </c>
      <c r="N536" s="275">
        <v>453.04382920987882</v>
      </c>
      <c r="O536" s="275">
        <v>248.62840294926747</v>
      </c>
      <c r="P536" s="275">
        <v>322.42333414407534</v>
      </c>
      <c r="Q536" s="275">
        <v>420.27384698112917</v>
      </c>
      <c r="R536" s="275">
        <v>185.25557336697346</v>
      </c>
      <c r="S536" s="275">
        <v>280.69994686990481</v>
      </c>
      <c r="T536" s="275">
        <v>251.55427762814728</v>
      </c>
      <c r="U536" s="275">
        <v>184.82129226217316</v>
      </c>
      <c r="V536" s="275">
        <v>220.60547497111367</v>
      </c>
      <c r="W536" s="275">
        <v>275.11250740677184</v>
      </c>
      <c r="X536" s="275">
        <v>8.491078761575455</v>
      </c>
      <c r="Y536" s="275">
        <v>141.80179308417365</v>
      </c>
      <c r="Z536" s="275">
        <v>24.702768211987106</v>
      </c>
      <c r="AA536" s="275">
        <v>24.702768211987106</v>
      </c>
      <c r="AB536" s="275">
        <v>24.702768211987106</v>
      </c>
      <c r="AC536" s="275">
        <v>24.702768211987106</v>
      </c>
      <c r="AD536" s="275">
        <v>24.702768211987106</v>
      </c>
      <c r="AE536" s="275">
        <v>24.702768211987106</v>
      </c>
      <c r="AF536" s="275">
        <v>444.41985169392018</v>
      </c>
      <c r="AG536" s="275">
        <v>41.226788335659833</v>
      </c>
      <c r="AH536" s="275">
        <v>41.226788335659833</v>
      </c>
      <c r="AI536" s="275">
        <v>53.839697786827713</v>
      </c>
      <c r="AJ536" s="275">
        <v>53.839697786827713</v>
      </c>
      <c r="AK536" s="275">
        <v>53.839697786827713</v>
      </c>
    </row>
    <row r="537" spans="1:37" ht="15" x14ac:dyDescent="0.25">
      <c r="A537" s="269" t="s">
        <v>2956</v>
      </c>
      <c r="B537" s="269" t="s">
        <v>176</v>
      </c>
      <c r="C537" s="275">
        <v>174</v>
      </c>
      <c r="D537" s="269" t="s">
        <v>802</v>
      </c>
      <c r="E537" s="275">
        <v>1073.2285193595339</v>
      </c>
      <c r="F537" s="275">
        <v>719.87270458762487</v>
      </c>
      <c r="G537" s="275">
        <v>880.65169700350941</v>
      </c>
      <c r="H537" s="275">
        <v>1009.4200732560553</v>
      </c>
      <c r="I537" s="275">
        <v>494.3450925483636</v>
      </c>
      <c r="J537" s="275">
        <v>736.34868412427829</v>
      </c>
      <c r="K537" s="275">
        <v>562.20641001191052</v>
      </c>
      <c r="L537" s="275">
        <v>440.14976391241424</v>
      </c>
      <c r="M537" s="275">
        <v>507.31649263897862</v>
      </c>
      <c r="N537" s="275">
        <v>459.45682397294246</v>
      </c>
      <c r="O537" s="275">
        <v>250.66024287419853</v>
      </c>
      <c r="P537" s="275">
        <v>326.96322647634315</v>
      </c>
      <c r="Q537" s="275">
        <v>426.49635675123056</v>
      </c>
      <c r="R537" s="275">
        <v>185.73178584937921</v>
      </c>
      <c r="S537" s="275">
        <v>283.56515863904588</v>
      </c>
      <c r="T537" s="275">
        <v>251.93524761407187</v>
      </c>
      <c r="U537" s="275">
        <v>185.07527225278952</v>
      </c>
      <c r="V537" s="275">
        <v>220.92294995938411</v>
      </c>
      <c r="W537" s="275">
        <v>275.06020146714428</v>
      </c>
      <c r="X537" s="275">
        <v>8.4905172748940831</v>
      </c>
      <c r="Y537" s="275">
        <v>141.77535937101919</v>
      </c>
      <c r="Z537" s="275">
        <v>24.701437432781336</v>
      </c>
      <c r="AA537" s="275">
        <v>24.701437432781336</v>
      </c>
      <c r="AB537" s="275">
        <v>24.701437432781336</v>
      </c>
      <c r="AC537" s="275">
        <v>24.701437432781336</v>
      </c>
      <c r="AD537" s="275">
        <v>24.701437432781336</v>
      </c>
      <c r="AE537" s="275">
        <v>24.701437432781336</v>
      </c>
      <c r="AF537" s="275">
        <v>436.42510009802021</v>
      </c>
      <c r="AG537" s="275">
        <v>40.486479819459831</v>
      </c>
      <c r="AH537" s="275">
        <v>40.486479819459831</v>
      </c>
      <c r="AI537" s="275">
        <v>52.359971493363261</v>
      </c>
      <c r="AJ537" s="275">
        <v>52.359971493363261</v>
      </c>
      <c r="AK537" s="275">
        <v>52.359971493363261</v>
      </c>
    </row>
    <row r="538" spans="1:37" ht="15" x14ac:dyDescent="0.25">
      <c r="A538" s="269" t="s">
        <v>2957</v>
      </c>
      <c r="B538" s="269" t="s">
        <v>177</v>
      </c>
      <c r="C538" s="275">
        <v>131</v>
      </c>
      <c r="D538" s="269" t="s">
        <v>802</v>
      </c>
      <c r="E538" s="275">
        <v>69.243811007926041</v>
      </c>
      <c r="F538" s="275">
        <v>30.627694126448894</v>
      </c>
      <c r="G538" s="275">
        <v>42.933070301985389</v>
      </c>
      <c r="H538" s="275">
        <v>43.673383763069253</v>
      </c>
      <c r="I538" s="275">
        <v>12.591655446490604</v>
      </c>
      <c r="J538" s="275">
        <v>27.68776822652335</v>
      </c>
      <c r="K538" s="275">
        <v>15.031681591177783</v>
      </c>
      <c r="L538" s="275">
        <v>12.126003289773596</v>
      </c>
      <c r="M538" s="275">
        <v>13.884220135088647</v>
      </c>
      <c r="N538" s="275">
        <v>125.9000319010395</v>
      </c>
      <c r="O538" s="275">
        <v>110.80331709262308</v>
      </c>
      <c r="P538" s="275">
        <v>115.76228950039219</v>
      </c>
      <c r="Q538" s="275">
        <v>118.57241452773326</v>
      </c>
      <c r="R538" s="275">
        <v>106.95093334875125</v>
      </c>
      <c r="S538" s="275">
        <v>111.32773578835614</v>
      </c>
      <c r="T538" s="275">
        <v>108.38513579318804</v>
      </c>
      <c r="U538" s="275">
        <v>106.5958734153002</v>
      </c>
      <c r="V538" s="275">
        <v>107.56532745770662</v>
      </c>
      <c r="W538" s="275">
        <v>121.53546302206686</v>
      </c>
      <c r="X538" s="275">
        <v>2.5473103678549256</v>
      </c>
      <c r="Y538" s="275">
        <v>62.041386694960892</v>
      </c>
      <c r="Z538" s="275">
        <v>6.1302493359563535</v>
      </c>
      <c r="AA538" s="275">
        <v>6.1302493359563535</v>
      </c>
      <c r="AB538" s="275">
        <v>6.1302493359563535</v>
      </c>
      <c r="AC538" s="275">
        <v>6.1302493359563535</v>
      </c>
      <c r="AD538" s="275">
        <v>6.1302493359563535</v>
      </c>
      <c r="AE538" s="275">
        <v>6.1302493359563535</v>
      </c>
      <c r="AF538" s="275">
        <v>22.150007255870509</v>
      </c>
      <c r="AG538" s="275">
        <v>1.9407981334092139</v>
      </c>
      <c r="AH538" s="275">
        <v>1.9407981334092139</v>
      </c>
      <c r="AI538" s="275">
        <v>3.7626139581756406</v>
      </c>
      <c r="AJ538" s="275">
        <v>3.7626139581756406</v>
      </c>
      <c r="AK538" s="275">
        <v>3.7626139581756406</v>
      </c>
    </row>
    <row r="539" spans="1:37" ht="15" x14ac:dyDescent="0.25">
      <c r="A539" s="269" t="s">
        <v>2958</v>
      </c>
      <c r="B539" s="269" t="s">
        <v>178</v>
      </c>
      <c r="C539" s="275">
        <v>131</v>
      </c>
      <c r="D539" s="269" t="s">
        <v>802</v>
      </c>
      <c r="E539" s="275">
        <v>69.243811007926041</v>
      </c>
      <c r="F539" s="275">
        <v>30.627694126448894</v>
      </c>
      <c r="G539" s="275">
        <v>42.933070301985389</v>
      </c>
      <c r="H539" s="275">
        <v>43.673383763069253</v>
      </c>
      <c r="I539" s="275">
        <v>12.591655446490604</v>
      </c>
      <c r="J539" s="275">
        <v>27.68776822652335</v>
      </c>
      <c r="K539" s="275">
        <v>15.031681591177783</v>
      </c>
      <c r="L539" s="275">
        <v>12.126003289773596</v>
      </c>
      <c r="M539" s="275">
        <v>13.884220135088647</v>
      </c>
      <c r="N539" s="275">
        <v>125.9000319010395</v>
      </c>
      <c r="O539" s="275">
        <v>110.80331709262308</v>
      </c>
      <c r="P539" s="275">
        <v>115.76228950039219</v>
      </c>
      <c r="Q539" s="275">
        <v>118.57241452773326</v>
      </c>
      <c r="R539" s="275">
        <v>106.95093334875125</v>
      </c>
      <c r="S539" s="275">
        <v>111.32773578835614</v>
      </c>
      <c r="T539" s="275">
        <v>108.38513579318804</v>
      </c>
      <c r="U539" s="275">
        <v>106.5958734153002</v>
      </c>
      <c r="V539" s="275">
        <v>107.56532745770662</v>
      </c>
      <c r="W539" s="275">
        <v>121.53546302206686</v>
      </c>
      <c r="X539" s="275">
        <v>2.5473103678549256</v>
      </c>
      <c r="Y539" s="275">
        <v>62.041386694960892</v>
      </c>
      <c r="Z539" s="275">
        <v>6.1302493359563535</v>
      </c>
      <c r="AA539" s="275">
        <v>6.1302493359563535</v>
      </c>
      <c r="AB539" s="275">
        <v>6.1302493359563535</v>
      </c>
      <c r="AC539" s="275">
        <v>6.1302493359563535</v>
      </c>
      <c r="AD539" s="275">
        <v>6.1302493359563535</v>
      </c>
      <c r="AE539" s="275">
        <v>6.1302493359563535</v>
      </c>
      <c r="AF539" s="275">
        <v>22.150007255870509</v>
      </c>
      <c r="AG539" s="275">
        <v>1.9407981334092139</v>
      </c>
      <c r="AH539" s="275">
        <v>1.9407981334092139</v>
      </c>
      <c r="AI539" s="275">
        <v>3.7626139581756406</v>
      </c>
      <c r="AJ539" s="275">
        <v>3.7626139581756406</v>
      </c>
      <c r="AK539" s="275">
        <v>3.7626139581756406</v>
      </c>
    </row>
    <row r="540" spans="1:37" ht="15" x14ac:dyDescent="0.25">
      <c r="A540" s="269" t="s">
        <v>2959</v>
      </c>
      <c r="B540" s="269" t="s">
        <v>179</v>
      </c>
      <c r="C540" s="275">
        <v>79</v>
      </c>
      <c r="D540" s="269" t="s">
        <v>802</v>
      </c>
      <c r="E540" s="275">
        <v>635.990671714521</v>
      </c>
      <c r="F540" s="275">
        <v>332.72708276121233</v>
      </c>
      <c r="G540" s="275">
        <v>449.46765529486373</v>
      </c>
      <c r="H540" s="275">
        <v>387.092890460126</v>
      </c>
      <c r="I540" s="275">
        <v>136.35285230169126</v>
      </c>
      <c r="J540" s="275">
        <v>253.36363101569452</v>
      </c>
      <c r="K540" s="275">
        <v>215.39619026189436</v>
      </c>
      <c r="L540" s="275">
        <v>153.31013442669752</v>
      </c>
      <c r="M540" s="275">
        <v>184.0491971883294</v>
      </c>
      <c r="N540" s="275">
        <v>419.49828394222794</v>
      </c>
      <c r="O540" s="275">
        <v>246.70688326349133</v>
      </c>
      <c r="P540" s="275">
        <v>308.45028954780946</v>
      </c>
      <c r="Q540" s="275">
        <v>303.78738541636346</v>
      </c>
      <c r="R540" s="275">
        <v>195.71429821995255</v>
      </c>
      <c r="S540" s="275">
        <v>242.892967753741</v>
      </c>
      <c r="T540" s="275">
        <v>223.84268317671848</v>
      </c>
      <c r="U540" s="275">
        <v>209.43796936447896</v>
      </c>
      <c r="V540" s="275">
        <v>215.80570715529583</v>
      </c>
      <c r="W540" s="275">
        <v>24.965108289776015</v>
      </c>
      <c r="X540" s="275">
        <v>0.46822027219325008</v>
      </c>
      <c r="Y540" s="275">
        <v>12.716664280984633</v>
      </c>
      <c r="Z540" s="275">
        <v>3.8199675659111403</v>
      </c>
      <c r="AA540" s="275">
        <v>3.8199675659111403</v>
      </c>
      <c r="AB540" s="275">
        <v>3.8199675659111403</v>
      </c>
      <c r="AC540" s="275">
        <v>3.8199675659111403</v>
      </c>
      <c r="AD540" s="275">
        <v>3.8199675659111403</v>
      </c>
      <c r="AE540" s="275">
        <v>3.8199675659111403</v>
      </c>
      <c r="AF540" s="275">
        <v>268.30021166808308</v>
      </c>
      <c r="AG540" s="275">
        <v>24.84433166240936</v>
      </c>
      <c r="AH540" s="275">
        <v>24.84433166240936</v>
      </c>
      <c r="AI540" s="275">
        <v>22.213977609958157</v>
      </c>
      <c r="AJ540" s="275">
        <v>22.213977609958157</v>
      </c>
      <c r="AK540" s="275">
        <v>22.213977609958157</v>
      </c>
    </row>
    <row r="541" spans="1:37" ht="15" x14ac:dyDescent="0.25">
      <c r="A541" s="269" t="s">
        <v>2960</v>
      </c>
      <c r="B541" s="269" t="s">
        <v>180</v>
      </c>
      <c r="C541" s="275">
        <v>79</v>
      </c>
      <c r="D541" s="269" t="s">
        <v>802</v>
      </c>
      <c r="E541" s="275">
        <v>631.75481236277005</v>
      </c>
      <c r="F541" s="275">
        <v>331.12197582257528</v>
      </c>
      <c r="G541" s="275">
        <v>447.27221146935614</v>
      </c>
      <c r="H541" s="275">
        <v>385.03865504786592</v>
      </c>
      <c r="I541" s="275">
        <v>136.12093349543699</v>
      </c>
      <c r="J541" s="275">
        <v>252.28016937323639</v>
      </c>
      <c r="K541" s="275">
        <v>215.21547986496105</v>
      </c>
      <c r="L541" s="275">
        <v>153.11235455999056</v>
      </c>
      <c r="M541" s="275">
        <v>183.85995205650926</v>
      </c>
      <c r="N541" s="275">
        <v>425.22631455586486</v>
      </c>
      <c r="O541" s="275">
        <v>248.21049129957103</v>
      </c>
      <c r="P541" s="275">
        <v>311.32027155318383</v>
      </c>
      <c r="Q541" s="275">
        <v>306.72300110585246</v>
      </c>
      <c r="R541" s="275">
        <v>195.95296616218741</v>
      </c>
      <c r="S541" s="275">
        <v>244.20265808675487</v>
      </c>
      <c r="T541" s="275">
        <v>223.93815035361246</v>
      </c>
      <c r="U541" s="275">
        <v>209.5573033355964</v>
      </c>
      <c r="V541" s="275">
        <v>215.92504112641328</v>
      </c>
      <c r="W541" s="275">
        <v>24.947672976566846</v>
      </c>
      <c r="X541" s="275">
        <v>0.46803310996612602</v>
      </c>
      <c r="Y541" s="275">
        <v>12.707853043266486</v>
      </c>
      <c r="Z541" s="275">
        <v>3.8195239728425507</v>
      </c>
      <c r="AA541" s="275">
        <v>3.8195239728425507</v>
      </c>
      <c r="AB541" s="275">
        <v>3.8195239728425507</v>
      </c>
      <c r="AC541" s="275">
        <v>3.8195239728425507</v>
      </c>
      <c r="AD541" s="275">
        <v>3.8195239728425507</v>
      </c>
      <c r="AE541" s="275">
        <v>3.8195239728425507</v>
      </c>
      <c r="AF541" s="275">
        <v>266.00927953608306</v>
      </c>
      <c r="AG541" s="275">
        <v>24.632193328009354</v>
      </c>
      <c r="AH541" s="275">
        <v>24.632193328009354</v>
      </c>
      <c r="AI541" s="275">
        <v>22.164405226793928</v>
      </c>
      <c r="AJ541" s="275">
        <v>22.164405226793928</v>
      </c>
      <c r="AK541" s="275">
        <v>22.164405226793928</v>
      </c>
    </row>
    <row r="542" spans="1:37" ht="15" x14ac:dyDescent="0.25">
      <c r="A542" s="269" t="s">
        <v>2961</v>
      </c>
      <c r="B542" s="269" t="s">
        <v>2962</v>
      </c>
      <c r="C542" s="275">
        <v>79</v>
      </c>
      <c r="D542" s="269" t="s">
        <v>802</v>
      </c>
      <c r="E542" s="275">
        <v>718.53433199566348</v>
      </c>
      <c r="F542" s="275">
        <v>124.71651308572265</v>
      </c>
      <c r="G542" s="275">
        <v>349.43583803643895</v>
      </c>
      <c r="H542" s="275">
        <v>387.77744120010789</v>
      </c>
      <c r="I542" s="275">
        <v>125.02671308493586</v>
      </c>
      <c r="J542" s="275">
        <v>232.8198083519996</v>
      </c>
      <c r="K542" s="275">
        <v>273.75704420575551</v>
      </c>
      <c r="L542" s="275">
        <v>125.02671308493586</v>
      </c>
      <c r="M542" s="275">
        <v>184.9164745849092</v>
      </c>
      <c r="N542" s="275">
        <v>118.68326957004456</v>
      </c>
      <c r="O542" s="275">
        <v>74.918838628773486</v>
      </c>
      <c r="P542" s="275">
        <v>88.134835767833536</v>
      </c>
      <c r="Q542" s="275">
        <v>87.112528949828373</v>
      </c>
      <c r="R542" s="275">
        <v>74.886434394440897</v>
      </c>
      <c r="S542" s="275">
        <v>81.450185960354261</v>
      </c>
      <c r="T542" s="275">
        <v>85.953088250041276</v>
      </c>
      <c r="U542" s="275">
        <v>74.886434394440897</v>
      </c>
      <c r="V542" s="275">
        <v>81.398457722057856</v>
      </c>
      <c r="W542" s="275">
        <v>27.078807982229197</v>
      </c>
      <c r="X542" s="275">
        <v>0.24669655806989149</v>
      </c>
      <c r="Y542" s="275">
        <v>13.662752270149545</v>
      </c>
      <c r="Z542" s="275">
        <v>1.9377857689428528</v>
      </c>
      <c r="AA542" s="275">
        <v>1.9377857689428528</v>
      </c>
      <c r="AB542" s="275">
        <v>1.9377857689428528</v>
      </c>
      <c r="AC542" s="275">
        <v>1.9377857689428528</v>
      </c>
      <c r="AD542" s="275">
        <v>1.9377857689428528</v>
      </c>
      <c r="AE542" s="275">
        <v>1.9377857689428528</v>
      </c>
      <c r="AF542" s="275">
        <v>62.434445550056317</v>
      </c>
      <c r="AG542" s="275">
        <v>5.6710970303380854</v>
      </c>
      <c r="AH542" s="275">
        <v>5.6710970303380854</v>
      </c>
      <c r="AI542" s="275">
        <v>9.2276163437988075</v>
      </c>
      <c r="AJ542" s="275">
        <v>9.2276163437988075</v>
      </c>
      <c r="AK542" s="275">
        <v>9.2276163437988075</v>
      </c>
    </row>
    <row r="543" spans="1:37" ht="15" x14ac:dyDescent="0.25">
      <c r="A543" s="269" t="s">
        <v>2963</v>
      </c>
      <c r="B543" s="269" t="s">
        <v>2962</v>
      </c>
      <c r="C543" s="275">
        <v>79</v>
      </c>
      <c r="D543" s="269" t="s">
        <v>802</v>
      </c>
      <c r="E543" s="275">
        <v>717.19799836366269</v>
      </c>
      <c r="F543" s="275">
        <v>124.6914352522805</v>
      </c>
      <c r="G543" s="275">
        <v>348.9185474018293</v>
      </c>
      <c r="H543" s="275">
        <v>387.75236336666569</v>
      </c>
      <c r="I543" s="275">
        <v>125.00163525149371</v>
      </c>
      <c r="J543" s="275">
        <v>232.58915785543337</v>
      </c>
      <c r="K543" s="275">
        <v>273.73196637231337</v>
      </c>
      <c r="L543" s="275">
        <v>125.00163525149371</v>
      </c>
      <c r="M543" s="275">
        <v>184.60935174932592</v>
      </c>
      <c r="N543" s="275">
        <v>121.991794261023</v>
      </c>
      <c r="O543" s="275">
        <v>74.945306826301305</v>
      </c>
      <c r="P543" s="275">
        <v>89.295025092803328</v>
      </c>
      <c r="Q543" s="275">
        <v>87.138997147356179</v>
      </c>
      <c r="R543" s="275">
        <v>74.912902591968717</v>
      </c>
      <c r="S543" s="275">
        <v>82.052337454112333</v>
      </c>
      <c r="T543" s="275">
        <v>85.979556447569081</v>
      </c>
      <c r="U543" s="275">
        <v>74.912902591968717</v>
      </c>
      <c r="V543" s="275">
        <v>82.232205944184415</v>
      </c>
      <c r="W543" s="275">
        <v>27.078807982229197</v>
      </c>
      <c r="X543" s="275">
        <v>0.24669655806989149</v>
      </c>
      <c r="Y543" s="275">
        <v>13.662752270149545</v>
      </c>
      <c r="Z543" s="275">
        <v>1.9377857689428528</v>
      </c>
      <c r="AA543" s="275">
        <v>1.9377857689428528</v>
      </c>
      <c r="AB543" s="275">
        <v>1.9377857689428528</v>
      </c>
      <c r="AC543" s="275">
        <v>1.9377857689428528</v>
      </c>
      <c r="AD543" s="275">
        <v>1.9377857689428528</v>
      </c>
      <c r="AE543" s="275">
        <v>1.9377857689428528</v>
      </c>
      <c r="AF543" s="275">
        <v>60.141809061956323</v>
      </c>
      <c r="AG543" s="275">
        <v>5.4588008735380864</v>
      </c>
      <c r="AH543" s="275">
        <v>5.4588008735380864</v>
      </c>
      <c r="AI543" s="275">
        <v>9.2049719169597815</v>
      </c>
      <c r="AJ543" s="275">
        <v>9.2049719169597815</v>
      </c>
      <c r="AK543" s="275">
        <v>9.2049719169597815</v>
      </c>
    </row>
    <row r="544" spans="1:37" ht="15" x14ac:dyDescent="0.25">
      <c r="A544" s="269" t="s">
        <v>823</v>
      </c>
      <c r="B544" s="269" t="s">
        <v>824</v>
      </c>
      <c r="C544" s="275">
        <v>764</v>
      </c>
      <c r="D544" s="269" t="s">
        <v>802</v>
      </c>
      <c r="E544" s="275">
        <v>17584.31184094234</v>
      </c>
      <c r="F544" s="275">
        <v>9512.9220179201584</v>
      </c>
      <c r="G544" s="275">
        <v>13853.373100005418</v>
      </c>
      <c r="H544" s="275">
        <v>14650.194504916708</v>
      </c>
      <c r="I544" s="275">
        <v>11446.202281263868</v>
      </c>
      <c r="J544" s="275">
        <v>13043.258814184353</v>
      </c>
      <c r="K544" s="275">
        <v>13750.854554747031</v>
      </c>
      <c r="L544" s="275">
        <v>7815.354853835739</v>
      </c>
      <c r="M544" s="275">
        <v>10380.511103532568</v>
      </c>
      <c r="N544" s="275">
        <v>3285.3973303904968</v>
      </c>
      <c r="O544" s="275">
        <v>2050.1448884136998</v>
      </c>
      <c r="P544" s="275">
        <v>2641.388795668337</v>
      </c>
      <c r="Q544" s="275">
        <v>2730.1266455438954</v>
      </c>
      <c r="R544" s="275">
        <v>2109.1971595259756</v>
      </c>
      <c r="S544" s="275">
        <v>2403.5806017819045</v>
      </c>
      <c r="T544" s="275">
        <v>2290.378816382809</v>
      </c>
      <c r="U544" s="275">
        <v>1878.5294770882642</v>
      </c>
      <c r="V544" s="275">
        <v>2035.4990717406909</v>
      </c>
      <c r="W544" s="275">
        <v>1060.9178847778862</v>
      </c>
      <c r="X544" s="275">
        <v>23.930453249400045</v>
      </c>
      <c r="Y544" s="275">
        <v>542.42416901364311</v>
      </c>
      <c r="Z544" s="275">
        <v>155.00057320655668</v>
      </c>
      <c r="AA544" s="275">
        <v>155.00057320655668</v>
      </c>
      <c r="AB544" s="275">
        <v>155.00057320655668</v>
      </c>
      <c r="AC544" s="275">
        <v>155.00057320655668</v>
      </c>
      <c r="AD544" s="275">
        <v>155.00057320655668</v>
      </c>
      <c r="AE544" s="275">
        <v>155.00057320655668</v>
      </c>
      <c r="AF544" s="275">
        <v>5013.2310532036327</v>
      </c>
      <c r="AG544" s="275">
        <v>462.73045598019871</v>
      </c>
      <c r="AH544" s="275">
        <v>462.73045598019871</v>
      </c>
      <c r="AI544" s="275">
        <v>3192.0968076139816</v>
      </c>
      <c r="AJ544" s="275">
        <v>3192.0968076139816</v>
      </c>
      <c r="AK544" s="275">
        <v>3192.0968076139816</v>
      </c>
    </row>
    <row r="545" spans="1:37" ht="15" x14ac:dyDescent="0.25">
      <c r="A545" s="269" t="s">
        <v>825</v>
      </c>
      <c r="B545" s="269" t="s">
        <v>826</v>
      </c>
      <c r="C545" s="275">
        <v>332</v>
      </c>
      <c r="D545" s="269" t="s">
        <v>802</v>
      </c>
      <c r="E545" s="275">
        <v>7204.1557841690201</v>
      </c>
      <c r="F545" s="275">
        <v>5276.6119603207899</v>
      </c>
      <c r="G545" s="275">
        <v>5806.8153539747946</v>
      </c>
      <c r="H545" s="275">
        <v>5046.9567722130314</v>
      </c>
      <c r="I545" s="275">
        <v>4066.0697043158207</v>
      </c>
      <c r="J545" s="275">
        <v>4597.3165696477554</v>
      </c>
      <c r="K545" s="275">
        <v>4017.9434576881899</v>
      </c>
      <c r="L545" s="275">
        <v>3587.8847115684139</v>
      </c>
      <c r="M545" s="275">
        <v>3835.9103248273141</v>
      </c>
      <c r="N545" s="275">
        <v>1855.2643124182086</v>
      </c>
      <c r="O545" s="275">
        <v>1189.7977261573287</v>
      </c>
      <c r="P545" s="275">
        <v>1445.3456303178145</v>
      </c>
      <c r="Q545" s="275">
        <v>1442.4451750722224</v>
      </c>
      <c r="R545" s="275">
        <v>1044.7295106471647</v>
      </c>
      <c r="S545" s="275">
        <v>1214.6978519707336</v>
      </c>
      <c r="T545" s="275">
        <v>1055.3533571702123</v>
      </c>
      <c r="U545" s="275">
        <v>988.99174030662459</v>
      </c>
      <c r="V545" s="275">
        <v>1025.5222987730313</v>
      </c>
      <c r="W545" s="275">
        <v>520.22173389279658</v>
      </c>
      <c r="X545" s="275">
        <v>21.967670652399018</v>
      </c>
      <c r="Y545" s="275">
        <v>271.09470227259777</v>
      </c>
      <c r="Z545" s="275">
        <v>93.71310141065544</v>
      </c>
      <c r="AA545" s="275">
        <v>93.71310141065544</v>
      </c>
      <c r="AB545" s="275">
        <v>93.71310141065544</v>
      </c>
      <c r="AC545" s="275">
        <v>93.71310141065544</v>
      </c>
      <c r="AD545" s="275">
        <v>93.71310141065544</v>
      </c>
      <c r="AE545" s="275">
        <v>93.71310141065544</v>
      </c>
      <c r="AF545" s="275">
        <v>1456.4198285916696</v>
      </c>
      <c r="AG545" s="275">
        <v>133.8143450974805</v>
      </c>
      <c r="AH545" s="275">
        <v>133.8143450974805</v>
      </c>
      <c r="AI545" s="275">
        <v>643.35067126765819</v>
      </c>
      <c r="AJ545" s="275">
        <v>643.35067126765819</v>
      </c>
      <c r="AK545" s="275">
        <v>643.35067126765819</v>
      </c>
    </row>
    <row r="546" spans="1:37" ht="15" x14ac:dyDescent="0.25">
      <c r="A546" s="269" t="s">
        <v>827</v>
      </c>
      <c r="B546" s="269" t="s">
        <v>181</v>
      </c>
      <c r="C546" s="275">
        <v>108</v>
      </c>
      <c r="D546" s="269" t="s">
        <v>802</v>
      </c>
      <c r="E546" s="275">
        <v>2873.8324795782314</v>
      </c>
      <c r="F546" s="275">
        <v>1021.8082915042777</v>
      </c>
      <c r="G546" s="275">
        <v>2011.639436507656</v>
      </c>
      <c r="H546" s="275">
        <v>2447.3044821561962</v>
      </c>
      <c r="I546" s="275">
        <v>1845.0331442370118</v>
      </c>
      <c r="J546" s="275">
        <v>2111.4855611341495</v>
      </c>
      <c r="K546" s="275">
        <v>2433.2277742647098</v>
      </c>
      <c r="L546" s="275">
        <v>983.58201188973555</v>
      </c>
      <c r="M546" s="275">
        <v>1636.1501946763135</v>
      </c>
      <c r="N546" s="275">
        <v>375.28832270906105</v>
      </c>
      <c r="O546" s="275">
        <v>213.93158846959733</v>
      </c>
      <c r="P546" s="275">
        <v>299.01079133763074</v>
      </c>
      <c r="Q546" s="275">
        <v>321.92036761791815</v>
      </c>
      <c r="R546" s="275">
        <v>266.11691221970278</v>
      </c>
      <c r="S546" s="275">
        <v>297.22068745279267</v>
      </c>
      <c r="T546" s="275">
        <v>308.87800459767027</v>
      </c>
      <c r="U546" s="275">
        <v>205.79402997951297</v>
      </c>
      <c r="V546" s="275">
        <v>252.49419324191496</v>
      </c>
      <c r="W546" s="275">
        <v>135.17403772127236</v>
      </c>
      <c r="X546" s="275">
        <v>0.49069564925025588</v>
      </c>
      <c r="Y546" s="275">
        <v>67.832366685261306</v>
      </c>
      <c r="Z546" s="275">
        <v>15.32186794897531</v>
      </c>
      <c r="AA546" s="275">
        <v>15.32186794897531</v>
      </c>
      <c r="AB546" s="275">
        <v>15.32186794897531</v>
      </c>
      <c r="AC546" s="275">
        <v>15.32186794897531</v>
      </c>
      <c r="AD546" s="275">
        <v>15.32186794897531</v>
      </c>
      <c r="AE546" s="275">
        <v>15.32186794897531</v>
      </c>
      <c r="AF546" s="275">
        <v>889.20280615299077</v>
      </c>
      <c r="AG546" s="275">
        <v>82.229027720679525</v>
      </c>
      <c r="AH546" s="275">
        <v>82.229027720679525</v>
      </c>
      <c r="AI546" s="275">
        <v>637.18653408658076</v>
      </c>
      <c r="AJ546" s="275">
        <v>637.18653408658076</v>
      </c>
      <c r="AK546" s="275">
        <v>637.18653408658076</v>
      </c>
    </row>
    <row r="547" spans="1:37" ht="15" x14ac:dyDescent="0.25">
      <c r="A547" s="269" t="s">
        <v>182</v>
      </c>
      <c r="B547" s="269" t="s">
        <v>183</v>
      </c>
      <c r="C547" s="275">
        <v>0</v>
      </c>
      <c r="D547" s="269" t="s">
        <v>802</v>
      </c>
      <c r="E547" s="275">
        <v>0</v>
      </c>
      <c r="F547" s="275">
        <v>0</v>
      </c>
      <c r="G547" s="275">
        <v>0</v>
      </c>
      <c r="H547" s="275">
        <v>0</v>
      </c>
      <c r="I547" s="275">
        <v>0</v>
      </c>
      <c r="J547" s="275">
        <v>0</v>
      </c>
      <c r="K547" s="275">
        <v>0</v>
      </c>
      <c r="L547" s="275">
        <v>0</v>
      </c>
      <c r="M547" s="275">
        <v>0</v>
      </c>
      <c r="N547" s="275">
        <v>0</v>
      </c>
      <c r="O547" s="275">
        <v>0</v>
      </c>
      <c r="P547" s="275">
        <v>0</v>
      </c>
      <c r="Q547" s="275">
        <v>0</v>
      </c>
      <c r="R547" s="275">
        <v>0</v>
      </c>
      <c r="S547" s="275">
        <v>0</v>
      </c>
      <c r="T547" s="275">
        <v>0</v>
      </c>
      <c r="U547" s="275">
        <v>0</v>
      </c>
      <c r="V547" s="275">
        <v>0</v>
      </c>
      <c r="W547" s="275">
        <v>0</v>
      </c>
      <c r="X547" s="275">
        <v>0</v>
      </c>
      <c r="Y547" s="275">
        <v>0</v>
      </c>
      <c r="Z547" s="275">
        <v>0</v>
      </c>
      <c r="AA547" s="275">
        <v>0</v>
      </c>
      <c r="AB547" s="275">
        <v>0</v>
      </c>
      <c r="AC547" s="275">
        <v>0</v>
      </c>
      <c r="AD547" s="275">
        <v>0</v>
      </c>
      <c r="AE547" s="275">
        <v>0</v>
      </c>
      <c r="AF547" s="275">
        <v>9.8587650000000002E-3</v>
      </c>
      <c r="AG547" s="275">
        <v>9.1291000000000007E-4</v>
      </c>
      <c r="AH547" s="275">
        <v>9.1291000000000007E-4</v>
      </c>
      <c r="AI547" s="275">
        <v>0</v>
      </c>
      <c r="AJ547" s="275">
        <v>0</v>
      </c>
      <c r="AK547" s="275">
        <v>0</v>
      </c>
    </row>
    <row r="548" spans="1:37" ht="15" x14ac:dyDescent="0.25">
      <c r="A548" s="269" t="s">
        <v>3565</v>
      </c>
      <c r="B548" s="269" t="s">
        <v>3566</v>
      </c>
      <c r="C548" s="275">
        <v>178</v>
      </c>
      <c r="D548" s="269" t="s">
        <v>802</v>
      </c>
      <c r="E548" s="275">
        <v>1526.5494818386687</v>
      </c>
      <c r="F548" s="275">
        <v>734.90262085750169</v>
      </c>
      <c r="G548" s="275">
        <v>1022.0766305861213</v>
      </c>
      <c r="H548" s="275">
        <v>846.96440146820919</v>
      </c>
      <c r="I548" s="275">
        <v>277.29394269274508</v>
      </c>
      <c r="J548" s="275">
        <v>531.90001245932956</v>
      </c>
      <c r="K548" s="275">
        <v>450.82204877747751</v>
      </c>
      <c r="L548" s="275">
        <v>287.68158383175216</v>
      </c>
      <c r="M548" s="275">
        <v>370.18038445452714</v>
      </c>
      <c r="N548" s="275">
        <v>786.2754424048469</v>
      </c>
      <c r="O548" s="275">
        <v>373.26457562316978</v>
      </c>
      <c r="P548" s="275">
        <v>517.77317600838614</v>
      </c>
      <c r="Q548" s="275">
        <v>477.24861947952888</v>
      </c>
      <c r="R548" s="275">
        <v>251.66507745774828</v>
      </c>
      <c r="S548" s="275">
        <v>357.90697936982974</v>
      </c>
      <c r="T548" s="275">
        <v>324.5991096039553</v>
      </c>
      <c r="U548" s="275">
        <v>264.32697095305247</v>
      </c>
      <c r="V548" s="275">
        <v>292.73318361895087</v>
      </c>
      <c r="W548" s="275">
        <v>0</v>
      </c>
      <c r="X548" s="275">
        <v>0</v>
      </c>
      <c r="Y548" s="275">
        <v>0</v>
      </c>
      <c r="Z548" s="275">
        <v>0</v>
      </c>
      <c r="AA548" s="275">
        <v>0</v>
      </c>
      <c r="AB548" s="275">
        <v>0</v>
      </c>
      <c r="AC548" s="275">
        <v>0</v>
      </c>
      <c r="AD548" s="275">
        <v>0</v>
      </c>
      <c r="AE548" s="275">
        <v>0</v>
      </c>
      <c r="AF548" s="275">
        <v>567.31758367892473</v>
      </c>
      <c r="AG548" s="275">
        <v>52.533048842502275</v>
      </c>
      <c r="AH548" s="275">
        <v>52.533048842502275</v>
      </c>
      <c r="AI548" s="275">
        <v>52.6004763004197</v>
      </c>
      <c r="AJ548" s="275">
        <v>52.6004763004197</v>
      </c>
      <c r="AK548" s="275">
        <v>52.6004763004197</v>
      </c>
    </row>
    <row r="549" spans="1:37" ht="15" x14ac:dyDescent="0.25">
      <c r="A549" s="269" t="s">
        <v>3567</v>
      </c>
      <c r="B549" s="269" t="s">
        <v>3568</v>
      </c>
      <c r="C549" s="275">
        <v>34</v>
      </c>
      <c r="D549" s="269" t="s">
        <v>802</v>
      </c>
      <c r="E549" s="275">
        <v>460.24468846447832</v>
      </c>
      <c r="F549" s="275">
        <v>206.0757272418181</v>
      </c>
      <c r="G549" s="275">
        <v>285.3029479417969</v>
      </c>
      <c r="H549" s="275">
        <v>276.02247497138387</v>
      </c>
      <c r="I549" s="275">
        <v>100.12588994147447</v>
      </c>
      <c r="J549" s="275">
        <v>177.38665536424014</v>
      </c>
      <c r="K549" s="275">
        <v>105.00678152274337</v>
      </c>
      <c r="L549" s="275">
        <v>96.173130694040253</v>
      </c>
      <c r="M549" s="275">
        <v>101.14959338803973</v>
      </c>
      <c r="N549" s="275">
        <v>129.91034213053007</v>
      </c>
      <c r="O549" s="275">
        <v>59.591064388272102</v>
      </c>
      <c r="P549" s="275">
        <v>83.487109135686865</v>
      </c>
      <c r="Q549" s="275">
        <v>83.818203314181076</v>
      </c>
      <c r="R549" s="275">
        <v>39.877580821139908</v>
      </c>
      <c r="S549" s="275">
        <v>57.973129642299924</v>
      </c>
      <c r="T549" s="275">
        <v>42.42529740073995</v>
      </c>
      <c r="U549" s="275">
        <v>38.911027360457105</v>
      </c>
      <c r="V549" s="275">
        <v>40.751986147231605</v>
      </c>
      <c r="W549" s="275">
        <v>0</v>
      </c>
      <c r="X549" s="275">
        <v>0</v>
      </c>
      <c r="Y549" s="275">
        <v>0</v>
      </c>
      <c r="Z549" s="275">
        <v>0</v>
      </c>
      <c r="AA549" s="275">
        <v>0</v>
      </c>
      <c r="AB549" s="275">
        <v>0</v>
      </c>
      <c r="AC549" s="275">
        <v>0</v>
      </c>
      <c r="AD549" s="275">
        <v>0</v>
      </c>
      <c r="AE549" s="275">
        <v>0</v>
      </c>
      <c r="AF549" s="275">
        <v>113.0799213987884</v>
      </c>
      <c r="AG549" s="275">
        <v>10.471094570502629</v>
      </c>
      <c r="AH549" s="275">
        <v>10.471094570502629</v>
      </c>
      <c r="AI549" s="275">
        <v>12.760618504600433</v>
      </c>
      <c r="AJ549" s="275">
        <v>12.760618504600433</v>
      </c>
      <c r="AK549" s="275">
        <v>12.760618504600433</v>
      </c>
    </row>
    <row r="550" spans="1:37" ht="15" x14ac:dyDescent="0.25">
      <c r="A550" s="269" t="s">
        <v>3569</v>
      </c>
      <c r="B550" s="269" t="s">
        <v>3570</v>
      </c>
      <c r="C550" s="275">
        <v>48</v>
      </c>
      <c r="D550" s="269" t="s">
        <v>802</v>
      </c>
      <c r="E550" s="275">
        <v>355.43493112473016</v>
      </c>
      <c r="F550" s="275">
        <v>172.87679542032879</v>
      </c>
      <c r="G550" s="275">
        <v>245.59122754810815</v>
      </c>
      <c r="H550" s="275">
        <v>190.31397549894177</v>
      </c>
      <c r="I550" s="275">
        <v>58.474247099610061</v>
      </c>
      <c r="J550" s="275">
        <v>118.17111903169648</v>
      </c>
      <c r="K550" s="275">
        <v>115.27175575157804</v>
      </c>
      <c r="L550" s="275">
        <v>61.782419984946372</v>
      </c>
      <c r="M550" s="275">
        <v>89.676930355495799</v>
      </c>
      <c r="N550" s="275">
        <v>218.78836675810561</v>
      </c>
      <c r="O550" s="275">
        <v>104.5578370782992</v>
      </c>
      <c r="P550" s="275">
        <v>144.76202229089975</v>
      </c>
      <c r="Q550" s="275">
        <v>131.14347205511592</v>
      </c>
      <c r="R550" s="275">
        <v>70.595832212202779</v>
      </c>
      <c r="S550" s="275">
        <v>99.977949909176601</v>
      </c>
      <c r="T550" s="275">
        <v>94.312032922670227</v>
      </c>
      <c r="U550" s="275">
        <v>75.138647864198447</v>
      </c>
      <c r="V550" s="275">
        <v>83.993732490573095</v>
      </c>
      <c r="W550" s="275">
        <v>0</v>
      </c>
      <c r="X550" s="275">
        <v>0</v>
      </c>
      <c r="Y550" s="275">
        <v>0</v>
      </c>
      <c r="Z550" s="275">
        <v>0</v>
      </c>
      <c r="AA550" s="275">
        <v>0</v>
      </c>
      <c r="AB550" s="275">
        <v>0</v>
      </c>
      <c r="AC550" s="275">
        <v>0</v>
      </c>
      <c r="AD550" s="275">
        <v>0</v>
      </c>
      <c r="AE550" s="275">
        <v>0</v>
      </c>
      <c r="AF550" s="275">
        <v>151.41255409337876</v>
      </c>
      <c r="AG550" s="275">
        <v>14.020651423999883</v>
      </c>
      <c r="AH550" s="275">
        <v>14.020651423999883</v>
      </c>
      <c r="AI550" s="275">
        <v>13.279952598606425</v>
      </c>
      <c r="AJ550" s="275">
        <v>13.279952598606425</v>
      </c>
      <c r="AK550" s="275">
        <v>13.279952598606425</v>
      </c>
    </row>
    <row r="551" spans="1:37" ht="15" x14ac:dyDescent="0.25">
      <c r="A551" s="269" t="s">
        <v>3571</v>
      </c>
      <c r="B551" s="269" t="s">
        <v>1719</v>
      </c>
      <c r="C551" s="275">
        <v>583</v>
      </c>
      <c r="D551" s="269" t="s">
        <v>802</v>
      </c>
      <c r="E551" s="275">
        <v>23547.305809205351</v>
      </c>
      <c r="F551" s="275">
        <v>8717.4345837640631</v>
      </c>
      <c r="G551" s="275">
        <v>13059.413961200131</v>
      </c>
      <c r="H551" s="275">
        <v>17415.466192617838</v>
      </c>
      <c r="I551" s="275">
        <v>10057.169665843156</v>
      </c>
      <c r="J551" s="275">
        <v>12238.069133148336</v>
      </c>
      <c r="K551" s="275">
        <v>15710.846514986799</v>
      </c>
      <c r="L551" s="275">
        <v>7817.8682239994077</v>
      </c>
      <c r="M551" s="275">
        <v>10925.754384385693</v>
      </c>
      <c r="N551" s="275">
        <v>3074.9735769185745</v>
      </c>
      <c r="O551" s="275">
        <v>1816.811473616174</v>
      </c>
      <c r="P551" s="275">
        <v>2219.8180559318375</v>
      </c>
      <c r="Q551" s="275">
        <v>2397.403499702305</v>
      </c>
      <c r="R551" s="275">
        <v>1870.3918458207904</v>
      </c>
      <c r="S551" s="275">
        <v>2083.8362483224323</v>
      </c>
      <c r="T551" s="275">
        <v>2267.4787518204621</v>
      </c>
      <c r="U551" s="275">
        <v>1666.5296884306179</v>
      </c>
      <c r="V551" s="275">
        <v>1870.845973376398</v>
      </c>
      <c r="W551" s="275">
        <v>870.46056980743924</v>
      </c>
      <c r="X551" s="275">
        <v>21.896774992057676</v>
      </c>
      <c r="Y551" s="275">
        <v>446.17867239974845</v>
      </c>
      <c r="Z551" s="275">
        <v>176.39451008854667</v>
      </c>
      <c r="AA551" s="275">
        <v>176.39451008854667</v>
      </c>
      <c r="AB551" s="275">
        <v>176.39451008854667</v>
      </c>
      <c r="AC551" s="275">
        <v>176.39451008854667</v>
      </c>
      <c r="AD551" s="275">
        <v>176.39451008854667</v>
      </c>
      <c r="AE551" s="275">
        <v>176.39451008854667</v>
      </c>
      <c r="AF551" s="275">
        <v>5946.6500898238137</v>
      </c>
      <c r="AG551" s="275">
        <v>548.65330526925652</v>
      </c>
      <c r="AH551" s="275">
        <v>548.65330526925652</v>
      </c>
      <c r="AI551" s="275">
        <v>1915.1439774108369</v>
      </c>
      <c r="AJ551" s="275">
        <v>1915.1439774108369</v>
      </c>
      <c r="AK551" s="275">
        <v>1915.1439774108369</v>
      </c>
    </row>
    <row r="552" spans="1:37" ht="15" x14ac:dyDescent="0.25">
      <c r="A552" s="269" t="s">
        <v>2964</v>
      </c>
      <c r="B552" s="269" t="s">
        <v>2965</v>
      </c>
      <c r="C552" s="275">
        <v>513</v>
      </c>
      <c r="D552" s="269" t="s">
        <v>802</v>
      </c>
      <c r="E552" s="275">
        <v>15670.645468313131</v>
      </c>
      <c r="F552" s="275">
        <v>6130.3665478751809</v>
      </c>
      <c r="G552" s="275">
        <v>9557.321033940194</v>
      </c>
      <c r="H552" s="275">
        <v>11431.509783365052</v>
      </c>
      <c r="I552" s="275">
        <v>7789.3916300126348</v>
      </c>
      <c r="J552" s="275">
        <v>9311.8063440444457</v>
      </c>
      <c r="K552" s="275">
        <v>9348.0664200579176</v>
      </c>
      <c r="L552" s="275">
        <v>5657.0267155491247</v>
      </c>
      <c r="M552" s="275">
        <v>7814.2655446319759</v>
      </c>
      <c r="N552" s="275">
        <v>2422.5237625796494</v>
      </c>
      <c r="O552" s="275">
        <v>1466.1278298078164</v>
      </c>
      <c r="P552" s="275">
        <v>1803.3304037597998</v>
      </c>
      <c r="Q552" s="275">
        <v>1785.7668187413126</v>
      </c>
      <c r="R552" s="275">
        <v>1577.3401686381951</v>
      </c>
      <c r="S552" s="275">
        <v>1711.151802330211</v>
      </c>
      <c r="T552" s="275">
        <v>1640.924112355553</v>
      </c>
      <c r="U552" s="275">
        <v>1382.0099642095702</v>
      </c>
      <c r="V552" s="275">
        <v>1500.1013659453129</v>
      </c>
      <c r="W552" s="275">
        <v>829.87568406658238</v>
      </c>
      <c r="X552" s="275">
        <v>20.931012414829208</v>
      </c>
      <c r="Y552" s="275">
        <v>425.40334824070578</v>
      </c>
      <c r="Z552" s="275">
        <v>136.86403066040208</v>
      </c>
      <c r="AA552" s="275">
        <v>136.86403066040208</v>
      </c>
      <c r="AB552" s="275">
        <v>136.86403066040208</v>
      </c>
      <c r="AC552" s="275">
        <v>136.86403066040208</v>
      </c>
      <c r="AD552" s="275">
        <v>136.86403066040208</v>
      </c>
      <c r="AE552" s="275">
        <v>136.86403066040208</v>
      </c>
      <c r="AF552" s="275">
        <v>4609.4168626704186</v>
      </c>
      <c r="AG552" s="275">
        <v>424.8635855876251</v>
      </c>
      <c r="AH552" s="275">
        <v>424.8635855876251</v>
      </c>
      <c r="AI552" s="275">
        <v>1640.5090398776663</v>
      </c>
      <c r="AJ552" s="275">
        <v>1640.5090398776663</v>
      </c>
      <c r="AK552" s="275">
        <v>1640.5090398776663</v>
      </c>
    </row>
    <row r="553" spans="1:37" ht="15" x14ac:dyDescent="0.25">
      <c r="A553" s="269" t="s">
        <v>2966</v>
      </c>
      <c r="B553" s="269" t="s">
        <v>2967</v>
      </c>
      <c r="C553" s="275">
        <v>439</v>
      </c>
      <c r="D553" s="269" t="s">
        <v>802</v>
      </c>
      <c r="E553" s="275">
        <v>20673.354486163695</v>
      </c>
      <c r="F553" s="275">
        <v>6453.7588237739219</v>
      </c>
      <c r="G553" s="275">
        <v>10602.648386881738</v>
      </c>
      <c r="H553" s="275">
        <v>15372.010202156593</v>
      </c>
      <c r="I553" s="275">
        <v>7628.5176828657604</v>
      </c>
      <c r="J553" s="275">
        <v>9912.1293035434155</v>
      </c>
      <c r="K553" s="275">
        <v>14024.199726532366</v>
      </c>
      <c r="L553" s="275">
        <v>6006.2528145778733</v>
      </c>
      <c r="M553" s="275">
        <v>8953.365284448173</v>
      </c>
      <c r="N553" s="275">
        <v>2691.5561149478813</v>
      </c>
      <c r="O553" s="275">
        <v>1444.4318778355885</v>
      </c>
      <c r="P553" s="275">
        <v>1875.6307463869905</v>
      </c>
      <c r="Q553" s="275">
        <v>2085.6898157253977</v>
      </c>
      <c r="R553" s="275">
        <v>1529.4493687008851</v>
      </c>
      <c r="S553" s="275">
        <v>1750.512393981156</v>
      </c>
      <c r="T553" s="275">
        <v>1998.0677397826839</v>
      </c>
      <c r="U553" s="275">
        <v>1365.2455870166777</v>
      </c>
      <c r="V553" s="275">
        <v>1578.021808814832</v>
      </c>
      <c r="W553" s="275">
        <v>612.91023684373476</v>
      </c>
      <c r="X553" s="275">
        <v>19.068501419485681</v>
      </c>
      <c r="Y553" s="275">
        <v>315.9893691316102</v>
      </c>
      <c r="Z553" s="275">
        <v>158.41195318063245</v>
      </c>
      <c r="AA553" s="275">
        <v>158.41195318063245</v>
      </c>
      <c r="AB553" s="275">
        <v>158.41195318063245</v>
      </c>
      <c r="AC553" s="275">
        <v>158.41195318063245</v>
      </c>
      <c r="AD553" s="275">
        <v>158.41195318063245</v>
      </c>
      <c r="AE553" s="275">
        <v>158.41195318063245</v>
      </c>
      <c r="AF553" s="275">
        <v>4867.2479123744861</v>
      </c>
      <c r="AG553" s="275">
        <v>448.84875295120958</v>
      </c>
      <c r="AH553" s="275">
        <v>448.84875295120958</v>
      </c>
      <c r="AI553" s="275">
        <v>1159.8014279712781</v>
      </c>
      <c r="AJ553" s="275">
        <v>1159.8014279712781</v>
      </c>
      <c r="AK553" s="275">
        <v>1159.8014279712781</v>
      </c>
    </row>
    <row r="554" spans="1:37" ht="15" x14ac:dyDescent="0.25">
      <c r="A554" s="269" t="s">
        <v>3572</v>
      </c>
      <c r="B554" s="269" t="s">
        <v>1720</v>
      </c>
      <c r="C554" s="275">
        <v>189</v>
      </c>
      <c r="D554" s="269" t="s">
        <v>802</v>
      </c>
      <c r="E554" s="275">
        <v>3694.7114909596462</v>
      </c>
      <c r="F554" s="275">
        <v>2118.5347275442568</v>
      </c>
      <c r="G554" s="275">
        <v>3028.2330113306784</v>
      </c>
      <c r="H554" s="275">
        <v>2870.3575654294627</v>
      </c>
      <c r="I554" s="275">
        <v>2055.7481282293329</v>
      </c>
      <c r="J554" s="275">
        <v>2605.7087721777671</v>
      </c>
      <c r="K554" s="275">
        <v>2328.7820697575057</v>
      </c>
      <c r="L554" s="275">
        <v>1879.204693180144</v>
      </c>
      <c r="M554" s="275">
        <v>2069.8452678241388</v>
      </c>
      <c r="N554" s="275">
        <v>925.01433525903019</v>
      </c>
      <c r="O554" s="275">
        <v>580.66585689096564</v>
      </c>
      <c r="P554" s="275">
        <v>738.55176028378446</v>
      </c>
      <c r="Q554" s="275">
        <v>738.6743349907249</v>
      </c>
      <c r="R554" s="275">
        <v>559.3602496781923</v>
      </c>
      <c r="S554" s="275">
        <v>657.7618796561917</v>
      </c>
      <c r="T554" s="275">
        <v>582.66669300830313</v>
      </c>
      <c r="U554" s="275">
        <v>486.46127588385821</v>
      </c>
      <c r="V554" s="275">
        <v>536.21583486070153</v>
      </c>
      <c r="W554" s="275">
        <v>376.77249960271621</v>
      </c>
      <c r="X554" s="275">
        <v>14.477944440776726</v>
      </c>
      <c r="Y554" s="275">
        <v>195.62522202174648</v>
      </c>
      <c r="Z554" s="275">
        <v>69.108725645229001</v>
      </c>
      <c r="AA554" s="275">
        <v>69.108725645229001</v>
      </c>
      <c r="AB554" s="275">
        <v>69.108725645229001</v>
      </c>
      <c r="AC554" s="275">
        <v>69.108725645229001</v>
      </c>
      <c r="AD554" s="275">
        <v>69.108725645229001</v>
      </c>
      <c r="AE554" s="275">
        <v>69.108725645229001</v>
      </c>
      <c r="AF554" s="275">
        <v>1178.6841201235827</v>
      </c>
      <c r="AG554" s="275">
        <v>107.36489775370703</v>
      </c>
      <c r="AH554" s="275">
        <v>107.36489775370703</v>
      </c>
      <c r="AI554" s="275">
        <v>357.38165816699023</v>
      </c>
      <c r="AJ554" s="275">
        <v>357.38165816699023</v>
      </c>
      <c r="AK554" s="275">
        <v>357.38165816699023</v>
      </c>
    </row>
    <row r="555" spans="1:37" ht="15" x14ac:dyDescent="0.25">
      <c r="A555" s="269" t="s">
        <v>3573</v>
      </c>
      <c r="B555" s="269" t="s">
        <v>2970</v>
      </c>
      <c r="C555" s="275">
        <v>180</v>
      </c>
      <c r="D555" s="269" t="s">
        <v>802</v>
      </c>
      <c r="E555" s="275">
        <v>3279.2259897542294</v>
      </c>
      <c r="F555" s="275">
        <v>1911.3476803634003</v>
      </c>
      <c r="G555" s="275">
        <v>2610.6958910697736</v>
      </c>
      <c r="H555" s="275">
        <v>2496.7093482494865</v>
      </c>
      <c r="I555" s="275">
        <v>1768.6802306410195</v>
      </c>
      <c r="J555" s="275">
        <v>2250.6509567506282</v>
      </c>
      <c r="K555" s="275">
        <v>2052.7633373703848</v>
      </c>
      <c r="L555" s="275">
        <v>1559.0127129109253</v>
      </c>
      <c r="M555" s="275">
        <v>1716.4027706553763</v>
      </c>
      <c r="N555" s="275">
        <v>952.21125404414011</v>
      </c>
      <c r="O555" s="275">
        <v>597.55864227214875</v>
      </c>
      <c r="P555" s="275">
        <v>744.70562518808947</v>
      </c>
      <c r="Q555" s="275">
        <v>752.52698620810941</v>
      </c>
      <c r="R555" s="275">
        <v>559.08420469606415</v>
      </c>
      <c r="S555" s="275">
        <v>657.9205611190381</v>
      </c>
      <c r="T555" s="275">
        <v>587.75531992001061</v>
      </c>
      <c r="U555" s="275">
        <v>489.69677873430828</v>
      </c>
      <c r="V555" s="275">
        <v>533.85752870934652</v>
      </c>
      <c r="W555" s="275">
        <v>351.1269078016162</v>
      </c>
      <c r="X555" s="275">
        <v>14.435634003696725</v>
      </c>
      <c r="Y555" s="275">
        <v>182.78127090265647</v>
      </c>
      <c r="Z555" s="275">
        <v>67.173653588028998</v>
      </c>
      <c r="AA555" s="275">
        <v>67.173653588028998</v>
      </c>
      <c r="AB555" s="275">
        <v>67.173653588028998</v>
      </c>
      <c r="AC555" s="275">
        <v>67.173653588028998</v>
      </c>
      <c r="AD555" s="275">
        <v>67.173653588028998</v>
      </c>
      <c r="AE555" s="275">
        <v>67.173653588028998</v>
      </c>
      <c r="AF555" s="275">
        <v>1070.1280284960426</v>
      </c>
      <c r="AG555" s="275">
        <v>97.349467467315975</v>
      </c>
      <c r="AH555" s="275">
        <v>97.349467467315975</v>
      </c>
      <c r="AI555" s="275">
        <v>226.52642986963784</v>
      </c>
      <c r="AJ555" s="275">
        <v>226.52642986963784</v>
      </c>
      <c r="AK555" s="275">
        <v>226.52642986963784</v>
      </c>
    </row>
    <row r="556" spans="1:37" ht="15" x14ac:dyDescent="0.25">
      <c r="A556" s="269" t="s">
        <v>2968</v>
      </c>
      <c r="B556" s="269" t="s">
        <v>2590</v>
      </c>
      <c r="C556" s="275">
        <v>181</v>
      </c>
      <c r="D556" s="269" t="s">
        <v>802</v>
      </c>
      <c r="E556" s="275">
        <v>3509.5885591989449</v>
      </c>
      <c r="F556" s="275">
        <v>1787.9751386536093</v>
      </c>
      <c r="G556" s="275">
        <v>2548.5593331498949</v>
      </c>
      <c r="H556" s="275">
        <v>2781.8591656603439</v>
      </c>
      <c r="I556" s="275">
        <v>1949.4560467826304</v>
      </c>
      <c r="J556" s="275">
        <v>2397.2551324893657</v>
      </c>
      <c r="K556" s="275">
        <v>2421.3490438688518</v>
      </c>
      <c r="L556" s="275">
        <v>1465.6642539933553</v>
      </c>
      <c r="M556" s="275">
        <v>1757.1824772321766</v>
      </c>
      <c r="N556" s="275">
        <v>933.11538417314648</v>
      </c>
      <c r="O556" s="275">
        <v>574.69980965726631</v>
      </c>
      <c r="P556" s="275">
        <v>725.48119220694264</v>
      </c>
      <c r="Q556" s="275">
        <v>763.98685017158118</v>
      </c>
      <c r="R556" s="275">
        <v>565.10451297368297</v>
      </c>
      <c r="S556" s="275">
        <v>662.38535866342295</v>
      </c>
      <c r="T556" s="275">
        <v>613.82593009377047</v>
      </c>
      <c r="U556" s="275">
        <v>495.80736579410018</v>
      </c>
      <c r="V556" s="275">
        <v>540.80519064735154</v>
      </c>
      <c r="W556" s="275">
        <v>351.1269078016162</v>
      </c>
      <c r="X556" s="275">
        <v>14.435634003696725</v>
      </c>
      <c r="Y556" s="275">
        <v>182.78127090265647</v>
      </c>
      <c r="Z556" s="275">
        <v>67.173653588028998</v>
      </c>
      <c r="AA556" s="275">
        <v>67.173653588028998</v>
      </c>
      <c r="AB556" s="275">
        <v>67.173653588028998</v>
      </c>
      <c r="AC556" s="275">
        <v>67.173653588028998</v>
      </c>
      <c r="AD556" s="275">
        <v>67.173653588028998</v>
      </c>
      <c r="AE556" s="275">
        <v>67.173653588028998</v>
      </c>
      <c r="AF556" s="275">
        <v>1157.3775086216688</v>
      </c>
      <c r="AG556" s="275">
        <v>105.42868358127564</v>
      </c>
      <c r="AH556" s="275">
        <v>105.42868358127564</v>
      </c>
      <c r="AI556" s="275">
        <v>231.51329760789213</v>
      </c>
      <c r="AJ556" s="275">
        <v>231.51329760789213</v>
      </c>
      <c r="AK556" s="275">
        <v>231.51329760789213</v>
      </c>
    </row>
    <row r="557" spans="1:37" ht="15" x14ac:dyDescent="0.25">
      <c r="A557" s="269" t="s">
        <v>2969</v>
      </c>
      <c r="B557" s="269" t="s">
        <v>2970</v>
      </c>
      <c r="C557" s="275">
        <v>180</v>
      </c>
      <c r="D557" s="269" t="s">
        <v>802</v>
      </c>
      <c r="E557" s="275">
        <v>3543.2016920451038</v>
      </c>
      <c r="F557" s="275">
        <v>1797.9671605897886</v>
      </c>
      <c r="G557" s="275">
        <v>2569.9808457533622</v>
      </c>
      <c r="H557" s="275">
        <v>2792.628942692595</v>
      </c>
      <c r="I557" s="275">
        <v>1957.1853410787353</v>
      </c>
      <c r="J557" s="275">
        <v>2408.3320411130971</v>
      </c>
      <c r="K557" s="275">
        <v>2422.2985236083091</v>
      </c>
      <c r="L557" s="275">
        <v>1466.6137337328125</v>
      </c>
      <c r="M557" s="275">
        <v>1758.172644472553</v>
      </c>
      <c r="N557" s="275">
        <v>945.32203048965869</v>
      </c>
      <c r="O557" s="275">
        <v>577.34425734622835</v>
      </c>
      <c r="P557" s="275">
        <v>732.50656782433236</v>
      </c>
      <c r="Q557" s="275">
        <v>768.09678037434253</v>
      </c>
      <c r="R557" s="275">
        <v>568.2797589333278</v>
      </c>
      <c r="S557" s="275">
        <v>665.92565279304404</v>
      </c>
      <c r="T557" s="275">
        <v>614.42900180480865</v>
      </c>
      <c r="U557" s="275">
        <v>496.42470589776451</v>
      </c>
      <c r="V557" s="275">
        <v>541.37615847498125</v>
      </c>
      <c r="W557" s="275">
        <v>351.1269078016162</v>
      </c>
      <c r="X557" s="275">
        <v>14.435634003696725</v>
      </c>
      <c r="Y557" s="275">
        <v>182.78127090265647</v>
      </c>
      <c r="Z557" s="275">
        <v>67.173653588028998</v>
      </c>
      <c r="AA557" s="275">
        <v>67.173653588028998</v>
      </c>
      <c r="AB557" s="275">
        <v>67.173653588028998</v>
      </c>
      <c r="AC557" s="275">
        <v>67.173653588028998</v>
      </c>
      <c r="AD557" s="275">
        <v>67.173653588028998</v>
      </c>
      <c r="AE557" s="275">
        <v>67.173653588028998</v>
      </c>
      <c r="AF557" s="275">
        <v>1168.0289355519492</v>
      </c>
      <c r="AG557" s="275">
        <v>106.41499478833475</v>
      </c>
      <c r="AH557" s="275">
        <v>106.41499478833475</v>
      </c>
      <c r="AI557" s="275">
        <v>232.1536913752814</v>
      </c>
      <c r="AJ557" s="275">
        <v>232.1536913752814</v>
      </c>
      <c r="AK557" s="275">
        <v>232.1536913752814</v>
      </c>
    </row>
    <row r="558" spans="1:37" ht="15" x14ac:dyDescent="0.25">
      <c r="A558" s="269" t="s">
        <v>3574</v>
      </c>
      <c r="B558" s="269" t="s">
        <v>2589</v>
      </c>
      <c r="C558" s="275">
        <v>135</v>
      </c>
      <c r="D558" s="269" t="s">
        <v>802</v>
      </c>
      <c r="E558" s="275">
        <v>3044.541839441717</v>
      </c>
      <c r="F558" s="275">
        <v>980.10246975546522</v>
      </c>
      <c r="G558" s="275">
        <v>1976.9827869557685</v>
      </c>
      <c r="H558" s="275">
        <v>2147.0323567270671</v>
      </c>
      <c r="I558" s="275">
        <v>1232.3514061923265</v>
      </c>
      <c r="J558" s="275">
        <v>1762.0242409795085</v>
      </c>
      <c r="K558" s="275">
        <v>1822.2668024325658</v>
      </c>
      <c r="L558" s="275">
        <v>1236.2012949169489</v>
      </c>
      <c r="M558" s="275">
        <v>1599.4285662135012</v>
      </c>
      <c r="N558" s="275">
        <v>429.85603742429339</v>
      </c>
      <c r="O558" s="275">
        <v>251.71411988948933</v>
      </c>
      <c r="P558" s="275">
        <v>336.06904390229084</v>
      </c>
      <c r="Q558" s="275">
        <v>355.06436672641939</v>
      </c>
      <c r="R558" s="275">
        <v>271.26850969152702</v>
      </c>
      <c r="S558" s="275">
        <v>316.38627440136605</v>
      </c>
      <c r="T558" s="275">
        <v>319.73885656216015</v>
      </c>
      <c r="U558" s="275">
        <v>269.56931596687724</v>
      </c>
      <c r="V558" s="275">
        <v>300.55467134032961</v>
      </c>
      <c r="W558" s="275">
        <v>231.90474116260458</v>
      </c>
      <c r="X558" s="275">
        <v>2.785963135491996</v>
      </c>
      <c r="Y558" s="275">
        <v>117.34535214904828</v>
      </c>
      <c r="Z558" s="275">
        <v>16.047484850714234</v>
      </c>
      <c r="AA558" s="275">
        <v>16.047484850714234</v>
      </c>
      <c r="AB558" s="275">
        <v>16.047484850714234</v>
      </c>
      <c r="AC558" s="275">
        <v>16.047484850714234</v>
      </c>
      <c r="AD558" s="275">
        <v>16.047484850714234</v>
      </c>
      <c r="AE558" s="275">
        <v>16.047484850714234</v>
      </c>
      <c r="AF558" s="275">
        <v>732.41997144381526</v>
      </c>
      <c r="AG558" s="275">
        <v>67.711091929974756</v>
      </c>
      <c r="AH558" s="275">
        <v>67.711091929974756</v>
      </c>
      <c r="AI558" s="275">
        <v>615.25262168613551</v>
      </c>
      <c r="AJ558" s="275">
        <v>615.25262168613551</v>
      </c>
      <c r="AK558" s="275">
        <v>615.25262168613551</v>
      </c>
    </row>
    <row r="559" spans="1:37" ht="15" x14ac:dyDescent="0.25">
      <c r="A559" s="269" t="s">
        <v>2971</v>
      </c>
      <c r="B559" s="269" t="s">
        <v>2589</v>
      </c>
      <c r="C559" s="275">
        <v>135</v>
      </c>
      <c r="D559" s="269" t="s">
        <v>802</v>
      </c>
      <c r="E559" s="275">
        <v>2848.5202061468362</v>
      </c>
      <c r="F559" s="275">
        <v>1012.3434290105646</v>
      </c>
      <c r="G559" s="275">
        <v>1994.9519534840729</v>
      </c>
      <c r="H559" s="275">
        <v>2450.7918762122345</v>
      </c>
      <c r="I559" s="275">
        <v>1849.7608706956623</v>
      </c>
      <c r="J559" s="275">
        <v>2108.4350535599478</v>
      </c>
      <c r="K559" s="275">
        <v>2435.3987038557384</v>
      </c>
      <c r="L559" s="275">
        <v>988.84860634654046</v>
      </c>
      <c r="M559" s="275">
        <v>1639.6578316079922</v>
      </c>
      <c r="N559" s="275">
        <v>410.86089078492756</v>
      </c>
      <c r="O559" s="275">
        <v>254.65644075717054</v>
      </c>
      <c r="P559" s="275">
        <v>337.52474818101865</v>
      </c>
      <c r="Q559" s="275">
        <v>360.56628984923532</v>
      </c>
      <c r="R559" s="275">
        <v>307.97151824772982</v>
      </c>
      <c r="S559" s="275">
        <v>337.64871538182132</v>
      </c>
      <c r="T559" s="275">
        <v>350.34764670565147</v>
      </c>
      <c r="U559" s="275">
        <v>247.45670706139481</v>
      </c>
      <c r="V559" s="275">
        <v>293.98223341869056</v>
      </c>
      <c r="W559" s="275">
        <v>231.90474116260458</v>
      </c>
      <c r="X559" s="275">
        <v>2.785963135491996</v>
      </c>
      <c r="Y559" s="275">
        <v>117.34535214904828</v>
      </c>
      <c r="Z559" s="275">
        <v>16.047484850714234</v>
      </c>
      <c r="AA559" s="275">
        <v>16.047484850714234</v>
      </c>
      <c r="AB559" s="275">
        <v>16.047484850714234</v>
      </c>
      <c r="AC559" s="275">
        <v>16.047484850714234</v>
      </c>
      <c r="AD559" s="275">
        <v>16.047484850714234</v>
      </c>
      <c r="AE559" s="275">
        <v>16.047484850714234</v>
      </c>
      <c r="AF559" s="275">
        <v>1068.2865770916546</v>
      </c>
      <c r="AG559" s="275">
        <v>98.812015283274704</v>
      </c>
      <c r="AH559" s="275">
        <v>98.812015283274704</v>
      </c>
      <c r="AI559" s="275">
        <v>630.11458264785051</v>
      </c>
      <c r="AJ559" s="275">
        <v>630.11458264785051</v>
      </c>
      <c r="AK559" s="275">
        <v>630.11458264785051</v>
      </c>
    </row>
    <row r="560" spans="1:37" ht="15" x14ac:dyDescent="0.25">
      <c r="A560" s="269" t="s">
        <v>3575</v>
      </c>
      <c r="B560" s="269" t="s">
        <v>3576</v>
      </c>
      <c r="C560" s="275">
        <v>178</v>
      </c>
      <c r="D560" s="269" t="s">
        <v>802</v>
      </c>
      <c r="E560" s="275">
        <v>1627.8477710470722</v>
      </c>
      <c r="F560" s="275">
        <v>476.70184640701439</v>
      </c>
      <c r="G560" s="275">
        <v>912.59041445948844</v>
      </c>
      <c r="H560" s="275">
        <v>705.84455569309512</v>
      </c>
      <c r="I560" s="275">
        <v>189.3906758321973</v>
      </c>
      <c r="J560" s="275">
        <v>448.56633120745886</v>
      </c>
      <c r="K560" s="275">
        <v>534.7142046202963</v>
      </c>
      <c r="L560" s="275">
        <v>193.16197120053175</v>
      </c>
      <c r="M560" s="275">
        <v>343.83508055505774</v>
      </c>
      <c r="N560" s="275">
        <v>681.51852034557282</v>
      </c>
      <c r="O560" s="275">
        <v>308.05394444149414</v>
      </c>
      <c r="P560" s="275">
        <v>422.86203087077064</v>
      </c>
      <c r="Q560" s="275">
        <v>377.17653529601057</v>
      </c>
      <c r="R560" s="275">
        <v>244.03980708641666</v>
      </c>
      <c r="S560" s="275">
        <v>304.08600643957817</v>
      </c>
      <c r="T560" s="275">
        <v>291.16710327815997</v>
      </c>
      <c r="U560" s="275">
        <v>247.61606927772948</v>
      </c>
      <c r="V560" s="275">
        <v>270.12647308163133</v>
      </c>
      <c r="W560" s="275">
        <v>0</v>
      </c>
      <c r="X560" s="275">
        <v>0</v>
      </c>
      <c r="Y560" s="275">
        <v>0</v>
      </c>
      <c r="Z560" s="275">
        <v>0</v>
      </c>
      <c r="AA560" s="275">
        <v>0</v>
      </c>
      <c r="AB560" s="275">
        <v>0</v>
      </c>
      <c r="AC560" s="275">
        <v>0</v>
      </c>
      <c r="AD560" s="275">
        <v>0</v>
      </c>
      <c r="AE560" s="275">
        <v>0</v>
      </c>
      <c r="AF560" s="275">
        <v>567.25738103636718</v>
      </c>
      <c r="AG560" s="275">
        <v>52.527474134502505</v>
      </c>
      <c r="AH560" s="275">
        <v>52.527474134502505</v>
      </c>
      <c r="AI560" s="275">
        <v>52.601681847570582</v>
      </c>
      <c r="AJ560" s="275">
        <v>52.601681847570582</v>
      </c>
      <c r="AK560" s="275">
        <v>52.601681847570582</v>
      </c>
    </row>
    <row r="561" spans="1:37" ht="15" x14ac:dyDescent="0.25">
      <c r="A561" s="269" t="s">
        <v>3577</v>
      </c>
      <c r="B561" s="269" t="s">
        <v>3578</v>
      </c>
      <c r="C561" s="275">
        <v>26</v>
      </c>
      <c r="D561" s="269" t="s">
        <v>802</v>
      </c>
      <c r="E561" s="275">
        <v>364.53977934586032</v>
      </c>
      <c r="F561" s="275">
        <v>193.95365773140983</v>
      </c>
      <c r="G561" s="275">
        <v>247.54533882877703</v>
      </c>
      <c r="H561" s="275">
        <v>234.09374725845379</v>
      </c>
      <c r="I561" s="275">
        <v>91.47615415336584</v>
      </c>
      <c r="J561" s="275">
        <v>158.72948879425959</v>
      </c>
      <c r="K561" s="275">
        <v>109.35724061159746</v>
      </c>
      <c r="L561" s="275">
        <v>98.826689484754368</v>
      </c>
      <c r="M561" s="275">
        <v>103.26284737124729</v>
      </c>
      <c r="N561" s="275">
        <v>138.34826790702979</v>
      </c>
      <c r="O561" s="275">
        <v>61.97935557272352</v>
      </c>
      <c r="P561" s="275">
        <v>88.628251512162805</v>
      </c>
      <c r="Q561" s="275">
        <v>92.75705357768517</v>
      </c>
      <c r="R561" s="275">
        <v>40.633099981956157</v>
      </c>
      <c r="S561" s="275">
        <v>61.822152403305182</v>
      </c>
      <c r="T561" s="275">
        <v>46.718810340562058</v>
      </c>
      <c r="U561" s="275">
        <v>45.157670254637836</v>
      </c>
      <c r="V561" s="275">
        <v>45.803908245088635</v>
      </c>
      <c r="W561" s="275">
        <v>0</v>
      </c>
      <c r="X561" s="275">
        <v>0</v>
      </c>
      <c r="Y561" s="275">
        <v>0</v>
      </c>
      <c r="Z561" s="275">
        <v>0</v>
      </c>
      <c r="AA561" s="275">
        <v>0</v>
      </c>
      <c r="AB561" s="275">
        <v>0</v>
      </c>
      <c r="AC561" s="275">
        <v>0</v>
      </c>
      <c r="AD561" s="275">
        <v>0</v>
      </c>
      <c r="AE561" s="275">
        <v>0</v>
      </c>
      <c r="AF561" s="275">
        <v>113.49607996067462</v>
      </c>
      <c r="AG561" s="275">
        <v>10.509627060217834</v>
      </c>
      <c r="AH561" s="275">
        <v>10.509627060217834</v>
      </c>
      <c r="AI561" s="275">
        <v>12.251847344622075</v>
      </c>
      <c r="AJ561" s="275">
        <v>12.251847344622075</v>
      </c>
      <c r="AK561" s="275">
        <v>12.251847344622075</v>
      </c>
    </row>
    <row r="562" spans="1:37" ht="15" x14ac:dyDescent="0.25">
      <c r="A562" s="269" t="s">
        <v>3579</v>
      </c>
      <c r="B562" s="269" t="s">
        <v>3570</v>
      </c>
      <c r="C562" s="275">
        <v>18</v>
      </c>
      <c r="D562" s="269" t="s">
        <v>802</v>
      </c>
      <c r="E562" s="275">
        <v>118.47831037491005</v>
      </c>
      <c r="F562" s="275">
        <v>57.625598473442928</v>
      </c>
      <c r="G562" s="275">
        <v>81.863742516036055</v>
      </c>
      <c r="H562" s="275">
        <v>63.437991832980593</v>
      </c>
      <c r="I562" s="275">
        <v>19.491415699870021</v>
      </c>
      <c r="J562" s="275">
        <v>39.390373010565497</v>
      </c>
      <c r="K562" s="275">
        <v>38.423918583859347</v>
      </c>
      <c r="L562" s="275">
        <v>20.594139994982125</v>
      </c>
      <c r="M562" s="275">
        <v>29.8923101184986</v>
      </c>
      <c r="N562" s="275">
        <v>68.209728966254048</v>
      </c>
      <c r="O562" s="275">
        <v>30.11266094941098</v>
      </c>
      <c r="P562" s="275">
        <v>43.520597654409436</v>
      </c>
      <c r="Q562" s="275">
        <v>38.981395136115182</v>
      </c>
      <c r="R562" s="275">
        <v>18.756946613755776</v>
      </c>
      <c r="S562" s="275">
        <v>28.571336912261764</v>
      </c>
      <c r="T562" s="275">
        <v>26.662689643633193</v>
      </c>
      <c r="U562" s="275">
        <v>20.269847325534609</v>
      </c>
      <c r="V562" s="275">
        <v>23.222741976685079</v>
      </c>
      <c r="W562" s="275">
        <v>0</v>
      </c>
      <c r="X562" s="275">
        <v>0</v>
      </c>
      <c r="Y562" s="275">
        <v>0</v>
      </c>
      <c r="Z562" s="275">
        <v>0</v>
      </c>
      <c r="AA562" s="275">
        <v>0</v>
      </c>
      <c r="AB562" s="275">
        <v>0</v>
      </c>
      <c r="AC562" s="275">
        <v>0</v>
      </c>
      <c r="AD562" s="275">
        <v>0</v>
      </c>
      <c r="AE562" s="275">
        <v>0</v>
      </c>
      <c r="AF562" s="275">
        <v>50.11417157737462</v>
      </c>
      <c r="AG562" s="275">
        <v>4.6405221578678351</v>
      </c>
      <c r="AH562" s="275">
        <v>4.6405221578678351</v>
      </c>
      <c r="AI562" s="275">
        <v>4.8086815619531453</v>
      </c>
      <c r="AJ562" s="275">
        <v>4.8086815619531453</v>
      </c>
      <c r="AK562" s="275">
        <v>4.8086815619531453</v>
      </c>
    </row>
    <row r="563" spans="1:37" ht="15" x14ac:dyDescent="0.25">
      <c r="A563" s="269" t="s">
        <v>2258</v>
      </c>
      <c r="B563" s="269" t="s">
        <v>2257</v>
      </c>
      <c r="C563" s="275">
        <v>98</v>
      </c>
      <c r="D563" s="269" t="s">
        <v>802</v>
      </c>
      <c r="E563" s="275">
        <v>1115.0330430639051</v>
      </c>
      <c r="F563" s="275">
        <v>578.54311229296275</v>
      </c>
      <c r="G563" s="275">
        <v>764.10513371003651</v>
      </c>
      <c r="H563" s="275">
        <v>691.82062101382689</v>
      </c>
      <c r="I563" s="275">
        <v>499.06275829065191</v>
      </c>
      <c r="J563" s="275">
        <v>595.98247119330063</v>
      </c>
      <c r="K563" s="275">
        <v>511.32661717056897</v>
      </c>
      <c r="L563" s="275">
        <v>391.67528921470341</v>
      </c>
      <c r="M563" s="275">
        <v>445.65965944699713</v>
      </c>
      <c r="N563" s="275">
        <v>370.2511481850853</v>
      </c>
      <c r="O563" s="275">
        <v>232.04510218373852</v>
      </c>
      <c r="P563" s="275">
        <v>274.6260859579258</v>
      </c>
      <c r="Q563" s="275">
        <v>333.35715073177505</v>
      </c>
      <c r="R563" s="275">
        <v>183.38141089709711</v>
      </c>
      <c r="S563" s="275">
        <v>242.91699267912699</v>
      </c>
      <c r="T563" s="275">
        <v>235.54162377785997</v>
      </c>
      <c r="U563" s="275">
        <v>189.9133246299557</v>
      </c>
      <c r="V563" s="275">
        <v>213.60767430241322</v>
      </c>
      <c r="W563" s="275">
        <v>16.678849320906789</v>
      </c>
      <c r="X563" s="275">
        <v>0.27157397869405875</v>
      </c>
      <c r="Y563" s="275">
        <v>8.4752116498004231</v>
      </c>
      <c r="Z563" s="275">
        <v>2.1004497063215579</v>
      </c>
      <c r="AA563" s="275">
        <v>2.1004497063215579</v>
      </c>
      <c r="AB563" s="275">
        <v>2.1004497063215579</v>
      </c>
      <c r="AC563" s="275">
        <v>2.1004497063215579</v>
      </c>
      <c r="AD563" s="275">
        <v>2.1004497063215579</v>
      </c>
      <c r="AE563" s="275">
        <v>2.1004497063215579</v>
      </c>
      <c r="AF563" s="275">
        <v>286.68725876429062</v>
      </c>
      <c r="AG563" s="275">
        <v>26.546952868718762</v>
      </c>
      <c r="AH563" s="275">
        <v>26.546952868718762</v>
      </c>
      <c r="AI563" s="275">
        <v>24.406589430712181</v>
      </c>
      <c r="AJ563" s="275">
        <v>24.406589430712181</v>
      </c>
      <c r="AK563" s="275">
        <v>24.406589430712181</v>
      </c>
    </row>
    <row r="564" spans="1:37" ht="15" x14ac:dyDescent="0.25">
      <c r="A564" s="269" t="s">
        <v>2972</v>
      </c>
      <c r="B564" s="269" t="s">
        <v>2973</v>
      </c>
      <c r="C564" s="275">
        <v>1067</v>
      </c>
      <c r="D564" s="269" t="s">
        <v>802</v>
      </c>
      <c r="E564" s="275">
        <v>6387.8574651951949</v>
      </c>
      <c r="F564" s="275">
        <v>5309.9909202724075</v>
      </c>
      <c r="G564" s="275">
        <v>5766.4604272392871</v>
      </c>
      <c r="H564" s="275">
        <v>6013.76197355358</v>
      </c>
      <c r="I564" s="275">
        <v>4425.6024319136814</v>
      </c>
      <c r="J564" s="275">
        <v>5181.1415927673697</v>
      </c>
      <c r="K564" s="275">
        <v>5011.1316122512098</v>
      </c>
      <c r="L564" s="275">
        <v>4421.7643219809561</v>
      </c>
      <c r="M564" s="275">
        <v>4694.6095721191414</v>
      </c>
      <c r="N564" s="275">
        <v>2736.5154622054629</v>
      </c>
      <c r="O564" s="275">
        <v>2098.5654830161143</v>
      </c>
      <c r="P564" s="275">
        <v>2296.8159984160407</v>
      </c>
      <c r="Q564" s="275">
        <v>2480.7011483187739</v>
      </c>
      <c r="R564" s="275">
        <v>1884.4680734936846</v>
      </c>
      <c r="S564" s="275">
        <v>2114.2892285879593</v>
      </c>
      <c r="T564" s="275">
        <v>2105.5934486001947</v>
      </c>
      <c r="U564" s="275">
        <v>1811.5238462066211</v>
      </c>
      <c r="V564" s="275">
        <v>1956.4776493653499</v>
      </c>
      <c r="W564" s="275">
        <v>4412.1015901966184</v>
      </c>
      <c r="X564" s="275">
        <v>1048.6837469840448</v>
      </c>
      <c r="Y564" s="275">
        <v>2730.3926685903316</v>
      </c>
      <c r="Z564" s="275">
        <v>292.52682752333681</v>
      </c>
      <c r="AA564" s="275">
        <v>292.52682752333681</v>
      </c>
      <c r="AB564" s="275">
        <v>292.52682752333681</v>
      </c>
      <c r="AC564" s="275">
        <v>292.52682752333681</v>
      </c>
      <c r="AD564" s="275">
        <v>292.52682752333681</v>
      </c>
      <c r="AE564" s="275">
        <v>292.52682752333681</v>
      </c>
      <c r="AF564" s="275">
        <v>2420.8503486561044</v>
      </c>
      <c r="AG564" s="275">
        <v>223.83800164975543</v>
      </c>
      <c r="AH564" s="275">
        <v>223.83800164975543</v>
      </c>
      <c r="AI564" s="275">
        <v>363.10842416512276</v>
      </c>
      <c r="AJ564" s="275">
        <v>363.10842416512276</v>
      </c>
      <c r="AK564" s="275">
        <v>363.10842416512276</v>
      </c>
    </row>
    <row r="565" spans="1:37" ht="15" x14ac:dyDescent="0.25">
      <c r="A565" s="269" t="s">
        <v>2974</v>
      </c>
      <c r="B565" s="269" t="s">
        <v>2975</v>
      </c>
      <c r="C565" s="275">
        <v>268</v>
      </c>
      <c r="D565" s="269" t="s">
        <v>802</v>
      </c>
      <c r="E565" s="275">
        <v>1556.2624428522734</v>
      </c>
      <c r="F565" s="275">
        <v>1113.6629733322557</v>
      </c>
      <c r="G565" s="275">
        <v>1323.1849730654076</v>
      </c>
      <c r="H565" s="275">
        <v>1489.5327167137448</v>
      </c>
      <c r="I565" s="275">
        <v>678.52775299965174</v>
      </c>
      <c r="J565" s="275">
        <v>1043.5843279446458</v>
      </c>
      <c r="K565" s="275">
        <v>744.12047812847095</v>
      </c>
      <c r="L565" s="275">
        <v>607.52801421182642</v>
      </c>
      <c r="M565" s="275">
        <v>682.10342157344621</v>
      </c>
      <c r="N565" s="275">
        <v>653.85707634468451</v>
      </c>
      <c r="O565" s="275">
        <v>372.33678692750055</v>
      </c>
      <c r="P565" s="275">
        <v>489.04182609620437</v>
      </c>
      <c r="Q565" s="275">
        <v>600.1236954481451</v>
      </c>
      <c r="R565" s="275">
        <v>279.12649446302891</v>
      </c>
      <c r="S565" s="275">
        <v>410.16833944436775</v>
      </c>
      <c r="T565" s="275">
        <v>352.11298324066229</v>
      </c>
      <c r="U565" s="275">
        <v>280.61653767600075</v>
      </c>
      <c r="V565" s="275">
        <v>316.03987911819036</v>
      </c>
      <c r="W565" s="275">
        <v>262.07648478559304</v>
      </c>
      <c r="X565" s="275">
        <v>8.2730772401354074</v>
      </c>
      <c r="Y565" s="275">
        <v>135.17478101286423</v>
      </c>
      <c r="Z565" s="275">
        <v>22.175767223229663</v>
      </c>
      <c r="AA565" s="275">
        <v>22.175767223229663</v>
      </c>
      <c r="AB565" s="275">
        <v>22.175767223229663</v>
      </c>
      <c r="AC565" s="275">
        <v>22.175767223229663</v>
      </c>
      <c r="AD565" s="275">
        <v>22.175767223229663</v>
      </c>
      <c r="AE565" s="275">
        <v>22.175767223229663</v>
      </c>
      <c r="AF565" s="275">
        <v>659.15682050582404</v>
      </c>
      <c r="AG565" s="275">
        <v>61.111221024788613</v>
      </c>
      <c r="AH565" s="275">
        <v>61.111221024788613</v>
      </c>
      <c r="AI565" s="275">
        <v>79.694623034439033</v>
      </c>
      <c r="AJ565" s="275">
        <v>79.694623034439033</v>
      </c>
      <c r="AK565" s="275">
        <v>79.694623034439033</v>
      </c>
    </row>
    <row r="566" spans="1:37" ht="15" x14ac:dyDescent="0.25">
      <c r="A566" s="269" t="s">
        <v>2976</v>
      </c>
      <c r="B566" s="269" t="s">
        <v>2977</v>
      </c>
      <c r="C566" s="275">
        <v>131</v>
      </c>
      <c r="D566" s="269" t="s">
        <v>802</v>
      </c>
      <c r="E566" s="275">
        <v>69.243811007926041</v>
      </c>
      <c r="F566" s="275">
        <v>30.627694126448894</v>
      </c>
      <c r="G566" s="275">
        <v>42.933070301985389</v>
      </c>
      <c r="H566" s="275">
        <v>43.673383763069253</v>
      </c>
      <c r="I566" s="275">
        <v>12.591655446490604</v>
      </c>
      <c r="J566" s="275">
        <v>27.68776822652335</v>
      </c>
      <c r="K566" s="275">
        <v>15.031681591177783</v>
      </c>
      <c r="L566" s="275">
        <v>12.126003289773596</v>
      </c>
      <c r="M566" s="275">
        <v>13.884220135088647</v>
      </c>
      <c r="N566" s="275">
        <v>125.90244003820638</v>
      </c>
      <c r="O566" s="275">
        <v>110.80572522978994</v>
      </c>
      <c r="P566" s="275">
        <v>115.76469763755908</v>
      </c>
      <c r="Q566" s="275">
        <v>118.57482266490015</v>
      </c>
      <c r="R566" s="275">
        <v>106.95506158389446</v>
      </c>
      <c r="S566" s="275">
        <v>111.33100397451119</v>
      </c>
      <c r="T566" s="275">
        <v>108.38926402833125</v>
      </c>
      <c r="U566" s="275">
        <v>106.60000165044342</v>
      </c>
      <c r="V566" s="275">
        <v>107.56945569284984</v>
      </c>
      <c r="W566" s="275">
        <v>10.33741570277531</v>
      </c>
      <c r="X566" s="275">
        <v>1.2511779333076929E-3</v>
      </c>
      <c r="Y566" s="275">
        <v>5.1693334403543085</v>
      </c>
      <c r="Z566" s="275">
        <v>0.83265401816070272</v>
      </c>
      <c r="AA566" s="275">
        <v>0.83265401816070272</v>
      </c>
      <c r="AB566" s="275">
        <v>0.83265401816070272</v>
      </c>
      <c r="AC566" s="275">
        <v>0.83265401816070272</v>
      </c>
      <c r="AD566" s="275">
        <v>0.83265401816070272</v>
      </c>
      <c r="AE566" s="275">
        <v>0.83265401816070272</v>
      </c>
      <c r="AF566" s="275">
        <v>22.118865995379487</v>
      </c>
      <c r="AG566" s="275">
        <v>1.9379144899082854</v>
      </c>
      <c r="AH566" s="275">
        <v>1.9379144899082854</v>
      </c>
      <c r="AI566" s="275">
        <v>3.7631382321125928</v>
      </c>
      <c r="AJ566" s="275">
        <v>3.7631382321125928</v>
      </c>
      <c r="AK566" s="275">
        <v>3.7631382321125928</v>
      </c>
    </row>
    <row r="567" spans="1:37" ht="15" x14ac:dyDescent="0.25">
      <c r="A567" s="269" t="s">
        <v>2978</v>
      </c>
      <c r="B567" s="269" t="s">
        <v>2979</v>
      </c>
      <c r="C567" s="275">
        <v>79</v>
      </c>
      <c r="D567" s="269" t="s">
        <v>802</v>
      </c>
      <c r="E567" s="275">
        <v>635.990671714521</v>
      </c>
      <c r="F567" s="275">
        <v>332.72708276121233</v>
      </c>
      <c r="G567" s="275">
        <v>449.46765529486373</v>
      </c>
      <c r="H567" s="275">
        <v>387.092890460126</v>
      </c>
      <c r="I567" s="275">
        <v>136.35285230169126</v>
      </c>
      <c r="J567" s="275">
        <v>253.36363101569452</v>
      </c>
      <c r="K567" s="275">
        <v>215.39619026189436</v>
      </c>
      <c r="L567" s="275">
        <v>153.31013442669752</v>
      </c>
      <c r="M567" s="275">
        <v>184.0491971883294</v>
      </c>
      <c r="N567" s="275">
        <v>419.498283942228</v>
      </c>
      <c r="O567" s="275">
        <v>246.70688326349133</v>
      </c>
      <c r="P567" s="275">
        <v>308.45028954780946</v>
      </c>
      <c r="Q567" s="275">
        <v>303.78738541636352</v>
      </c>
      <c r="R567" s="275">
        <v>195.71429821995255</v>
      </c>
      <c r="S567" s="275">
        <v>242.892967753741</v>
      </c>
      <c r="T567" s="275">
        <v>223.84268317671848</v>
      </c>
      <c r="U567" s="275">
        <v>209.43796936447896</v>
      </c>
      <c r="V567" s="275">
        <v>215.80570715529583</v>
      </c>
      <c r="W567" s="275">
        <v>0</v>
      </c>
      <c r="X567" s="275">
        <v>0</v>
      </c>
      <c r="Y567" s="275">
        <v>0</v>
      </c>
      <c r="Z567" s="275">
        <v>0</v>
      </c>
      <c r="AA567" s="275">
        <v>0</v>
      </c>
      <c r="AB567" s="275">
        <v>0</v>
      </c>
      <c r="AC567" s="275">
        <v>0</v>
      </c>
      <c r="AD567" s="275">
        <v>0</v>
      </c>
      <c r="AE567" s="275">
        <v>0</v>
      </c>
      <c r="AF567" s="275">
        <v>268.29857729096182</v>
      </c>
      <c r="AG567" s="275">
        <v>24.844180321209244</v>
      </c>
      <c r="AH567" s="275">
        <v>24.844180321209244</v>
      </c>
      <c r="AI567" s="275">
        <v>22.213977609958157</v>
      </c>
      <c r="AJ567" s="275">
        <v>22.213977609958157</v>
      </c>
      <c r="AK567" s="275">
        <v>22.213977609958157</v>
      </c>
    </row>
    <row r="568" spans="1:37" ht="15" x14ac:dyDescent="0.25">
      <c r="A568" s="269" t="s">
        <v>186</v>
      </c>
      <c r="B568" s="269" t="s">
        <v>185</v>
      </c>
      <c r="C568" s="275">
        <v>617</v>
      </c>
      <c r="D568" s="269" t="s">
        <v>802</v>
      </c>
      <c r="E568" s="275">
        <v>721.43383081294098</v>
      </c>
      <c r="F568" s="275">
        <v>459.52305510736977</v>
      </c>
      <c r="G568" s="275">
        <v>548.13003210972875</v>
      </c>
      <c r="H568" s="275">
        <v>671.95444305038063</v>
      </c>
      <c r="I568" s="275">
        <v>224.63447792370334</v>
      </c>
      <c r="J568" s="275">
        <v>428.82414529607985</v>
      </c>
      <c r="K568" s="275">
        <v>272.69686224249824</v>
      </c>
      <c r="L568" s="275">
        <v>216.22177454414279</v>
      </c>
      <c r="M568" s="275">
        <v>250.57829458388565</v>
      </c>
      <c r="N568" s="275">
        <v>585.35744851714628</v>
      </c>
      <c r="O568" s="275">
        <v>450.43175218734274</v>
      </c>
      <c r="P568" s="275">
        <v>496.88498058522669</v>
      </c>
      <c r="Q568" s="275">
        <v>555.25915482591586</v>
      </c>
      <c r="R568" s="275">
        <v>403.67312981670693</v>
      </c>
      <c r="S568" s="275">
        <v>464.00558933655543</v>
      </c>
      <c r="T568" s="275">
        <v>447.37762713894381</v>
      </c>
      <c r="U568" s="275">
        <v>408.06264271053249</v>
      </c>
      <c r="V568" s="275">
        <v>428.6592376875019</v>
      </c>
      <c r="W568" s="275">
        <v>161.03829299300747</v>
      </c>
      <c r="X568" s="275">
        <v>1.2792731995862177</v>
      </c>
      <c r="Y568" s="275">
        <v>81.158783096296844</v>
      </c>
      <c r="Z568" s="275">
        <v>25.111596313244451</v>
      </c>
      <c r="AA568" s="275">
        <v>25.111596313244451</v>
      </c>
      <c r="AB568" s="275">
        <v>25.111596313244451</v>
      </c>
      <c r="AC568" s="275">
        <v>25.111596313244451</v>
      </c>
      <c r="AD568" s="275">
        <v>25.111596313244451</v>
      </c>
      <c r="AE568" s="275">
        <v>25.111596313244451</v>
      </c>
      <c r="AF568" s="275">
        <v>308.83542953913434</v>
      </c>
      <c r="AG568" s="275">
        <v>28.618081847441324</v>
      </c>
      <c r="AH568" s="275">
        <v>28.618081847441324</v>
      </c>
      <c r="AI568" s="275">
        <v>32.708743737995931</v>
      </c>
      <c r="AJ568" s="275">
        <v>32.708743737995931</v>
      </c>
      <c r="AK568" s="275">
        <v>32.708743737995931</v>
      </c>
    </row>
    <row r="569" spans="1:37" ht="15" x14ac:dyDescent="0.25">
      <c r="A569" s="269" t="s">
        <v>828</v>
      </c>
      <c r="B569" s="269" t="s">
        <v>187</v>
      </c>
      <c r="C569" s="275">
        <v>417</v>
      </c>
      <c r="D569" s="269" t="s">
        <v>802</v>
      </c>
      <c r="E569" s="275">
        <v>145.69476637804314</v>
      </c>
      <c r="F569" s="275">
        <v>89.852696662344471</v>
      </c>
      <c r="G569" s="275">
        <v>111.23450605759633</v>
      </c>
      <c r="H569" s="275">
        <v>129.92951796028933</v>
      </c>
      <c r="I569" s="275">
        <v>52.80358951637325</v>
      </c>
      <c r="J569" s="275">
        <v>90.192352931350484</v>
      </c>
      <c r="K569" s="275">
        <v>66.805064003435277</v>
      </c>
      <c r="L569" s="275">
        <v>52.276672496414335</v>
      </c>
      <c r="M569" s="275">
        <v>61.067756722989586</v>
      </c>
      <c r="N569" s="275">
        <v>247.49170587480526</v>
      </c>
      <c r="O569" s="275">
        <v>212.52315288465732</v>
      </c>
      <c r="P569" s="275">
        <v>223.6255177069894</v>
      </c>
      <c r="Q569" s="275">
        <v>237.68891060886926</v>
      </c>
      <c r="R569" s="275">
        <v>200.44270312286488</v>
      </c>
      <c r="S569" s="275">
        <v>215.05933483773447</v>
      </c>
      <c r="T569" s="275">
        <v>211.41155163609611</v>
      </c>
      <c r="U569" s="275">
        <v>201.41192027426735</v>
      </c>
      <c r="V569" s="275">
        <v>206.68662209463093</v>
      </c>
      <c r="W569" s="275">
        <v>55.852189096804906</v>
      </c>
      <c r="X569" s="275">
        <v>0.64753260100507704</v>
      </c>
      <c r="Y569" s="275">
        <v>28.249860848904991</v>
      </c>
      <c r="Z569" s="275">
        <v>12.071316134288352</v>
      </c>
      <c r="AA569" s="275">
        <v>12.071316134288352</v>
      </c>
      <c r="AB569" s="275">
        <v>12.071316134288352</v>
      </c>
      <c r="AC569" s="275">
        <v>12.071316134288352</v>
      </c>
      <c r="AD569" s="275">
        <v>12.071316134288352</v>
      </c>
      <c r="AE569" s="275">
        <v>12.071316134288352</v>
      </c>
      <c r="AF569" s="275">
        <v>71.981017058181635</v>
      </c>
      <c r="AG569" s="275">
        <v>6.4448279283590386</v>
      </c>
      <c r="AH569" s="275">
        <v>6.4448279283590386</v>
      </c>
      <c r="AI569" s="275">
        <v>11.875426893326662</v>
      </c>
      <c r="AJ569" s="275">
        <v>11.875426893326662</v>
      </c>
      <c r="AK569" s="275">
        <v>11.875426893326662</v>
      </c>
    </row>
    <row r="570" spans="1:37" ht="15" x14ac:dyDescent="0.25">
      <c r="A570" s="269" t="s">
        <v>3580</v>
      </c>
      <c r="B570" s="269" t="s">
        <v>185</v>
      </c>
      <c r="C570" s="275">
        <v>617</v>
      </c>
      <c r="D570" s="269" t="s">
        <v>802</v>
      </c>
      <c r="E570" s="275">
        <v>721.4338308129411</v>
      </c>
      <c r="F570" s="275">
        <v>459.52305510736983</v>
      </c>
      <c r="G570" s="275">
        <v>548.13003210972875</v>
      </c>
      <c r="H570" s="275">
        <v>671.95444305038063</v>
      </c>
      <c r="I570" s="275">
        <v>224.63447792370337</v>
      </c>
      <c r="J570" s="275">
        <v>428.82414529607985</v>
      </c>
      <c r="K570" s="275">
        <v>272.69686224249824</v>
      </c>
      <c r="L570" s="275">
        <v>216.22177454414276</v>
      </c>
      <c r="M570" s="275">
        <v>250.57829458388562</v>
      </c>
      <c r="N570" s="275">
        <v>585.35744851714628</v>
      </c>
      <c r="O570" s="275">
        <v>450.43175218734274</v>
      </c>
      <c r="P570" s="275">
        <v>496.88498058522669</v>
      </c>
      <c r="Q570" s="275">
        <v>555.25915482591574</v>
      </c>
      <c r="R570" s="275">
        <v>403.67312981670688</v>
      </c>
      <c r="S570" s="275">
        <v>464.00558933655532</v>
      </c>
      <c r="T570" s="275">
        <v>447.37762713894375</v>
      </c>
      <c r="U570" s="275">
        <v>408.06264271053249</v>
      </c>
      <c r="V570" s="275">
        <v>428.6592376875019</v>
      </c>
      <c r="W570" s="275">
        <v>102.43319310332494</v>
      </c>
      <c r="X570" s="275">
        <v>0.36481938526688651</v>
      </c>
      <c r="Y570" s="275">
        <v>51.399006244295911</v>
      </c>
      <c r="Z570" s="275">
        <v>9.6088683727535145</v>
      </c>
      <c r="AA570" s="275">
        <v>9.6088683727535145</v>
      </c>
      <c r="AB570" s="275">
        <v>9.6088683727535145</v>
      </c>
      <c r="AC570" s="275">
        <v>9.6088683727535145</v>
      </c>
      <c r="AD570" s="275">
        <v>9.6088683727535145</v>
      </c>
      <c r="AE570" s="275">
        <v>9.6088683727535145</v>
      </c>
      <c r="AF570" s="275">
        <v>308.83542953913434</v>
      </c>
      <c r="AG570" s="275">
        <v>28.618081847441324</v>
      </c>
      <c r="AH570" s="275">
        <v>28.618081847441324</v>
      </c>
      <c r="AI570" s="275">
        <v>32.708743737995931</v>
      </c>
      <c r="AJ570" s="275">
        <v>32.708743737995931</v>
      </c>
      <c r="AK570" s="275">
        <v>32.708743737995931</v>
      </c>
    </row>
    <row r="571" spans="1:37" ht="15" x14ac:dyDescent="0.25">
      <c r="A571" s="269" t="s">
        <v>3581</v>
      </c>
      <c r="B571" s="269" t="s">
        <v>187</v>
      </c>
      <c r="C571" s="275">
        <v>417</v>
      </c>
      <c r="D571" s="269" t="s">
        <v>802</v>
      </c>
      <c r="E571" s="275">
        <v>145.69476637804314</v>
      </c>
      <c r="F571" s="275">
        <v>89.852696662344471</v>
      </c>
      <c r="G571" s="275">
        <v>111.23450605759633</v>
      </c>
      <c r="H571" s="275">
        <v>129.92951796028933</v>
      </c>
      <c r="I571" s="275">
        <v>52.80358951637325</v>
      </c>
      <c r="J571" s="275">
        <v>90.192352931350484</v>
      </c>
      <c r="K571" s="275">
        <v>66.805064003435277</v>
      </c>
      <c r="L571" s="275">
        <v>52.276672496414335</v>
      </c>
      <c r="M571" s="275">
        <v>61.067756722989586</v>
      </c>
      <c r="N571" s="275">
        <v>247.49170587480523</v>
      </c>
      <c r="O571" s="275">
        <v>212.52315288465732</v>
      </c>
      <c r="P571" s="275">
        <v>223.6255177069894</v>
      </c>
      <c r="Q571" s="275">
        <v>237.68891060886926</v>
      </c>
      <c r="R571" s="275">
        <v>200.44270312286488</v>
      </c>
      <c r="S571" s="275">
        <v>215.05933483773447</v>
      </c>
      <c r="T571" s="275">
        <v>211.41155163609611</v>
      </c>
      <c r="U571" s="275">
        <v>201.41192027426735</v>
      </c>
      <c r="V571" s="275">
        <v>206.68662209463093</v>
      </c>
      <c r="W571" s="275">
        <v>55.852189096804906</v>
      </c>
      <c r="X571" s="275">
        <v>0.64753260100507704</v>
      </c>
      <c r="Y571" s="275">
        <v>28.249860848904991</v>
      </c>
      <c r="Z571" s="275">
        <v>12.071316134288352</v>
      </c>
      <c r="AA571" s="275">
        <v>12.071316134288352</v>
      </c>
      <c r="AB571" s="275">
        <v>12.071316134288352</v>
      </c>
      <c r="AC571" s="275">
        <v>12.071316134288352</v>
      </c>
      <c r="AD571" s="275">
        <v>12.071316134288352</v>
      </c>
      <c r="AE571" s="275">
        <v>12.071316134288352</v>
      </c>
      <c r="AF571" s="275">
        <v>71.981017058181635</v>
      </c>
      <c r="AG571" s="275">
        <v>6.4448279283590386</v>
      </c>
      <c r="AH571" s="275">
        <v>6.4448279283590386</v>
      </c>
      <c r="AI571" s="275">
        <v>11.875426893326662</v>
      </c>
      <c r="AJ571" s="275">
        <v>11.875426893326662</v>
      </c>
      <c r="AK571" s="275">
        <v>11.875426893326662</v>
      </c>
    </row>
    <row r="572" spans="1:37" ht="15" x14ac:dyDescent="0.25">
      <c r="A572" s="269" t="s">
        <v>188</v>
      </c>
      <c r="B572" s="269" t="s">
        <v>829</v>
      </c>
      <c r="C572" s="275">
        <v>98</v>
      </c>
      <c r="D572" s="269" t="s">
        <v>802</v>
      </c>
      <c r="E572" s="275">
        <v>524.90569764078032</v>
      </c>
      <c r="F572" s="275">
        <v>326.68846403169027</v>
      </c>
      <c r="G572" s="275">
        <v>397.20880223390213</v>
      </c>
      <c r="H572" s="275">
        <v>502.54576429493488</v>
      </c>
      <c r="I572" s="275">
        <v>144.21060978393808</v>
      </c>
      <c r="J572" s="275">
        <v>302.52180377708453</v>
      </c>
      <c r="K572" s="275">
        <v>169.37357164868354</v>
      </c>
      <c r="L572" s="275">
        <v>135.9204361308613</v>
      </c>
      <c r="M572" s="275">
        <v>156.21122140808376</v>
      </c>
      <c r="N572" s="275">
        <v>162.59981386317389</v>
      </c>
      <c r="O572" s="275">
        <v>80.204043711629041</v>
      </c>
      <c r="P572" s="275">
        <v>110.71739184128273</v>
      </c>
      <c r="Q572" s="275">
        <v>147.72589804148166</v>
      </c>
      <c r="R572" s="275">
        <v>51.340112569411716</v>
      </c>
      <c r="S572" s="275">
        <v>90.106419352913548</v>
      </c>
      <c r="T572" s="275">
        <v>77.279354331318913</v>
      </c>
      <c r="U572" s="275">
        <v>53.967853734478552</v>
      </c>
      <c r="V572" s="275">
        <v>66.153479204746901</v>
      </c>
      <c r="W572" s="275">
        <v>83.01877015136516</v>
      </c>
      <c r="X572" s="275">
        <v>6.1171906848478508E-2</v>
      </c>
      <c r="Y572" s="275">
        <v>41.539971029106816</v>
      </c>
      <c r="Z572" s="275">
        <v>4.5272425681253123</v>
      </c>
      <c r="AA572" s="275">
        <v>4.5272425681253123</v>
      </c>
      <c r="AB572" s="275">
        <v>4.5272425681253123</v>
      </c>
      <c r="AC572" s="275">
        <v>4.5272425681253123</v>
      </c>
      <c r="AD572" s="275">
        <v>4.5272425681253123</v>
      </c>
      <c r="AE572" s="275">
        <v>4.5272425681253123</v>
      </c>
      <c r="AF572" s="275">
        <v>209.59037971416186</v>
      </c>
      <c r="AG572" s="275">
        <v>19.428089892002763</v>
      </c>
      <c r="AH572" s="275">
        <v>19.428089892002763</v>
      </c>
      <c r="AI572" s="275">
        <v>17.01759677337251</v>
      </c>
      <c r="AJ572" s="275">
        <v>17.01759677337251</v>
      </c>
      <c r="AK572" s="275">
        <v>17.01759677337251</v>
      </c>
    </row>
    <row r="573" spans="1:37" ht="15" x14ac:dyDescent="0.25">
      <c r="A573" s="269" t="s">
        <v>189</v>
      </c>
      <c r="B573" s="269" t="s">
        <v>190</v>
      </c>
      <c r="C573" s="275">
        <v>80</v>
      </c>
      <c r="D573" s="269" t="s">
        <v>802</v>
      </c>
      <c r="E573" s="275">
        <v>47.430699791962795</v>
      </c>
      <c r="F573" s="275">
        <v>29.439751281401776</v>
      </c>
      <c r="G573" s="275">
        <v>35.773891119683107</v>
      </c>
      <c r="H573" s="275">
        <v>45.225178582566485</v>
      </c>
      <c r="I573" s="275">
        <v>12.591655446490604</v>
      </c>
      <c r="J573" s="275">
        <v>27.041182171852817</v>
      </c>
      <c r="K573" s="275">
        <v>15.031681591177783</v>
      </c>
      <c r="L573" s="275">
        <v>12.126003289773596</v>
      </c>
      <c r="M573" s="275">
        <v>13.884220135088647</v>
      </c>
      <c r="N573" s="275">
        <v>23.195882163805592</v>
      </c>
      <c r="O573" s="275">
        <v>15.704154436593678</v>
      </c>
      <c r="P573" s="275">
        <v>18.477293063666057</v>
      </c>
      <c r="Q573" s="275">
        <v>21.836488990313804</v>
      </c>
      <c r="R573" s="275">
        <v>12.909470144123492</v>
      </c>
      <c r="S573" s="275">
        <v>16.513610871936315</v>
      </c>
      <c r="T573" s="275">
        <v>15.2675830315696</v>
      </c>
      <c r="U573" s="275">
        <v>13.153168376506382</v>
      </c>
      <c r="V573" s="275">
        <v>14.25734300622544</v>
      </c>
      <c r="W573" s="275">
        <v>1.6706242584226911</v>
      </c>
      <c r="X573" s="275">
        <v>1.7834911452281558E-2</v>
      </c>
      <c r="Y573" s="275">
        <v>0.84422958493748634</v>
      </c>
      <c r="Z573" s="275">
        <v>0.84759371393361482</v>
      </c>
      <c r="AA573" s="275">
        <v>0.84759371393361482</v>
      </c>
      <c r="AB573" s="275">
        <v>0.84759371393361482</v>
      </c>
      <c r="AC573" s="275">
        <v>0.84759371393361482</v>
      </c>
      <c r="AD573" s="275">
        <v>0.84759371393361482</v>
      </c>
      <c r="AE573" s="275">
        <v>0.84759371393361482</v>
      </c>
      <c r="AF573" s="275">
        <v>19.273162146600001</v>
      </c>
      <c r="AG573" s="275">
        <v>1.7846763749999999</v>
      </c>
      <c r="AH573" s="275">
        <v>1.7846763749999999</v>
      </c>
      <c r="AI573" s="275">
        <v>1.7876629069597283</v>
      </c>
      <c r="AJ573" s="275">
        <v>1.7876629069597283</v>
      </c>
      <c r="AK573" s="275">
        <v>1.7876629069597283</v>
      </c>
    </row>
    <row r="574" spans="1:37" ht="15" x14ac:dyDescent="0.25">
      <c r="A574" s="269" t="s">
        <v>3582</v>
      </c>
      <c r="B574" s="269" t="s">
        <v>3583</v>
      </c>
      <c r="C574" s="275">
        <v>98</v>
      </c>
      <c r="D574" s="269" t="s">
        <v>802</v>
      </c>
      <c r="E574" s="275">
        <v>524.90569764078032</v>
      </c>
      <c r="F574" s="275">
        <v>326.68846403169027</v>
      </c>
      <c r="G574" s="275">
        <v>397.20880223390213</v>
      </c>
      <c r="H574" s="275">
        <v>502.54576429493488</v>
      </c>
      <c r="I574" s="275">
        <v>144.21060978393808</v>
      </c>
      <c r="J574" s="275">
        <v>302.52180377708453</v>
      </c>
      <c r="K574" s="275">
        <v>169.37357164868354</v>
      </c>
      <c r="L574" s="275">
        <v>135.9204361308613</v>
      </c>
      <c r="M574" s="275">
        <v>156.21122140808376</v>
      </c>
      <c r="N574" s="275">
        <v>162.59981386317386</v>
      </c>
      <c r="O574" s="275">
        <v>80.204043711629055</v>
      </c>
      <c r="P574" s="275">
        <v>110.71739184128273</v>
      </c>
      <c r="Q574" s="275">
        <v>147.72589804148163</v>
      </c>
      <c r="R574" s="275">
        <v>51.340112569411716</v>
      </c>
      <c r="S574" s="275">
        <v>90.106419352913534</v>
      </c>
      <c r="T574" s="275">
        <v>77.279354331318913</v>
      </c>
      <c r="U574" s="275">
        <v>53.967853734478552</v>
      </c>
      <c r="V574" s="275">
        <v>66.153479204746901</v>
      </c>
      <c r="W574" s="275">
        <v>83.01877015136516</v>
      </c>
      <c r="X574" s="275">
        <v>6.1171906848478508E-2</v>
      </c>
      <c r="Y574" s="275">
        <v>41.539971029106816</v>
      </c>
      <c r="Z574" s="275">
        <v>4.5272425681253123</v>
      </c>
      <c r="AA574" s="275">
        <v>4.5272425681253123</v>
      </c>
      <c r="AB574" s="275">
        <v>4.5272425681253123</v>
      </c>
      <c r="AC574" s="275">
        <v>4.5272425681253123</v>
      </c>
      <c r="AD574" s="275">
        <v>4.5272425681253123</v>
      </c>
      <c r="AE574" s="275">
        <v>4.5272425681253123</v>
      </c>
      <c r="AF574" s="275">
        <v>209.59037971416186</v>
      </c>
      <c r="AG574" s="275">
        <v>19.428089892002763</v>
      </c>
      <c r="AH574" s="275">
        <v>19.428089892002763</v>
      </c>
      <c r="AI574" s="275">
        <v>17.01759677337251</v>
      </c>
      <c r="AJ574" s="275">
        <v>17.01759677337251</v>
      </c>
      <c r="AK574" s="275">
        <v>17.01759677337251</v>
      </c>
    </row>
    <row r="575" spans="1:37" ht="15" x14ac:dyDescent="0.25">
      <c r="A575" s="269" t="s">
        <v>3584</v>
      </c>
      <c r="B575" s="269" t="s">
        <v>190</v>
      </c>
      <c r="C575" s="275">
        <v>80</v>
      </c>
      <c r="D575" s="269" t="s">
        <v>802</v>
      </c>
      <c r="E575" s="275">
        <v>47.430699791962795</v>
      </c>
      <c r="F575" s="275">
        <v>29.439751281401776</v>
      </c>
      <c r="G575" s="275">
        <v>35.773891119683107</v>
      </c>
      <c r="H575" s="275">
        <v>45.225178582566485</v>
      </c>
      <c r="I575" s="275">
        <v>12.591655446490604</v>
      </c>
      <c r="J575" s="275">
        <v>27.041182171852817</v>
      </c>
      <c r="K575" s="275">
        <v>15.031681591177783</v>
      </c>
      <c r="L575" s="275">
        <v>12.126003289773596</v>
      </c>
      <c r="M575" s="275">
        <v>13.884220135088647</v>
      </c>
      <c r="N575" s="275">
        <v>23.195882163805592</v>
      </c>
      <c r="O575" s="275">
        <v>15.704154436593676</v>
      </c>
      <c r="P575" s="275">
        <v>18.477293063666057</v>
      </c>
      <c r="Q575" s="275">
        <v>21.836488990313804</v>
      </c>
      <c r="R575" s="275">
        <v>12.909470144123491</v>
      </c>
      <c r="S575" s="275">
        <v>16.513610871936315</v>
      </c>
      <c r="T575" s="275">
        <v>15.267583031569597</v>
      </c>
      <c r="U575" s="275">
        <v>13.153168376506382</v>
      </c>
      <c r="V575" s="275">
        <v>14.257343006225437</v>
      </c>
      <c r="W575" s="275">
        <v>1.6706242584226911</v>
      </c>
      <c r="X575" s="275">
        <v>1.7834911452281558E-2</v>
      </c>
      <c r="Y575" s="275">
        <v>0.84422958493748634</v>
      </c>
      <c r="Z575" s="275">
        <v>0.84759371393361482</v>
      </c>
      <c r="AA575" s="275">
        <v>0.84759371393361482</v>
      </c>
      <c r="AB575" s="275">
        <v>0.84759371393361482</v>
      </c>
      <c r="AC575" s="275">
        <v>0.84759371393361482</v>
      </c>
      <c r="AD575" s="275">
        <v>0.84759371393361482</v>
      </c>
      <c r="AE575" s="275">
        <v>0.84759371393361482</v>
      </c>
      <c r="AF575" s="275">
        <v>19.273162146600001</v>
      </c>
      <c r="AG575" s="275">
        <v>1.7846763749999999</v>
      </c>
      <c r="AH575" s="275">
        <v>1.7846763749999999</v>
      </c>
      <c r="AI575" s="275">
        <v>1.7876629069597283</v>
      </c>
      <c r="AJ575" s="275">
        <v>1.7876629069597283</v>
      </c>
      <c r="AK575" s="275">
        <v>1.7876629069597283</v>
      </c>
    </row>
    <row r="576" spans="1:37" ht="15" x14ac:dyDescent="0.25">
      <c r="A576" s="269" t="s">
        <v>192</v>
      </c>
      <c r="B576" s="269" t="s">
        <v>191</v>
      </c>
      <c r="C576" s="275">
        <v>131</v>
      </c>
      <c r="D576" s="269" t="s">
        <v>802</v>
      </c>
      <c r="E576" s="275">
        <v>49.132033293040166</v>
      </c>
      <c r="F576" s="275">
        <v>27.619111700775814</v>
      </c>
      <c r="G576" s="275">
        <v>37.730307468956632</v>
      </c>
      <c r="H576" s="275">
        <v>42.35216968886143</v>
      </c>
      <c r="I576" s="275">
        <v>20.105967034941322</v>
      </c>
      <c r="J576" s="275">
        <v>31.575585379748837</v>
      </c>
      <c r="K576" s="275">
        <v>25.886691206128745</v>
      </c>
      <c r="L576" s="275">
        <v>20.075334603320371</v>
      </c>
      <c r="M576" s="275">
        <v>23.591768293950473</v>
      </c>
      <c r="N576" s="275">
        <v>106.75671393771697</v>
      </c>
      <c r="O576" s="275">
        <v>92.847397666353132</v>
      </c>
      <c r="P576" s="275">
        <v>97.182914403878826</v>
      </c>
      <c r="Q576" s="275">
        <v>102.53501289149487</v>
      </c>
      <c r="R576" s="275">
        <v>88.452374987431639</v>
      </c>
      <c r="S576" s="275">
        <v>93.920142273038124</v>
      </c>
      <c r="T576" s="275">
        <v>92.757742800324181</v>
      </c>
      <c r="U576" s="275">
        <v>88.8151344469414</v>
      </c>
      <c r="V576" s="275">
        <v>90.900398042263689</v>
      </c>
      <c r="W576" s="275">
        <v>19.535033296560844</v>
      </c>
      <c r="X576" s="275">
        <v>0.30481793810644381</v>
      </c>
      <c r="Y576" s="275">
        <v>9.919925617333643</v>
      </c>
      <c r="Z576" s="275">
        <v>5.1675759801636438</v>
      </c>
      <c r="AA576" s="275">
        <v>5.1675759801636438</v>
      </c>
      <c r="AB576" s="275">
        <v>5.1675759801636438</v>
      </c>
      <c r="AC576" s="275">
        <v>5.1675759801636438</v>
      </c>
      <c r="AD576" s="275">
        <v>5.1675759801636438</v>
      </c>
      <c r="AE576" s="275">
        <v>5.1675759801636438</v>
      </c>
      <c r="AF576" s="275">
        <v>24.925666553790812</v>
      </c>
      <c r="AG576" s="275">
        <v>2.3080917164795194</v>
      </c>
      <c r="AH576" s="275">
        <v>2.3080917164795194</v>
      </c>
      <c r="AI576" s="275">
        <v>4.3993161868922517</v>
      </c>
      <c r="AJ576" s="275">
        <v>4.3993161868922517</v>
      </c>
      <c r="AK576" s="275">
        <v>4.3993161868922517</v>
      </c>
    </row>
    <row r="577" spans="1:37" ht="15" x14ac:dyDescent="0.25">
      <c r="A577" s="269" t="s">
        <v>193</v>
      </c>
      <c r="B577" s="269" t="s">
        <v>830</v>
      </c>
      <c r="C577" s="275">
        <v>131</v>
      </c>
      <c r="D577" s="269" t="s">
        <v>802</v>
      </c>
      <c r="E577" s="275">
        <v>49.132033293040166</v>
      </c>
      <c r="F577" s="275">
        <v>27.619111700775814</v>
      </c>
      <c r="G577" s="275">
        <v>37.730307468956632</v>
      </c>
      <c r="H577" s="275">
        <v>42.35216968886143</v>
      </c>
      <c r="I577" s="275">
        <v>20.105967034941322</v>
      </c>
      <c r="J577" s="275">
        <v>31.575585379748837</v>
      </c>
      <c r="K577" s="275">
        <v>25.886691206128745</v>
      </c>
      <c r="L577" s="275">
        <v>20.075334603320371</v>
      </c>
      <c r="M577" s="275">
        <v>23.591768293950473</v>
      </c>
      <c r="N577" s="275">
        <v>106.69138695621379</v>
      </c>
      <c r="O577" s="275">
        <v>92.782070684849941</v>
      </c>
      <c r="P577" s="275">
        <v>97.117587422375649</v>
      </c>
      <c r="Q577" s="275">
        <v>102.46968590999168</v>
      </c>
      <c r="R577" s="275">
        <v>88.413030429713515</v>
      </c>
      <c r="S577" s="275">
        <v>93.86780650342746</v>
      </c>
      <c r="T577" s="275">
        <v>92.718398242606057</v>
      </c>
      <c r="U577" s="275">
        <v>88.775789889223276</v>
      </c>
      <c r="V577" s="275">
        <v>90.86105348454555</v>
      </c>
      <c r="W577" s="275">
        <v>26.265690055168943</v>
      </c>
      <c r="X577" s="275">
        <v>0.30608065365356785</v>
      </c>
      <c r="Y577" s="275">
        <v>13.285885354411255</v>
      </c>
      <c r="Z577" s="275">
        <v>5.2516663421522338</v>
      </c>
      <c r="AA577" s="275">
        <v>5.2516663421522338</v>
      </c>
      <c r="AB577" s="275">
        <v>5.2516663421522338</v>
      </c>
      <c r="AC577" s="275">
        <v>5.2516663421522338</v>
      </c>
      <c r="AD577" s="275">
        <v>5.2516663421522338</v>
      </c>
      <c r="AE577" s="275">
        <v>5.2516663421522338</v>
      </c>
      <c r="AF577" s="275">
        <v>26.256568555890812</v>
      </c>
      <c r="AG577" s="275">
        <v>2.3210604609795196</v>
      </c>
      <c r="AH577" s="275">
        <v>2.3210604609795196</v>
      </c>
      <c r="AI577" s="275">
        <v>4.7557964099009649</v>
      </c>
      <c r="AJ577" s="275">
        <v>4.7557964099009649</v>
      </c>
      <c r="AK577" s="275">
        <v>4.7557964099009649</v>
      </c>
    </row>
    <row r="578" spans="1:37" ht="15" x14ac:dyDescent="0.25">
      <c r="A578" s="269" t="s">
        <v>3585</v>
      </c>
      <c r="B578" s="269" t="s">
        <v>3586</v>
      </c>
      <c r="C578" s="275">
        <v>131</v>
      </c>
      <c r="D578" s="269" t="s">
        <v>802</v>
      </c>
      <c r="E578" s="275">
        <v>49.132033293040166</v>
      </c>
      <c r="F578" s="275">
        <v>27.619111700775814</v>
      </c>
      <c r="G578" s="275">
        <v>37.730307468956632</v>
      </c>
      <c r="H578" s="275">
        <v>42.35216968886143</v>
      </c>
      <c r="I578" s="275">
        <v>20.105967034941322</v>
      </c>
      <c r="J578" s="275">
        <v>31.575585379748837</v>
      </c>
      <c r="K578" s="275">
        <v>25.886691206128745</v>
      </c>
      <c r="L578" s="275">
        <v>20.075334603320371</v>
      </c>
      <c r="M578" s="275">
        <v>23.591768293950473</v>
      </c>
      <c r="N578" s="275">
        <v>106.75671393771697</v>
      </c>
      <c r="O578" s="275">
        <v>92.847397666353132</v>
      </c>
      <c r="P578" s="275">
        <v>97.182914403878826</v>
      </c>
      <c r="Q578" s="275">
        <v>102.53501289149487</v>
      </c>
      <c r="R578" s="275">
        <v>88.452374987431639</v>
      </c>
      <c r="S578" s="275">
        <v>93.920142273038124</v>
      </c>
      <c r="T578" s="275">
        <v>92.757742800324181</v>
      </c>
      <c r="U578" s="275">
        <v>88.8151344469414</v>
      </c>
      <c r="V578" s="275">
        <v>90.900398042263689</v>
      </c>
      <c r="W578" s="275">
        <v>0</v>
      </c>
      <c r="X578" s="275">
        <v>0</v>
      </c>
      <c r="Y578" s="275">
        <v>0</v>
      </c>
      <c r="Z578" s="275">
        <v>0</v>
      </c>
      <c r="AA578" s="275">
        <v>0</v>
      </c>
      <c r="AB578" s="275">
        <v>0</v>
      </c>
      <c r="AC578" s="275">
        <v>0</v>
      </c>
      <c r="AD578" s="275">
        <v>0</v>
      </c>
      <c r="AE578" s="275">
        <v>0</v>
      </c>
      <c r="AF578" s="275">
        <v>24.925666553790812</v>
      </c>
      <c r="AG578" s="275">
        <v>2.3080917164795194</v>
      </c>
      <c r="AH578" s="275">
        <v>2.3080917164795194</v>
      </c>
      <c r="AI578" s="275">
        <v>4.3993161868922517</v>
      </c>
      <c r="AJ578" s="275">
        <v>4.3993161868922517</v>
      </c>
      <c r="AK578" s="275">
        <v>4.3993161868922517</v>
      </c>
    </row>
    <row r="579" spans="1:37" ht="15" x14ac:dyDescent="0.25">
      <c r="A579" s="269" t="s">
        <v>3587</v>
      </c>
      <c r="B579" s="269" t="s">
        <v>3588</v>
      </c>
      <c r="C579" s="275">
        <v>131</v>
      </c>
      <c r="D579" s="269" t="s">
        <v>802</v>
      </c>
      <c r="E579" s="275">
        <v>49.132033293040166</v>
      </c>
      <c r="F579" s="275">
        <v>27.619111700775814</v>
      </c>
      <c r="G579" s="275">
        <v>37.730307468956632</v>
      </c>
      <c r="H579" s="275">
        <v>42.35216968886143</v>
      </c>
      <c r="I579" s="275">
        <v>20.105967034941322</v>
      </c>
      <c r="J579" s="275">
        <v>31.575585379748837</v>
      </c>
      <c r="K579" s="275">
        <v>25.886691206128745</v>
      </c>
      <c r="L579" s="275">
        <v>20.075334603320371</v>
      </c>
      <c r="M579" s="275">
        <v>23.591768293950473</v>
      </c>
      <c r="N579" s="275">
        <v>106.69138695621379</v>
      </c>
      <c r="O579" s="275">
        <v>92.782070684849941</v>
      </c>
      <c r="P579" s="275">
        <v>97.117587422375649</v>
      </c>
      <c r="Q579" s="275">
        <v>102.46968590999168</v>
      </c>
      <c r="R579" s="275">
        <v>88.413030429713501</v>
      </c>
      <c r="S579" s="275">
        <v>93.86780650342746</v>
      </c>
      <c r="T579" s="275">
        <v>92.718398242606057</v>
      </c>
      <c r="U579" s="275">
        <v>88.775789889223276</v>
      </c>
      <c r="V579" s="275">
        <v>90.86105348454555</v>
      </c>
      <c r="W579" s="275">
        <v>26.265690055168943</v>
      </c>
      <c r="X579" s="275">
        <v>0.30608065365356785</v>
      </c>
      <c r="Y579" s="275">
        <v>13.285885354411255</v>
      </c>
      <c r="Z579" s="275">
        <v>5.2516663421522338</v>
      </c>
      <c r="AA579" s="275">
        <v>5.2516663421522338</v>
      </c>
      <c r="AB579" s="275">
        <v>5.2516663421522338</v>
      </c>
      <c r="AC579" s="275">
        <v>5.2516663421522338</v>
      </c>
      <c r="AD579" s="275">
        <v>5.2516663421522338</v>
      </c>
      <c r="AE579" s="275">
        <v>5.2516663421522338</v>
      </c>
      <c r="AF579" s="275">
        <v>26.256568555890812</v>
      </c>
      <c r="AG579" s="275">
        <v>2.3210604609795196</v>
      </c>
      <c r="AH579" s="275">
        <v>2.3210604609795196</v>
      </c>
      <c r="AI579" s="275">
        <v>4.7557964099009649</v>
      </c>
      <c r="AJ579" s="275">
        <v>4.7557964099009649</v>
      </c>
      <c r="AK579" s="275">
        <v>4.7557964099009649</v>
      </c>
    </row>
    <row r="580" spans="1:37" ht="15" x14ac:dyDescent="0.25">
      <c r="A580" s="269" t="s">
        <v>195</v>
      </c>
      <c r="B580" s="269" t="s">
        <v>194</v>
      </c>
      <c r="C580" s="275">
        <v>126</v>
      </c>
      <c r="D580" s="269" t="s">
        <v>802</v>
      </c>
      <c r="E580" s="275">
        <v>49.132033293040166</v>
      </c>
      <c r="F580" s="275">
        <v>27.619111700775814</v>
      </c>
      <c r="G580" s="275">
        <v>37.730307468956632</v>
      </c>
      <c r="H580" s="275">
        <v>42.35216968886143</v>
      </c>
      <c r="I580" s="275">
        <v>20.105967034941322</v>
      </c>
      <c r="J580" s="275">
        <v>31.575585379748837</v>
      </c>
      <c r="K580" s="275">
        <v>25.886691206128745</v>
      </c>
      <c r="L580" s="275">
        <v>20.075334603320371</v>
      </c>
      <c r="M580" s="275">
        <v>23.591768293950473</v>
      </c>
      <c r="N580" s="275">
        <v>102.48749284082143</v>
      </c>
      <c r="O580" s="275">
        <v>91.172804556966824</v>
      </c>
      <c r="P580" s="275">
        <v>94.618845532307446</v>
      </c>
      <c r="Q580" s="275">
        <v>99.928218109949555</v>
      </c>
      <c r="R580" s="275">
        <v>86.975892285000256</v>
      </c>
      <c r="S580" s="275">
        <v>92.138743164527497</v>
      </c>
      <c r="T580" s="275">
        <v>91.825044406652225</v>
      </c>
      <c r="U580" s="275">
        <v>87.649385635229692</v>
      </c>
      <c r="V580" s="275">
        <v>89.804564355963905</v>
      </c>
      <c r="W580" s="275">
        <v>19.414422951959775</v>
      </c>
      <c r="X580" s="275">
        <v>0.30364747841840795</v>
      </c>
      <c r="Y580" s="275">
        <v>9.8590352151890919</v>
      </c>
      <c r="Z580" s="275">
        <v>5.081625804628203</v>
      </c>
      <c r="AA580" s="275">
        <v>5.081625804628203</v>
      </c>
      <c r="AB580" s="275">
        <v>5.081625804628203</v>
      </c>
      <c r="AC580" s="275">
        <v>5.081625804628203</v>
      </c>
      <c r="AD580" s="275">
        <v>5.081625804628203</v>
      </c>
      <c r="AE580" s="275">
        <v>5.081625804628203</v>
      </c>
      <c r="AF580" s="275">
        <v>24.468050163599997</v>
      </c>
      <c r="AG580" s="275">
        <v>2.2657168059999999</v>
      </c>
      <c r="AH580" s="275">
        <v>2.2657168059999999</v>
      </c>
      <c r="AI580" s="275">
        <v>2.4931984039466686</v>
      </c>
      <c r="AJ580" s="275">
        <v>2.4931984039466686</v>
      </c>
      <c r="AK580" s="275">
        <v>2.4931984039466686</v>
      </c>
    </row>
    <row r="581" spans="1:37" ht="15" x14ac:dyDescent="0.25">
      <c r="A581" s="269" t="s">
        <v>3589</v>
      </c>
      <c r="B581" s="269" t="s">
        <v>3586</v>
      </c>
      <c r="C581" s="275">
        <v>126</v>
      </c>
      <c r="D581" s="269" t="s">
        <v>802</v>
      </c>
      <c r="E581" s="275">
        <v>49.132033293040166</v>
      </c>
      <c r="F581" s="275">
        <v>27.619111700775814</v>
      </c>
      <c r="G581" s="275">
        <v>37.730307468956632</v>
      </c>
      <c r="H581" s="275">
        <v>42.35216968886143</v>
      </c>
      <c r="I581" s="275">
        <v>20.105967034941322</v>
      </c>
      <c r="J581" s="275">
        <v>31.575585379748837</v>
      </c>
      <c r="K581" s="275">
        <v>25.886691206128745</v>
      </c>
      <c r="L581" s="275">
        <v>20.075334603320371</v>
      </c>
      <c r="M581" s="275">
        <v>23.591768293950473</v>
      </c>
      <c r="N581" s="275">
        <v>102.48749284082143</v>
      </c>
      <c r="O581" s="275">
        <v>91.172804556966824</v>
      </c>
      <c r="P581" s="275">
        <v>94.618845532307446</v>
      </c>
      <c r="Q581" s="275">
        <v>99.928218109949555</v>
      </c>
      <c r="R581" s="275">
        <v>86.975892285000256</v>
      </c>
      <c r="S581" s="275">
        <v>92.138743164527497</v>
      </c>
      <c r="T581" s="275">
        <v>91.825044406652225</v>
      </c>
      <c r="U581" s="275">
        <v>87.649385635229692</v>
      </c>
      <c r="V581" s="275">
        <v>89.804564355963905</v>
      </c>
      <c r="W581" s="275">
        <v>19.414422951959775</v>
      </c>
      <c r="X581" s="275">
        <v>0.30364747841840795</v>
      </c>
      <c r="Y581" s="275">
        <v>9.8590352151890919</v>
      </c>
      <c r="Z581" s="275">
        <v>5.081625804628203</v>
      </c>
      <c r="AA581" s="275">
        <v>5.081625804628203</v>
      </c>
      <c r="AB581" s="275">
        <v>5.081625804628203</v>
      </c>
      <c r="AC581" s="275">
        <v>5.081625804628203</v>
      </c>
      <c r="AD581" s="275">
        <v>5.081625804628203</v>
      </c>
      <c r="AE581" s="275">
        <v>5.081625804628203</v>
      </c>
      <c r="AF581" s="275">
        <v>24.468050163599997</v>
      </c>
      <c r="AG581" s="275">
        <v>2.2657168059999999</v>
      </c>
      <c r="AH581" s="275">
        <v>2.2657168059999999</v>
      </c>
      <c r="AI581" s="275">
        <v>2.4931984039466686</v>
      </c>
      <c r="AJ581" s="275">
        <v>2.4931984039466686</v>
      </c>
      <c r="AK581" s="275">
        <v>2.4931984039466686</v>
      </c>
    </row>
    <row r="582" spans="1:37" ht="15" x14ac:dyDescent="0.25">
      <c r="A582" s="269" t="s">
        <v>197</v>
      </c>
      <c r="B582" s="269" t="s">
        <v>196</v>
      </c>
      <c r="C582" s="275">
        <v>206</v>
      </c>
      <c r="D582" s="269" t="s">
        <v>802</v>
      </c>
      <c r="E582" s="275">
        <v>49.132033293040166</v>
      </c>
      <c r="F582" s="275">
        <v>27.619111700775814</v>
      </c>
      <c r="G582" s="275">
        <v>37.730307468956632</v>
      </c>
      <c r="H582" s="275">
        <v>42.35216968886143</v>
      </c>
      <c r="I582" s="275">
        <v>20.105967034941322</v>
      </c>
      <c r="J582" s="275">
        <v>31.575585379748837</v>
      </c>
      <c r="K582" s="275">
        <v>25.886691206128745</v>
      </c>
      <c r="L582" s="275">
        <v>20.075334603320371</v>
      </c>
      <c r="M582" s="275">
        <v>23.591768293950473</v>
      </c>
      <c r="N582" s="275">
        <v>117.60443675478585</v>
      </c>
      <c r="O582" s="275">
        <v>103.695120483422</v>
      </c>
      <c r="P582" s="275">
        <v>108.03063722094771</v>
      </c>
      <c r="Q582" s="275">
        <v>113.38273570856374</v>
      </c>
      <c r="R582" s="275">
        <v>99.120202549027937</v>
      </c>
      <c r="S582" s="275">
        <v>104.67791746237071</v>
      </c>
      <c r="T582" s="275">
        <v>103.42557036192049</v>
      </c>
      <c r="U582" s="275">
        <v>99.482962008537712</v>
      </c>
      <c r="V582" s="275">
        <v>101.56822560385999</v>
      </c>
      <c r="W582" s="275">
        <v>27.915874783213269</v>
      </c>
      <c r="X582" s="275">
        <v>0.32361703589922758</v>
      </c>
      <c r="Y582" s="275">
        <v>14.119745909556249</v>
      </c>
      <c r="Z582" s="275">
        <v>5.9720560782025043</v>
      </c>
      <c r="AA582" s="275">
        <v>5.9720560782025043</v>
      </c>
      <c r="AB582" s="275">
        <v>5.9720560782025043</v>
      </c>
      <c r="AC582" s="275">
        <v>5.9720560782025043</v>
      </c>
      <c r="AD582" s="275">
        <v>5.9720560782025043</v>
      </c>
      <c r="AE582" s="275">
        <v>5.9720560782025043</v>
      </c>
      <c r="AF582" s="275">
        <v>26.451286355690812</v>
      </c>
      <c r="AG582" s="275">
        <v>2.3390910923795194</v>
      </c>
      <c r="AH582" s="275">
        <v>2.3390910923795194</v>
      </c>
      <c r="AI582" s="275">
        <v>5.3319675764659671</v>
      </c>
      <c r="AJ582" s="275">
        <v>5.3319675764659671</v>
      </c>
      <c r="AK582" s="275">
        <v>5.3319675764659671</v>
      </c>
    </row>
    <row r="583" spans="1:37" ht="15" x14ac:dyDescent="0.25">
      <c r="A583" s="269" t="s">
        <v>3590</v>
      </c>
      <c r="B583" s="269" t="s">
        <v>196</v>
      </c>
      <c r="C583" s="275">
        <v>206</v>
      </c>
      <c r="D583" s="269" t="s">
        <v>802</v>
      </c>
      <c r="E583" s="275">
        <v>49.132033293040166</v>
      </c>
      <c r="F583" s="275">
        <v>27.619111700775814</v>
      </c>
      <c r="G583" s="275">
        <v>37.730307468956632</v>
      </c>
      <c r="H583" s="275">
        <v>42.35216968886143</v>
      </c>
      <c r="I583" s="275">
        <v>20.105967034941322</v>
      </c>
      <c r="J583" s="275">
        <v>31.575585379748837</v>
      </c>
      <c r="K583" s="275">
        <v>25.886691206128745</v>
      </c>
      <c r="L583" s="275">
        <v>20.075334603320371</v>
      </c>
      <c r="M583" s="275">
        <v>23.591768293950473</v>
      </c>
      <c r="N583" s="275">
        <v>117.60443675478584</v>
      </c>
      <c r="O583" s="275">
        <v>103.695120483422</v>
      </c>
      <c r="P583" s="275">
        <v>108.0306372209477</v>
      </c>
      <c r="Q583" s="275">
        <v>113.38273570856374</v>
      </c>
      <c r="R583" s="275">
        <v>99.120202549027951</v>
      </c>
      <c r="S583" s="275">
        <v>104.67791746237071</v>
      </c>
      <c r="T583" s="275">
        <v>103.42557036192049</v>
      </c>
      <c r="U583" s="275">
        <v>99.482962008537712</v>
      </c>
      <c r="V583" s="275">
        <v>101.56822560385999</v>
      </c>
      <c r="W583" s="275">
        <v>27.915874783213269</v>
      </c>
      <c r="X583" s="275">
        <v>0.32361703589922758</v>
      </c>
      <c r="Y583" s="275">
        <v>14.119745909556249</v>
      </c>
      <c r="Z583" s="275">
        <v>5.9720560782025043</v>
      </c>
      <c r="AA583" s="275">
        <v>5.9720560782025043</v>
      </c>
      <c r="AB583" s="275">
        <v>5.9720560782025043</v>
      </c>
      <c r="AC583" s="275">
        <v>5.9720560782025043</v>
      </c>
      <c r="AD583" s="275">
        <v>5.9720560782025043</v>
      </c>
      <c r="AE583" s="275">
        <v>5.9720560782025043</v>
      </c>
      <c r="AF583" s="275">
        <v>26.451286355690812</v>
      </c>
      <c r="AG583" s="275">
        <v>2.3390910923795194</v>
      </c>
      <c r="AH583" s="275">
        <v>2.3390910923795194</v>
      </c>
      <c r="AI583" s="275">
        <v>5.3319675764659671</v>
      </c>
      <c r="AJ583" s="275">
        <v>5.3319675764659671</v>
      </c>
      <c r="AK583" s="275">
        <v>5.3319675764659671</v>
      </c>
    </row>
    <row r="584" spans="1:37" ht="15" x14ac:dyDescent="0.25">
      <c r="A584" s="269" t="s">
        <v>2980</v>
      </c>
      <c r="B584" s="269" t="s">
        <v>184</v>
      </c>
      <c r="C584" s="275">
        <v>3375</v>
      </c>
      <c r="D584" s="269" t="s">
        <v>802</v>
      </c>
      <c r="E584" s="275">
        <v>8665.6162482305936</v>
      </c>
      <c r="F584" s="275">
        <v>5274.7079836776657</v>
      </c>
      <c r="G584" s="275">
        <v>6510.7741766744684</v>
      </c>
      <c r="H584" s="275">
        <v>6755.5250642906458</v>
      </c>
      <c r="I584" s="275">
        <v>4626.8611470245523</v>
      </c>
      <c r="J584" s="275">
        <v>5884.0774262471559</v>
      </c>
      <c r="K584" s="275">
        <v>6927.2370932402146</v>
      </c>
      <c r="L584" s="275">
        <v>4169.3849275444936</v>
      </c>
      <c r="M584" s="275">
        <v>5017.9755310245637</v>
      </c>
      <c r="N584" s="275">
        <v>5453.4404688426666</v>
      </c>
      <c r="O584" s="275">
        <v>4192.7677906287927</v>
      </c>
      <c r="P584" s="275">
        <v>4604.5366827468542</v>
      </c>
      <c r="Q584" s="275">
        <v>4777.5951435262095</v>
      </c>
      <c r="R584" s="275">
        <v>3962.9324420997655</v>
      </c>
      <c r="S584" s="275">
        <v>4386.2852774801686</v>
      </c>
      <c r="T584" s="275">
        <v>4476.0233958824829</v>
      </c>
      <c r="U584" s="275">
        <v>3903.1264971856867</v>
      </c>
      <c r="V584" s="275">
        <v>4115.0039664303604</v>
      </c>
      <c r="W584" s="275">
        <v>1744.5863647351002</v>
      </c>
      <c r="X584" s="275">
        <v>45.900359337917266</v>
      </c>
      <c r="Y584" s="275">
        <v>895.24336203650876</v>
      </c>
      <c r="Z584" s="275">
        <v>273.47855431390093</v>
      </c>
      <c r="AA584" s="275">
        <v>273.47855431390093</v>
      </c>
      <c r="AB584" s="275">
        <v>273.47855431390093</v>
      </c>
      <c r="AC584" s="275">
        <v>273.47855431390093</v>
      </c>
      <c r="AD584" s="275">
        <v>273.47855431390093</v>
      </c>
      <c r="AE584" s="275">
        <v>273.47855431390093</v>
      </c>
      <c r="AF584" s="275">
        <v>3569.851621844909</v>
      </c>
      <c r="AG584" s="275">
        <v>330.45584399867226</v>
      </c>
      <c r="AH584" s="275">
        <v>330.45584399867226</v>
      </c>
      <c r="AI584" s="275">
        <v>496.16067396736099</v>
      </c>
      <c r="AJ584" s="275">
        <v>496.16067396736099</v>
      </c>
      <c r="AK584" s="275">
        <v>496.16067396736099</v>
      </c>
    </row>
    <row r="585" spans="1:37" ht="15" x14ac:dyDescent="0.25">
      <c r="A585" s="269" t="s">
        <v>3591</v>
      </c>
      <c r="B585" s="269" t="s">
        <v>184</v>
      </c>
      <c r="C585" s="275">
        <v>3153</v>
      </c>
      <c r="D585" s="269" t="s">
        <v>802</v>
      </c>
      <c r="E585" s="275">
        <v>8431.0812520007439</v>
      </c>
      <c r="F585" s="275">
        <v>5178.2956992050167</v>
      </c>
      <c r="G585" s="275">
        <v>6355.0524716962318</v>
      </c>
      <c r="H585" s="275">
        <v>6539.6614617166488</v>
      </c>
      <c r="I585" s="275">
        <v>4499.6923031324004</v>
      </c>
      <c r="J585" s="275">
        <v>5712.9612788495142</v>
      </c>
      <c r="K585" s="275">
        <v>6704.0843016701256</v>
      </c>
      <c r="L585" s="275">
        <v>4063.7347720296311</v>
      </c>
      <c r="M585" s="275">
        <v>4878.3793174135681</v>
      </c>
      <c r="N585" s="275">
        <v>5407.7734234306554</v>
      </c>
      <c r="O585" s="275">
        <v>4183.2843462581022</v>
      </c>
      <c r="P585" s="275">
        <v>4584.2936906705681</v>
      </c>
      <c r="Q585" s="275">
        <v>4745.3471587994318</v>
      </c>
      <c r="R585" s="275">
        <v>3965.8336124720954</v>
      </c>
      <c r="S585" s="275">
        <v>4370.1858504734291</v>
      </c>
      <c r="T585" s="275">
        <v>4451.7361409739906</v>
      </c>
      <c r="U585" s="275">
        <v>3905.4215235428087</v>
      </c>
      <c r="V585" s="275">
        <v>4109.2895984368643</v>
      </c>
      <c r="W585" s="275">
        <v>1543.3181938267671</v>
      </c>
      <c r="X585" s="275">
        <v>41.577307107678052</v>
      </c>
      <c r="Y585" s="275">
        <v>792.44775046722259</v>
      </c>
      <c r="Z585" s="275">
        <v>234.72386652694698</v>
      </c>
      <c r="AA585" s="275">
        <v>234.72386652694698</v>
      </c>
      <c r="AB585" s="275">
        <v>234.72386652694698</v>
      </c>
      <c r="AC585" s="275">
        <v>234.72386652694698</v>
      </c>
      <c r="AD585" s="275">
        <v>234.72386652694698</v>
      </c>
      <c r="AE585" s="275">
        <v>234.72386652694698</v>
      </c>
      <c r="AF585" s="275">
        <v>3523.6142144402638</v>
      </c>
      <c r="AG585" s="275">
        <v>326.33970988159149</v>
      </c>
      <c r="AH585" s="275">
        <v>326.33970988159149</v>
      </c>
      <c r="AI585" s="275">
        <v>493.01363436959696</v>
      </c>
      <c r="AJ585" s="275">
        <v>493.01363436959696</v>
      </c>
      <c r="AK585" s="275">
        <v>493.01363436959696</v>
      </c>
    </row>
    <row r="586" spans="1:37" ht="15" x14ac:dyDescent="0.25">
      <c r="A586" s="269" t="s">
        <v>2981</v>
      </c>
      <c r="B586" s="269" t="s">
        <v>2259</v>
      </c>
      <c r="C586" s="275">
        <v>177</v>
      </c>
      <c r="D586" s="269" t="s">
        <v>802</v>
      </c>
      <c r="E586" s="275">
        <v>223.65913351214556</v>
      </c>
      <c r="F586" s="275">
        <v>129.46814704109266</v>
      </c>
      <c r="G586" s="275">
        <v>182.5740636058089</v>
      </c>
      <c r="H586" s="275">
        <v>212.81827929942156</v>
      </c>
      <c r="I586" s="275">
        <v>134.68586881973508</v>
      </c>
      <c r="J586" s="275">
        <v>176.49469214796738</v>
      </c>
      <c r="K586" s="275">
        <v>157.80876550448477</v>
      </c>
      <c r="L586" s="275">
        <v>134.56333909325127</v>
      </c>
      <c r="M586" s="275">
        <v>148.62907385577168</v>
      </c>
      <c r="N586" s="275">
        <v>109.30167708291953</v>
      </c>
      <c r="O586" s="275">
        <v>62.543334952334732</v>
      </c>
      <c r="P586" s="275">
        <v>77.662161210951211</v>
      </c>
      <c r="Q586" s="275">
        <v>102.94696395876404</v>
      </c>
      <c r="R586" s="275">
        <v>55.347458453624398</v>
      </c>
      <c r="S586" s="275">
        <v>74.845436628511592</v>
      </c>
      <c r="T586" s="275">
        <v>75.768920970798831</v>
      </c>
      <c r="U586" s="275">
        <v>58.041431854542168</v>
      </c>
      <c r="V586" s="275">
        <v>67.322456255258302</v>
      </c>
      <c r="W586" s="275">
        <v>4.5944030715987303</v>
      </c>
      <c r="X586" s="275">
        <v>7.0488618724884392E-2</v>
      </c>
      <c r="Y586" s="275">
        <v>2.3324458451618075</v>
      </c>
      <c r="Z586" s="275">
        <v>2.1193180327919787</v>
      </c>
      <c r="AA586" s="275">
        <v>2.1193180327919787</v>
      </c>
      <c r="AB586" s="275">
        <v>2.1193180327919787</v>
      </c>
      <c r="AC586" s="275">
        <v>2.1193180327919787</v>
      </c>
      <c r="AD586" s="275">
        <v>2.1193180327919787</v>
      </c>
      <c r="AE586" s="275">
        <v>2.1193180327919787</v>
      </c>
      <c r="AF586" s="275">
        <v>104.72179067319996</v>
      </c>
      <c r="AG586" s="275">
        <v>9.6971325473075893</v>
      </c>
      <c r="AH586" s="275">
        <v>9.6971325473075893</v>
      </c>
      <c r="AI586" s="275">
        <v>15.01338643897761</v>
      </c>
      <c r="AJ586" s="275">
        <v>15.01338643897761</v>
      </c>
      <c r="AK586" s="275">
        <v>15.01338643897761</v>
      </c>
    </row>
    <row r="587" spans="1:37" ht="15" x14ac:dyDescent="0.25">
      <c r="A587" s="269" t="s">
        <v>2982</v>
      </c>
      <c r="B587" s="269" t="s">
        <v>198</v>
      </c>
      <c r="C587" s="275">
        <v>510</v>
      </c>
      <c r="D587" s="269" t="s">
        <v>802</v>
      </c>
      <c r="E587" s="275">
        <v>1187.695676018772</v>
      </c>
      <c r="F587" s="275">
        <v>813.61889544717167</v>
      </c>
      <c r="G587" s="275">
        <v>956.70479784729685</v>
      </c>
      <c r="H587" s="275">
        <v>984.54993017049912</v>
      </c>
      <c r="I587" s="275">
        <v>890.04996894379087</v>
      </c>
      <c r="J587" s="275">
        <v>953.71245767143182</v>
      </c>
      <c r="K587" s="275">
        <v>868.3832217416259</v>
      </c>
      <c r="L587" s="275">
        <v>616.04464864353099</v>
      </c>
      <c r="M587" s="275">
        <v>794.48393095155848</v>
      </c>
      <c r="N587" s="275">
        <v>707.2229788483005</v>
      </c>
      <c r="O587" s="275">
        <v>543.29075656404143</v>
      </c>
      <c r="P587" s="275">
        <v>588.3861206313893</v>
      </c>
      <c r="Q587" s="275">
        <v>602.75755277859912</v>
      </c>
      <c r="R587" s="275">
        <v>543.01342386193369</v>
      </c>
      <c r="S587" s="275">
        <v>582.237875017443</v>
      </c>
      <c r="T587" s="275">
        <v>554.86615997354534</v>
      </c>
      <c r="U587" s="275">
        <v>433.36897103087563</v>
      </c>
      <c r="V587" s="275">
        <v>506.3421755785119</v>
      </c>
      <c r="W587" s="275">
        <v>21.425033172921626</v>
      </c>
      <c r="X587" s="275">
        <v>0.38232134437426585</v>
      </c>
      <c r="Y587" s="275">
        <v>10.903677258647946</v>
      </c>
      <c r="Z587" s="275">
        <v>5.8744902067093987</v>
      </c>
      <c r="AA587" s="275">
        <v>5.8744902067093987</v>
      </c>
      <c r="AB587" s="275">
        <v>5.8744902067093987</v>
      </c>
      <c r="AC587" s="275">
        <v>5.8744902067093987</v>
      </c>
      <c r="AD587" s="275">
        <v>5.8744902067093987</v>
      </c>
      <c r="AE587" s="275">
        <v>5.8744902067093987</v>
      </c>
      <c r="AF587" s="275">
        <v>667.37079023137369</v>
      </c>
      <c r="AG587" s="275">
        <v>61.797867328211765</v>
      </c>
      <c r="AH587" s="275">
        <v>61.797867328211765</v>
      </c>
      <c r="AI587" s="275">
        <v>93.045872764324315</v>
      </c>
      <c r="AJ587" s="275">
        <v>93.045872764324315</v>
      </c>
      <c r="AK587" s="275">
        <v>93.045872764324315</v>
      </c>
    </row>
    <row r="588" spans="1:37" ht="15" x14ac:dyDescent="0.25">
      <c r="A588" s="269" t="s">
        <v>2983</v>
      </c>
      <c r="B588" s="269" t="s">
        <v>199</v>
      </c>
      <c r="C588" s="275">
        <v>143</v>
      </c>
      <c r="D588" s="269" t="s">
        <v>802</v>
      </c>
      <c r="E588" s="275">
        <v>274.69259775050534</v>
      </c>
      <c r="F588" s="275">
        <v>179.50037848002387</v>
      </c>
      <c r="G588" s="275">
        <v>224.90577170410563</v>
      </c>
      <c r="H588" s="275">
        <v>276.50944720982437</v>
      </c>
      <c r="I588" s="275">
        <v>229.96508215057821</v>
      </c>
      <c r="J588" s="275">
        <v>246.80851189964676</v>
      </c>
      <c r="K588" s="275">
        <v>287.33109016639196</v>
      </c>
      <c r="L588" s="275">
        <v>211.19876562933979</v>
      </c>
      <c r="M588" s="275">
        <v>234.82178292200058</v>
      </c>
      <c r="N588" s="275">
        <v>131.92851880359493</v>
      </c>
      <c r="O588" s="275">
        <v>100.92602092261438</v>
      </c>
      <c r="P588" s="275">
        <v>112.04327056869204</v>
      </c>
      <c r="Q588" s="275">
        <v>125.45207526521642</v>
      </c>
      <c r="R588" s="275">
        <v>98.178275921977274</v>
      </c>
      <c r="S588" s="275">
        <v>111.55078230994384</v>
      </c>
      <c r="T588" s="275">
        <v>117.1277928380367</v>
      </c>
      <c r="U588" s="275">
        <v>99.525262622436159</v>
      </c>
      <c r="V588" s="275">
        <v>106.35047123716228</v>
      </c>
      <c r="W588" s="275">
        <v>2.2179297916782414</v>
      </c>
      <c r="X588" s="275">
        <v>3.2987992457158812E-2</v>
      </c>
      <c r="Y588" s="275">
        <v>1.1254588920677002</v>
      </c>
      <c r="Z588" s="275">
        <v>0.5403854332430239</v>
      </c>
      <c r="AA588" s="275">
        <v>0.5403854332430239</v>
      </c>
      <c r="AB588" s="275">
        <v>0.5403854332430239</v>
      </c>
      <c r="AC588" s="275">
        <v>0.5403854332430239</v>
      </c>
      <c r="AD588" s="275">
        <v>0.5403854332430239</v>
      </c>
      <c r="AE588" s="275">
        <v>0.5403854332430239</v>
      </c>
      <c r="AF588" s="275">
        <v>69.758571029397928</v>
      </c>
      <c r="AG588" s="275">
        <v>6.4595727502325957</v>
      </c>
      <c r="AH588" s="275">
        <v>6.4595727502325957</v>
      </c>
      <c r="AI588" s="275">
        <v>29.212557006098397</v>
      </c>
      <c r="AJ588" s="275">
        <v>29.212557006098397</v>
      </c>
      <c r="AK588" s="275">
        <v>29.212557006098397</v>
      </c>
    </row>
    <row r="589" spans="1:37" ht="15" x14ac:dyDescent="0.25">
      <c r="A589" s="269" t="s">
        <v>2984</v>
      </c>
      <c r="B589" s="269" t="s">
        <v>200</v>
      </c>
      <c r="C589" s="275">
        <v>90</v>
      </c>
      <c r="D589" s="269" t="s">
        <v>802</v>
      </c>
      <c r="E589" s="275">
        <v>162.47343024134528</v>
      </c>
      <c r="F589" s="275">
        <v>92.377870630539107</v>
      </c>
      <c r="G589" s="275">
        <v>122.78268528217818</v>
      </c>
      <c r="H589" s="275">
        <v>134.39692319877551</v>
      </c>
      <c r="I589" s="275">
        <v>59.575189581604576</v>
      </c>
      <c r="J589" s="275">
        <v>96.858139044004417</v>
      </c>
      <c r="K589" s="275">
        <v>71.989574517340913</v>
      </c>
      <c r="L589" s="275">
        <v>55.286272525406041</v>
      </c>
      <c r="M589" s="275">
        <v>65.205956762853177</v>
      </c>
      <c r="N589" s="275">
        <v>216.90787161823599</v>
      </c>
      <c r="O589" s="275">
        <v>184.29649570151375</v>
      </c>
      <c r="P589" s="275">
        <v>194.3568816271378</v>
      </c>
      <c r="Q589" s="275">
        <v>207.80316270002564</v>
      </c>
      <c r="R589" s="275">
        <v>172.98655871083491</v>
      </c>
      <c r="S589" s="275">
        <v>186.88179236341128</v>
      </c>
      <c r="T589" s="275">
        <v>185.04297584158496</v>
      </c>
      <c r="U589" s="275">
        <v>174.48517582392464</v>
      </c>
      <c r="V589" s="275">
        <v>179.96875875992615</v>
      </c>
      <c r="W589" s="275">
        <v>12.803062834553678</v>
      </c>
      <c r="X589" s="275">
        <v>0.2294887926585395</v>
      </c>
      <c r="Y589" s="275">
        <v>6.516275813606109</v>
      </c>
      <c r="Z589" s="275">
        <v>2.4960524457467761</v>
      </c>
      <c r="AA589" s="275">
        <v>2.4960524457467761</v>
      </c>
      <c r="AB589" s="275">
        <v>2.4960524457467761</v>
      </c>
      <c r="AC589" s="275">
        <v>2.4960524457467761</v>
      </c>
      <c r="AD589" s="275">
        <v>2.4960524457467761</v>
      </c>
      <c r="AE589" s="275">
        <v>2.4960524457467761</v>
      </c>
      <c r="AF589" s="275">
        <v>68.736114911759927</v>
      </c>
      <c r="AG589" s="275">
        <v>6.3648958456052727</v>
      </c>
      <c r="AH589" s="275">
        <v>6.3648958456052727</v>
      </c>
      <c r="AI589" s="275">
        <v>8.4236719642288733</v>
      </c>
      <c r="AJ589" s="275">
        <v>8.4236719642288733</v>
      </c>
      <c r="AK589" s="275">
        <v>8.4236719642288733</v>
      </c>
    </row>
    <row r="590" spans="1:37" ht="15" x14ac:dyDescent="0.25">
      <c r="A590" s="269" t="s">
        <v>2985</v>
      </c>
      <c r="B590" s="269" t="s">
        <v>831</v>
      </c>
      <c r="C590" s="275">
        <v>71</v>
      </c>
      <c r="D590" s="269" t="s">
        <v>802</v>
      </c>
      <c r="E590" s="275">
        <v>91.98691581084492</v>
      </c>
      <c r="F590" s="275">
        <v>47.232018010908838</v>
      </c>
      <c r="G590" s="275">
        <v>61.798224036463715</v>
      </c>
      <c r="H590" s="275">
        <v>64.849468607499972</v>
      </c>
      <c r="I590" s="275">
        <v>40.739382865725801</v>
      </c>
      <c r="J590" s="275">
        <v>52.073896844380506</v>
      </c>
      <c r="K590" s="275">
        <v>53.704471487751434</v>
      </c>
      <c r="L590" s="275">
        <v>31.133171228311621</v>
      </c>
      <c r="M590" s="275">
        <v>38.932066506325484</v>
      </c>
      <c r="N590" s="275">
        <v>43.242864840317367</v>
      </c>
      <c r="O590" s="275">
        <v>24.89380858717772</v>
      </c>
      <c r="P590" s="275">
        <v>30.7513319951026</v>
      </c>
      <c r="Q590" s="275">
        <v>36.176539973436512</v>
      </c>
      <c r="R590" s="275">
        <v>20.512127601854232</v>
      </c>
      <c r="S590" s="275">
        <v>27.792926643438939</v>
      </c>
      <c r="T590" s="275">
        <v>29.858169679401559</v>
      </c>
      <c r="U590" s="275">
        <v>21.185620952083674</v>
      </c>
      <c r="V590" s="275">
        <v>24.566046164326139</v>
      </c>
      <c r="W590" s="275">
        <v>1.6604794976285069</v>
      </c>
      <c r="X590" s="275">
        <v>2.3685226084475222E-2</v>
      </c>
      <c r="Y590" s="275">
        <v>0.8420823618564911</v>
      </c>
      <c r="Z590" s="275">
        <v>0.3046189986866964</v>
      </c>
      <c r="AA590" s="275">
        <v>0.3046189986866964</v>
      </c>
      <c r="AB590" s="275">
        <v>0.3046189986866964</v>
      </c>
      <c r="AC590" s="275">
        <v>0.3046189986866964</v>
      </c>
      <c r="AD590" s="275">
        <v>0.3046189986866964</v>
      </c>
      <c r="AE590" s="275">
        <v>0.3046189986866964</v>
      </c>
      <c r="AF590" s="275">
        <v>31.614673230162659</v>
      </c>
      <c r="AG590" s="275">
        <v>2.9274880044852476</v>
      </c>
      <c r="AH590" s="275">
        <v>2.9274880044852476</v>
      </c>
      <c r="AI590" s="275">
        <v>5.8493408276525631</v>
      </c>
      <c r="AJ590" s="275">
        <v>5.8493408276525631</v>
      </c>
      <c r="AK590" s="275">
        <v>5.8493408276525631</v>
      </c>
    </row>
    <row r="591" spans="1:37" ht="15" x14ac:dyDescent="0.25">
      <c r="A591" s="269" t="s">
        <v>2986</v>
      </c>
      <c r="B591" s="269" t="s">
        <v>2987</v>
      </c>
      <c r="C591" s="275">
        <v>896</v>
      </c>
      <c r="D591" s="269" t="s">
        <v>802</v>
      </c>
      <c r="E591" s="275">
        <v>2458.7882864540356</v>
      </c>
      <c r="F591" s="275">
        <v>1429.1497946705917</v>
      </c>
      <c r="G591" s="275">
        <v>1790.4984384071206</v>
      </c>
      <c r="H591" s="275">
        <v>1884.4939567643437</v>
      </c>
      <c r="I591" s="275">
        <v>1187.9409974792845</v>
      </c>
      <c r="J591" s="275">
        <v>1584.623425475919</v>
      </c>
      <c r="K591" s="275">
        <v>1967.5082389219058</v>
      </c>
      <c r="L591" s="275">
        <v>1139.5923132692369</v>
      </c>
      <c r="M591" s="275">
        <v>1358.2875087390773</v>
      </c>
      <c r="N591" s="275">
        <v>1559.3215400554984</v>
      </c>
      <c r="O591" s="275">
        <v>1184.9623447878298</v>
      </c>
      <c r="P591" s="275">
        <v>1312.8294669681723</v>
      </c>
      <c r="Q591" s="275">
        <v>1357.2968755962834</v>
      </c>
      <c r="R591" s="275">
        <v>1121.5238532614032</v>
      </c>
      <c r="S591" s="275">
        <v>1243.0673219447385</v>
      </c>
      <c r="T591" s="275">
        <v>1295.5895781319189</v>
      </c>
      <c r="U591" s="275">
        <v>1136.3407069664511</v>
      </c>
      <c r="V591" s="275">
        <v>1180.4464448655306</v>
      </c>
      <c r="W591" s="275">
        <v>572.85564283019312</v>
      </c>
      <c r="X591" s="275">
        <v>15.149183124939373</v>
      </c>
      <c r="Y591" s="275">
        <v>294.00241297756622</v>
      </c>
      <c r="Z591" s="275">
        <v>88.494915358133184</v>
      </c>
      <c r="AA591" s="275">
        <v>88.494915358133184</v>
      </c>
      <c r="AB591" s="275">
        <v>88.494915358133184</v>
      </c>
      <c r="AC591" s="275">
        <v>88.494915358133184</v>
      </c>
      <c r="AD591" s="275">
        <v>88.494915358133184</v>
      </c>
      <c r="AE591" s="275">
        <v>88.494915358133184</v>
      </c>
      <c r="AF591" s="275">
        <v>932.58634698011178</v>
      </c>
      <c r="AG591" s="275">
        <v>86.320281374384322</v>
      </c>
      <c r="AH591" s="275">
        <v>86.320281374384322</v>
      </c>
      <c r="AI591" s="275">
        <v>129.36713825468635</v>
      </c>
      <c r="AJ591" s="275">
        <v>129.36713825468635</v>
      </c>
      <c r="AK591" s="275">
        <v>129.36713825468635</v>
      </c>
    </row>
    <row r="592" spans="1:37" ht="15" x14ac:dyDescent="0.25">
      <c r="A592" s="269" t="s">
        <v>3592</v>
      </c>
      <c r="B592" s="269" t="s">
        <v>2987</v>
      </c>
      <c r="C592" s="275">
        <v>822</v>
      </c>
      <c r="D592" s="269" t="s">
        <v>802</v>
      </c>
      <c r="E592" s="275">
        <v>2378.6978103916367</v>
      </c>
      <c r="F592" s="275">
        <v>1397.012366513042</v>
      </c>
      <c r="G592" s="275">
        <v>1738.5912034143748</v>
      </c>
      <c r="H592" s="275">
        <v>1812.5394225730113</v>
      </c>
      <c r="I592" s="275">
        <v>1145.5513828485673</v>
      </c>
      <c r="J592" s="275">
        <v>1527.5847096767052</v>
      </c>
      <c r="K592" s="275">
        <v>1893.1239750652098</v>
      </c>
      <c r="L592" s="275">
        <v>1104.3755947642826</v>
      </c>
      <c r="M592" s="275">
        <v>1311.7554375354125</v>
      </c>
      <c r="N592" s="275">
        <v>1543.2325680854262</v>
      </c>
      <c r="O592" s="275">
        <v>1182.3278200301818</v>
      </c>
      <c r="P592" s="275">
        <v>1306.0818029427435</v>
      </c>
      <c r="Q592" s="275">
        <v>1346.5475473540234</v>
      </c>
      <c r="R592" s="275">
        <v>1122.4909100521791</v>
      </c>
      <c r="S592" s="275">
        <v>1237.7008462758251</v>
      </c>
      <c r="T592" s="275">
        <v>1287.4938264957552</v>
      </c>
      <c r="U592" s="275">
        <v>1137.1057157521579</v>
      </c>
      <c r="V592" s="275">
        <v>1178.5416555343652</v>
      </c>
      <c r="W592" s="275">
        <v>505.76625252741565</v>
      </c>
      <c r="X592" s="275">
        <v>13.708165714859629</v>
      </c>
      <c r="Y592" s="275">
        <v>259.73720912113765</v>
      </c>
      <c r="Z592" s="275">
        <v>75.576686095815163</v>
      </c>
      <c r="AA592" s="275">
        <v>75.576686095815163</v>
      </c>
      <c r="AB592" s="275">
        <v>75.576686095815163</v>
      </c>
      <c r="AC592" s="275">
        <v>75.576686095815163</v>
      </c>
      <c r="AD592" s="275">
        <v>75.576686095815163</v>
      </c>
      <c r="AE592" s="275">
        <v>75.576686095815163</v>
      </c>
      <c r="AF592" s="275">
        <v>917.17387784522998</v>
      </c>
      <c r="AG592" s="275">
        <v>84.94823666869074</v>
      </c>
      <c r="AH592" s="275">
        <v>84.94823666869074</v>
      </c>
      <c r="AI592" s="275">
        <v>128.31812505543166</v>
      </c>
      <c r="AJ592" s="275">
        <v>128.31812505543166</v>
      </c>
      <c r="AK592" s="275">
        <v>128.31812505543166</v>
      </c>
    </row>
    <row r="593" spans="1:37" ht="15" x14ac:dyDescent="0.25">
      <c r="A593" s="269" t="s">
        <v>2988</v>
      </c>
      <c r="B593" s="269" t="s">
        <v>2260</v>
      </c>
      <c r="C593" s="275">
        <v>288</v>
      </c>
      <c r="D593" s="269" t="s">
        <v>802</v>
      </c>
      <c r="E593" s="275">
        <v>1084.8437885927203</v>
      </c>
      <c r="F593" s="275">
        <v>583.56880505324307</v>
      </c>
      <c r="G593" s="275">
        <v>722.51416554225682</v>
      </c>
      <c r="H593" s="275">
        <v>792.84462728169058</v>
      </c>
      <c r="I593" s="275">
        <v>386.81960821538911</v>
      </c>
      <c r="J593" s="275">
        <v>603.54831671809075</v>
      </c>
      <c r="K593" s="275">
        <v>795.60143801947083</v>
      </c>
      <c r="L593" s="275">
        <v>385.05879844685978</v>
      </c>
      <c r="M593" s="275">
        <v>502.33418042734741</v>
      </c>
      <c r="N593" s="275">
        <v>271.18865859457543</v>
      </c>
      <c r="O593" s="275">
        <v>197.35959253315016</v>
      </c>
      <c r="P593" s="275">
        <v>223.59367425644805</v>
      </c>
      <c r="Q593" s="275">
        <v>215.72193400759753</v>
      </c>
      <c r="R593" s="275">
        <v>176.07618256423163</v>
      </c>
      <c r="S593" s="275">
        <v>195.98806879504082</v>
      </c>
      <c r="T593" s="275">
        <v>195.60748972088541</v>
      </c>
      <c r="U593" s="275">
        <v>180.79063601583772</v>
      </c>
      <c r="V593" s="275">
        <v>187.35719618057476</v>
      </c>
      <c r="W593" s="275">
        <v>296.75663998508691</v>
      </c>
      <c r="X593" s="275">
        <v>9.1787981872117843</v>
      </c>
      <c r="Y593" s="275">
        <v>152.96771908614934</v>
      </c>
      <c r="Z593" s="275">
        <v>32.5025447241729</v>
      </c>
      <c r="AA593" s="275">
        <v>32.5025447241729</v>
      </c>
      <c r="AB593" s="275">
        <v>32.5025447241729</v>
      </c>
      <c r="AC593" s="275">
        <v>32.5025447241729</v>
      </c>
      <c r="AD593" s="275">
        <v>32.5025447241729</v>
      </c>
      <c r="AE593" s="275">
        <v>32.5025447241729</v>
      </c>
      <c r="AF593" s="275">
        <v>579.67083805273114</v>
      </c>
      <c r="AG593" s="275">
        <v>53.86118737261576</v>
      </c>
      <c r="AH593" s="275">
        <v>53.86118737261576</v>
      </c>
      <c r="AI593" s="275">
        <v>61.737408193873335</v>
      </c>
      <c r="AJ593" s="275">
        <v>61.737408193873335</v>
      </c>
      <c r="AK593" s="275">
        <v>61.737408193873335</v>
      </c>
    </row>
    <row r="594" spans="1:37" ht="15" x14ac:dyDescent="0.25">
      <c r="A594" s="269" t="s">
        <v>3593</v>
      </c>
      <c r="B594" s="269" t="s">
        <v>2260</v>
      </c>
      <c r="C594" s="275">
        <v>153</v>
      </c>
      <c r="D594" s="269" t="s">
        <v>802</v>
      </c>
      <c r="E594" s="275">
        <v>988.80419113690084</v>
      </c>
      <c r="F594" s="275">
        <v>492.77568853952039</v>
      </c>
      <c r="G594" s="275">
        <v>620.18448739721191</v>
      </c>
      <c r="H594" s="275">
        <v>768.48035765685313</v>
      </c>
      <c r="I594" s="275">
        <v>354.45939285642584</v>
      </c>
      <c r="J594" s="275">
        <v>554.31035045488397</v>
      </c>
      <c r="K594" s="275">
        <v>769.8587630257432</v>
      </c>
      <c r="L594" s="275">
        <v>353.5789879721612</v>
      </c>
      <c r="M594" s="275">
        <v>464.96879277922415</v>
      </c>
      <c r="N594" s="275">
        <v>251.00107001488388</v>
      </c>
      <c r="O594" s="275">
        <v>217.20626756932995</v>
      </c>
      <c r="P594" s="275">
        <v>229.61620188985219</v>
      </c>
      <c r="Q594" s="275">
        <v>227.52527956380442</v>
      </c>
      <c r="R594" s="275">
        <v>209.39238695073243</v>
      </c>
      <c r="S594" s="275">
        <v>218.71621710395203</v>
      </c>
      <c r="T594" s="275">
        <v>219.15804052905932</v>
      </c>
      <c r="U594" s="275">
        <v>211.74961367653546</v>
      </c>
      <c r="V594" s="275">
        <v>215.03289375890398</v>
      </c>
      <c r="W594" s="275">
        <v>20.371030652757717</v>
      </c>
      <c r="X594" s="275">
        <v>0.90632844356747899</v>
      </c>
      <c r="Y594" s="275">
        <v>10.638679548162598</v>
      </c>
      <c r="Z594" s="275">
        <v>7.2919202140043025</v>
      </c>
      <c r="AA594" s="275">
        <v>7.2919202140043025</v>
      </c>
      <c r="AB594" s="275">
        <v>7.2919202140043025</v>
      </c>
      <c r="AC594" s="275">
        <v>7.2919202140043025</v>
      </c>
      <c r="AD594" s="275">
        <v>7.2919202140043025</v>
      </c>
      <c r="AE594" s="275">
        <v>7.2919202140043025</v>
      </c>
      <c r="AF594" s="275">
        <v>514.30501433234372</v>
      </c>
      <c r="AG594" s="275">
        <v>47.624159473698406</v>
      </c>
      <c r="AH594" s="275">
        <v>47.624159473698406</v>
      </c>
      <c r="AI594" s="275">
        <v>49.837926402505907</v>
      </c>
      <c r="AJ594" s="275">
        <v>49.837926402505907</v>
      </c>
      <c r="AK594" s="275">
        <v>49.837926402505907</v>
      </c>
    </row>
    <row r="595" spans="1:37" ht="15" x14ac:dyDescent="0.25">
      <c r="A595" s="269" t="s">
        <v>2989</v>
      </c>
      <c r="B595" s="269" t="s">
        <v>2261</v>
      </c>
      <c r="C595" s="275">
        <v>148</v>
      </c>
      <c r="D595" s="269" t="s">
        <v>802</v>
      </c>
      <c r="E595" s="275">
        <v>24.566016646520083</v>
      </c>
      <c r="F595" s="275">
        <v>13.809555850387907</v>
      </c>
      <c r="G595" s="275">
        <v>18.865153734478316</v>
      </c>
      <c r="H595" s="275">
        <v>21.176084844430715</v>
      </c>
      <c r="I595" s="275">
        <v>10.052983517470661</v>
      </c>
      <c r="J595" s="275">
        <v>15.787792689874419</v>
      </c>
      <c r="K595" s="275">
        <v>12.943345603064373</v>
      </c>
      <c r="L595" s="275">
        <v>10.037667301660186</v>
      </c>
      <c r="M595" s="275">
        <v>11.795884146975236</v>
      </c>
      <c r="N595" s="275">
        <v>169.61539680565258</v>
      </c>
      <c r="O595" s="275">
        <v>163.95805266372528</v>
      </c>
      <c r="P595" s="275">
        <v>165.68107315139562</v>
      </c>
      <c r="Q595" s="275">
        <v>168.33575944021663</v>
      </c>
      <c r="R595" s="275">
        <v>162.00492194805989</v>
      </c>
      <c r="S595" s="275">
        <v>164.51368467766457</v>
      </c>
      <c r="T595" s="275">
        <v>164.42949800888587</v>
      </c>
      <c r="U595" s="275">
        <v>162.34166862317463</v>
      </c>
      <c r="V595" s="275">
        <v>163.41925798354171</v>
      </c>
      <c r="W595" s="275">
        <v>67.354121120957188</v>
      </c>
      <c r="X595" s="275">
        <v>1.4411039399574583</v>
      </c>
      <c r="Y595" s="275">
        <v>34.397612530457323</v>
      </c>
      <c r="Z595" s="275">
        <v>13.424733749590478</v>
      </c>
      <c r="AA595" s="275">
        <v>13.424733749590478</v>
      </c>
      <c r="AB595" s="275">
        <v>13.424733749590478</v>
      </c>
      <c r="AC595" s="275">
        <v>13.424733749590478</v>
      </c>
      <c r="AD595" s="275">
        <v>13.424733749590478</v>
      </c>
      <c r="AE595" s="275">
        <v>13.424733749590478</v>
      </c>
      <c r="AF595" s="275">
        <v>15.224081311811133</v>
      </c>
      <c r="AG595" s="275">
        <v>1.3545987639414963</v>
      </c>
      <c r="AH595" s="275">
        <v>1.3545987639414963</v>
      </c>
      <c r="AI595" s="275">
        <v>4.1252415505493403</v>
      </c>
      <c r="AJ595" s="275">
        <v>4.1252415505493403</v>
      </c>
      <c r="AK595" s="275">
        <v>4.1252415505493403</v>
      </c>
    </row>
    <row r="596" spans="1:37" ht="15" x14ac:dyDescent="0.25">
      <c r="A596" s="269" t="s">
        <v>2990</v>
      </c>
      <c r="B596" s="269" t="s">
        <v>2261</v>
      </c>
      <c r="C596" s="275">
        <v>60</v>
      </c>
      <c r="D596" s="269" t="s">
        <v>802</v>
      </c>
      <c r="E596" s="275">
        <v>24.566016646520083</v>
      </c>
      <c r="F596" s="275">
        <v>13.809555850387907</v>
      </c>
      <c r="G596" s="275">
        <v>18.865153734478316</v>
      </c>
      <c r="H596" s="275">
        <v>21.176084844430715</v>
      </c>
      <c r="I596" s="275">
        <v>10.052983517470661</v>
      </c>
      <c r="J596" s="275">
        <v>15.787792689874419</v>
      </c>
      <c r="K596" s="275">
        <v>12.943345603064373</v>
      </c>
      <c r="L596" s="275">
        <v>10.037667301660186</v>
      </c>
      <c r="M596" s="275">
        <v>11.795884146975236</v>
      </c>
      <c r="N596" s="275">
        <v>110.37342149543542</v>
      </c>
      <c r="O596" s="275">
        <v>104.71607735350813</v>
      </c>
      <c r="P596" s="275">
        <v>106.43909784117842</v>
      </c>
      <c r="Q596" s="275">
        <v>109.09378412999948</v>
      </c>
      <c r="R596" s="275">
        <v>102.76536872821784</v>
      </c>
      <c r="S596" s="275">
        <v>105.27292041263496</v>
      </c>
      <c r="T596" s="275">
        <v>105.18994478904382</v>
      </c>
      <c r="U596" s="275">
        <v>103.10211540333255</v>
      </c>
      <c r="V596" s="275">
        <v>104.17970476369965</v>
      </c>
      <c r="W596" s="275">
        <v>67.354121120957188</v>
      </c>
      <c r="X596" s="275">
        <v>1.4411039399574583</v>
      </c>
      <c r="Y596" s="275">
        <v>34.397612530457323</v>
      </c>
      <c r="Z596" s="275">
        <v>13.424733749590478</v>
      </c>
      <c r="AA596" s="275">
        <v>13.424733749590478</v>
      </c>
      <c r="AB596" s="275">
        <v>13.424733749590478</v>
      </c>
      <c r="AC596" s="275">
        <v>13.424733749590478</v>
      </c>
      <c r="AD596" s="275">
        <v>13.424733749590478</v>
      </c>
      <c r="AE596" s="275">
        <v>13.424733749590478</v>
      </c>
      <c r="AF596" s="275">
        <v>14.929559984877134</v>
      </c>
      <c r="AG596" s="275">
        <v>1.3273264321431606</v>
      </c>
      <c r="AH596" s="275">
        <v>1.3273264321431606</v>
      </c>
      <c r="AI596" s="275">
        <v>3.5174079169793182</v>
      </c>
      <c r="AJ596" s="275">
        <v>3.5174079169793182</v>
      </c>
      <c r="AK596" s="275">
        <v>3.5174079169793182</v>
      </c>
    </row>
    <row r="597" spans="1:37" ht="15" x14ac:dyDescent="0.25">
      <c r="A597" s="269" t="s">
        <v>3594</v>
      </c>
      <c r="B597" s="269" t="s">
        <v>3595</v>
      </c>
      <c r="C597" s="275">
        <v>123</v>
      </c>
      <c r="D597" s="269" t="s">
        <v>802</v>
      </c>
      <c r="E597" s="275">
        <v>204.20277033695982</v>
      </c>
      <c r="F597" s="275">
        <v>107.84933237251721</v>
      </c>
      <c r="G597" s="275">
        <v>148.93726745345771</v>
      </c>
      <c r="H597" s="275">
        <v>126.31227251837059</v>
      </c>
      <c r="I597" s="275">
        <v>51.764106972861939</v>
      </c>
      <c r="J597" s="275">
        <v>86.411802118389943</v>
      </c>
      <c r="K597" s="275">
        <v>81.554007207939094</v>
      </c>
      <c r="L597" s="275">
        <v>56.123604154671987</v>
      </c>
      <c r="M597" s="275">
        <v>69.108349230309386</v>
      </c>
      <c r="N597" s="275">
        <v>152.3265103144783</v>
      </c>
      <c r="O597" s="275">
        <v>94.157124999523631</v>
      </c>
      <c r="P597" s="275">
        <v>114.87889754030942</v>
      </c>
      <c r="Q597" s="275">
        <v>110.97283455657143</v>
      </c>
      <c r="R597" s="275">
        <v>83.386583081745854</v>
      </c>
      <c r="S597" s="275">
        <v>94.504696068748984</v>
      </c>
      <c r="T597" s="275">
        <v>89.78476990892554</v>
      </c>
      <c r="U597" s="275">
        <v>82.98248707160819</v>
      </c>
      <c r="V597" s="275">
        <v>87.232802180664848</v>
      </c>
      <c r="W597" s="275">
        <v>276.65034015050867</v>
      </c>
      <c r="X597" s="275">
        <v>8.2725562735220226</v>
      </c>
      <c r="Y597" s="275">
        <v>142.46144821201534</v>
      </c>
      <c r="Z597" s="275">
        <v>25.717128997441069</v>
      </c>
      <c r="AA597" s="275">
        <v>25.717128997441069</v>
      </c>
      <c r="AB597" s="275">
        <v>25.717128997441069</v>
      </c>
      <c r="AC597" s="275">
        <v>25.717128997441069</v>
      </c>
      <c r="AD597" s="275">
        <v>25.717128997441069</v>
      </c>
      <c r="AE597" s="275">
        <v>25.717128997441069</v>
      </c>
      <c r="AF597" s="275">
        <v>93.572341871682795</v>
      </c>
      <c r="AG597" s="275">
        <v>8.8489238056669262</v>
      </c>
      <c r="AH597" s="275">
        <v>8.8489238056669262</v>
      </c>
      <c r="AI597" s="275">
        <v>17.444707291108404</v>
      </c>
      <c r="AJ597" s="275">
        <v>17.444707291108404</v>
      </c>
      <c r="AK597" s="275">
        <v>17.444707291108404</v>
      </c>
    </row>
    <row r="598" spans="1:37" ht="15" x14ac:dyDescent="0.25">
      <c r="A598" s="269" t="s">
        <v>2991</v>
      </c>
      <c r="B598" s="269" t="s">
        <v>201</v>
      </c>
      <c r="C598" s="275">
        <v>104</v>
      </c>
      <c r="D598" s="269" t="s">
        <v>802</v>
      </c>
      <c r="E598" s="275">
        <v>1384.4547621109587</v>
      </c>
      <c r="F598" s="275">
        <v>774.18950468149899</v>
      </c>
      <c r="G598" s="275">
        <v>992.52365792695048</v>
      </c>
      <c r="H598" s="275">
        <v>1051.4373954127702</v>
      </c>
      <c r="I598" s="275">
        <v>741.75829678242644</v>
      </c>
      <c r="J598" s="275">
        <v>917.92393799833064</v>
      </c>
      <c r="K598" s="275">
        <v>1120.8732238759849</v>
      </c>
      <c r="L598" s="275">
        <v>688.92413277664843</v>
      </c>
      <c r="M598" s="275">
        <v>808.76979172382914</v>
      </c>
      <c r="N598" s="275">
        <v>687.4678269175073</v>
      </c>
      <c r="O598" s="275">
        <v>391.01251690999516</v>
      </c>
      <c r="P598" s="275">
        <v>485.75347541635847</v>
      </c>
      <c r="Q598" s="275">
        <v>527.47387913803584</v>
      </c>
      <c r="R598" s="275">
        <v>347.2386292215615</v>
      </c>
      <c r="S598" s="275">
        <v>448.26527870406881</v>
      </c>
      <c r="T598" s="275">
        <v>515.10821526996665</v>
      </c>
      <c r="U598" s="275">
        <v>350.9428426478234</v>
      </c>
      <c r="V598" s="275">
        <v>398.65176997063065</v>
      </c>
      <c r="W598" s="275">
        <v>6.6825183612777277</v>
      </c>
      <c r="X598" s="275">
        <v>0.2059691778977574</v>
      </c>
      <c r="Y598" s="275">
        <v>3.4442437695877426</v>
      </c>
      <c r="Z598" s="275">
        <v>2.2934356355983789</v>
      </c>
      <c r="AA598" s="275">
        <v>2.2934356355983789</v>
      </c>
      <c r="AB598" s="275">
        <v>2.2934356355983789</v>
      </c>
      <c r="AC598" s="275">
        <v>2.2934356355983789</v>
      </c>
      <c r="AD598" s="275">
        <v>2.2934356355983789</v>
      </c>
      <c r="AE598" s="275">
        <v>2.2934356355983789</v>
      </c>
      <c r="AF598" s="275">
        <v>292.31370500706987</v>
      </c>
      <c r="AG598" s="275">
        <v>27.067971277800915</v>
      </c>
      <c r="AH598" s="275">
        <v>27.067971277800915</v>
      </c>
      <c r="AI598" s="275">
        <v>51.736597492185673</v>
      </c>
      <c r="AJ598" s="275">
        <v>51.736597492185673</v>
      </c>
      <c r="AK598" s="275">
        <v>51.736597492185673</v>
      </c>
    </row>
    <row r="599" spans="1:37" ht="15" x14ac:dyDescent="0.25">
      <c r="A599" s="269" t="s">
        <v>3596</v>
      </c>
      <c r="B599" s="269" t="s">
        <v>201</v>
      </c>
      <c r="C599" s="275">
        <v>102</v>
      </c>
      <c r="D599" s="269" t="s">
        <v>802</v>
      </c>
      <c r="E599" s="275">
        <v>1265.2202537534586</v>
      </c>
      <c r="F599" s="275">
        <v>719.37738242381351</v>
      </c>
      <c r="G599" s="275">
        <v>912.87398736027046</v>
      </c>
      <c r="H599" s="275">
        <v>962.13600739088452</v>
      </c>
      <c r="I599" s="275">
        <v>680.42263917433036</v>
      </c>
      <c r="J599" s="275">
        <v>839.4991790338081</v>
      </c>
      <c r="K599" s="275">
        <v>1028.8664251149571</v>
      </c>
      <c r="L599" s="275">
        <v>632.39158098725954</v>
      </c>
      <c r="M599" s="275">
        <v>742.29064308495344</v>
      </c>
      <c r="N599" s="275">
        <v>648.83810116562904</v>
      </c>
      <c r="O599" s="275">
        <v>378.37818539714181</v>
      </c>
      <c r="P599" s="275">
        <v>464.54348405839454</v>
      </c>
      <c r="Q599" s="275">
        <v>503.04215491299743</v>
      </c>
      <c r="R599" s="275">
        <v>338.98272072391495</v>
      </c>
      <c r="S599" s="275">
        <v>430.93887907013004</v>
      </c>
      <c r="T599" s="275">
        <v>492.77641954323747</v>
      </c>
      <c r="U599" s="275">
        <v>342.35018747506217</v>
      </c>
      <c r="V599" s="275">
        <v>386.01818564417096</v>
      </c>
      <c r="W599" s="275">
        <v>6.6825183612777277</v>
      </c>
      <c r="X599" s="275">
        <v>0.2059691778977574</v>
      </c>
      <c r="Y599" s="275">
        <v>3.4442437695877426</v>
      </c>
      <c r="Z599" s="275">
        <v>2.2934356355983789</v>
      </c>
      <c r="AA599" s="275">
        <v>2.2934356355983789</v>
      </c>
      <c r="AB599" s="275">
        <v>2.2934356355983789</v>
      </c>
      <c r="AC599" s="275">
        <v>2.2934356355983789</v>
      </c>
      <c r="AD599" s="275">
        <v>2.2934356355983789</v>
      </c>
      <c r="AE599" s="275">
        <v>2.2934356355983789</v>
      </c>
      <c r="AF599" s="275">
        <v>263.62427770576988</v>
      </c>
      <c r="AG599" s="275">
        <v>24.411357097500911</v>
      </c>
      <c r="AH599" s="275">
        <v>24.411357097500911</v>
      </c>
      <c r="AI599" s="275">
        <v>48.659766710169308</v>
      </c>
      <c r="AJ599" s="275">
        <v>48.659766710169308</v>
      </c>
      <c r="AK599" s="275">
        <v>48.659766710169308</v>
      </c>
    </row>
    <row r="600" spans="1:37" ht="15" x14ac:dyDescent="0.25">
      <c r="A600" s="269" t="s">
        <v>2992</v>
      </c>
      <c r="B600" s="269" t="s">
        <v>844</v>
      </c>
      <c r="C600" s="275">
        <v>82</v>
      </c>
      <c r="D600" s="269" t="s">
        <v>802</v>
      </c>
      <c r="E600" s="275">
        <v>906.7150954930911</v>
      </c>
      <c r="F600" s="275">
        <v>566.60382684399497</v>
      </c>
      <c r="G600" s="275">
        <v>722.47861509574022</v>
      </c>
      <c r="H600" s="275">
        <v>854.02422990183402</v>
      </c>
      <c r="I600" s="275">
        <v>608.11325490731144</v>
      </c>
      <c r="J600" s="275">
        <v>699.74083202134739</v>
      </c>
      <c r="K600" s="275">
        <v>629.65848531038841</v>
      </c>
      <c r="L600" s="275">
        <v>438.93299569595303</v>
      </c>
      <c r="M600" s="275">
        <v>524.0613859763323</v>
      </c>
      <c r="N600" s="275">
        <v>282.15792577436724</v>
      </c>
      <c r="O600" s="275">
        <v>201.92515049192215</v>
      </c>
      <c r="P600" s="275">
        <v>240.00092571015088</v>
      </c>
      <c r="Q600" s="275">
        <v>275.49204253099225</v>
      </c>
      <c r="R600" s="275">
        <v>218.19290533171585</v>
      </c>
      <c r="S600" s="275">
        <v>239.38541052454028</v>
      </c>
      <c r="T600" s="275">
        <v>227.01754860010143</v>
      </c>
      <c r="U600" s="275">
        <v>183.58292142440314</v>
      </c>
      <c r="V600" s="275">
        <v>202.7817721351376</v>
      </c>
      <c r="W600" s="275">
        <v>1.5710743229448265</v>
      </c>
      <c r="X600" s="275">
        <v>4.4250060349075339E-2</v>
      </c>
      <c r="Y600" s="275">
        <v>0.80766219164695097</v>
      </c>
      <c r="Z600" s="275">
        <v>0.69241758297986833</v>
      </c>
      <c r="AA600" s="275">
        <v>0.69241758297986833</v>
      </c>
      <c r="AB600" s="275">
        <v>0.69241758297986833</v>
      </c>
      <c r="AC600" s="275">
        <v>0.69241758297986833</v>
      </c>
      <c r="AD600" s="275">
        <v>0.69241758297986833</v>
      </c>
      <c r="AE600" s="275">
        <v>0.69241758297986833</v>
      </c>
      <c r="AF600" s="275">
        <v>288.38189982135179</v>
      </c>
      <c r="AG600" s="275">
        <v>26.70387360378146</v>
      </c>
      <c r="AH600" s="275">
        <v>26.70387360378146</v>
      </c>
      <c r="AI600" s="275">
        <v>27.678014325963943</v>
      </c>
      <c r="AJ600" s="275">
        <v>27.678014325963943</v>
      </c>
      <c r="AK600" s="275">
        <v>27.678014325963943</v>
      </c>
    </row>
    <row r="601" spans="1:37" ht="15" x14ac:dyDescent="0.25">
      <c r="A601" s="269" t="s">
        <v>1721</v>
      </c>
      <c r="B601" s="269" t="s">
        <v>844</v>
      </c>
      <c r="C601" s="275">
        <v>82</v>
      </c>
      <c r="D601" s="269" t="s">
        <v>802</v>
      </c>
      <c r="E601" s="275">
        <v>1265.8858452442812</v>
      </c>
      <c r="F601" s="275">
        <v>680.62953838965757</v>
      </c>
      <c r="G601" s="275">
        <v>993.94485105016395</v>
      </c>
      <c r="H601" s="275">
        <v>1093.0599392538084</v>
      </c>
      <c r="I601" s="275">
        <v>811.86755620039332</v>
      </c>
      <c r="J601" s="275">
        <v>954.68861117485812</v>
      </c>
      <c r="K601" s="275">
        <v>624.42057460038836</v>
      </c>
      <c r="L601" s="275">
        <v>529.29700477607321</v>
      </c>
      <c r="M601" s="275">
        <v>582.33980048980095</v>
      </c>
      <c r="N601" s="275">
        <v>386.75108463318395</v>
      </c>
      <c r="O601" s="275">
        <v>246.37933433774268</v>
      </c>
      <c r="P601" s="275">
        <v>318.50845852417854</v>
      </c>
      <c r="Q601" s="275">
        <v>348.424165089143</v>
      </c>
      <c r="R601" s="275">
        <v>281.23310496662555</v>
      </c>
      <c r="S601" s="275">
        <v>314.19839141403952</v>
      </c>
      <c r="T601" s="275">
        <v>234.36194933227188</v>
      </c>
      <c r="U601" s="275">
        <v>212.7858188108884</v>
      </c>
      <c r="V601" s="275">
        <v>224.29032524255709</v>
      </c>
      <c r="W601" s="275">
        <v>1.5710743229448265</v>
      </c>
      <c r="X601" s="275">
        <v>4.4250060349075339E-2</v>
      </c>
      <c r="Y601" s="275">
        <v>0.80766219164695097</v>
      </c>
      <c r="Z601" s="275">
        <v>0.69241758297986833</v>
      </c>
      <c r="AA601" s="275">
        <v>0.69241758297986833</v>
      </c>
      <c r="AB601" s="275">
        <v>0.69241758297986833</v>
      </c>
      <c r="AC601" s="275">
        <v>0.69241758297986833</v>
      </c>
      <c r="AD601" s="275">
        <v>0.69241758297986833</v>
      </c>
      <c r="AE601" s="275">
        <v>0.69241758297986833</v>
      </c>
      <c r="AF601" s="275">
        <v>293.17897095594572</v>
      </c>
      <c r="AG601" s="275">
        <v>27.148089242420902</v>
      </c>
      <c r="AH601" s="275">
        <v>27.148089242420902</v>
      </c>
      <c r="AI601" s="275">
        <v>64.015725878234065</v>
      </c>
      <c r="AJ601" s="275">
        <v>64.015725878234065</v>
      </c>
      <c r="AK601" s="275">
        <v>64.015725878234065</v>
      </c>
    </row>
    <row r="602" spans="1:37" ht="15" x14ac:dyDescent="0.25">
      <c r="A602" s="269" t="s">
        <v>2993</v>
      </c>
      <c r="B602" s="269" t="s">
        <v>844</v>
      </c>
      <c r="C602" s="275">
        <v>82</v>
      </c>
      <c r="D602" s="269" t="s">
        <v>802</v>
      </c>
      <c r="E602" s="275">
        <v>491.28467724766091</v>
      </c>
      <c r="F602" s="275">
        <v>377.03311781817774</v>
      </c>
      <c r="G602" s="275">
        <v>446.12870245699372</v>
      </c>
      <c r="H602" s="275">
        <v>437.05164769261853</v>
      </c>
      <c r="I602" s="275">
        <v>370.07434063835831</v>
      </c>
      <c r="J602" s="275">
        <v>391.26133655700573</v>
      </c>
      <c r="K602" s="275">
        <v>370.74320033654703</v>
      </c>
      <c r="L602" s="275">
        <v>313.6720423076323</v>
      </c>
      <c r="M602" s="275">
        <v>351.21783621993393</v>
      </c>
      <c r="N602" s="275">
        <v>159.6625650425903</v>
      </c>
      <c r="O602" s="275">
        <v>143.27800379394151</v>
      </c>
      <c r="P602" s="275">
        <v>150.38142476767871</v>
      </c>
      <c r="Q602" s="275">
        <v>150.35478933328071</v>
      </c>
      <c r="R602" s="275">
        <v>143.7046044648813</v>
      </c>
      <c r="S602" s="275">
        <v>147.05156953062087</v>
      </c>
      <c r="T602" s="275">
        <v>147.43334580898292</v>
      </c>
      <c r="U602" s="275">
        <v>136.16799261161162</v>
      </c>
      <c r="V602" s="275">
        <v>143.10551332442779</v>
      </c>
      <c r="W602" s="275">
        <v>1.4808265389723265</v>
      </c>
      <c r="X602" s="275">
        <v>1.4720181328075337E-2</v>
      </c>
      <c r="Y602" s="275">
        <v>0.74777336015020091</v>
      </c>
      <c r="Z602" s="275">
        <v>0.34877959505036832</v>
      </c>
      <c r="AA602" s="275">
        <v>0.34877959505036832</v>
      </c>
      <c r="AB602" s="275">
        <v>0.34877959505036832</v>
      </c>
      <c r="AC602" s="275">
        <v>0.34877959505036832</v>
      </c>
      <c r="AD602" s="275">
        <v>0.34877959505036832</v>
      </c>
      <c r="AE602" s="275">
        <v>0.34877959505036832</v>
      </c>
      <c r="AF602" s="275">
        <v>193.48068226656076</v>
      </c>
      <c r="AG602" s="275">
        <v>17.91613054382044</v>
      </c>
      <c r="AH602" s="275">
        <v>17.91613054382044</v>
      </c>
      <c r="AI602" s="275">
        <v>39.50356405518037</v>
      </c>
      <c r="AJ602" s="275">
        <v>39.50356405518037</v>
      </c>
      <c r="AK602" s="275">
        <v>39.50356405518037</v>
      </c>
    </row>
    <row r="603" spans="1:37" ht="15" x14ac:dyDescent="0.25">
      <c r="A603" s="269" t="s">
        <v>1722</v>
      </c>
      <c r="B603" s="269" t="s">
        <v>844</v>
      </c>
      <c r="C603" s="275">
        <v>82</v>
      </c>
      <c r="D603" s="269" t="s">
        <v>802</v>
      </c>
      <c r="E603" s="275">
        <v>491.28467724766091</v>
      </c>
      <c r="F603" s="275">
        <v>377.03311781817774</v>
      </c>
      <c r="G603" s="275">
        <v>446.12870245699372</v>
      </c>
      <c r="H603" s="275">
        <v>437.05164769261853</v>
      </c>
      <c r="I603" s="275">
        <v>370.07434063835831</v>
      </c>
      <c r="J603" s="275">
        <v>391.26133655700573</v>
      </c>
      <c r="K603" s="275">
        <v>370.74320033654703</v>
      </c>
      <c r="L603" s="275">
        <v>313.6720423076323</v>
      </c>
      <c r="M603" s="275">
        <v>351.21783621993393</v>
      </c>
      <c r="N603" s="275">
        <v>159.66139050556188</v>
      </c>
      <c r="O603" s="275">
        <v>143.27682925691312</v>
      </c>
      <c r="P603" s="275">
        <v>150.38025023065029</v>
      </c>
      <c r="Q603" s="275">
        <v>150.35361479625226</v>
      </c>
      <c r="R603" s="275">
        <v>143.70342992785288</v>
      </c>
      <c r="S603" s="275">
        <v>147.05039499359245</v>
      </c>
      <c r="T603" s="275">
        <v>147.43217127195453</v>
      </c>
      <c r="U603" s="275">
        <v>136.1668180745832</v>
      </c>
      <c r="V603" s="275">
        <v>143.10433878739937</v>
      </c>
      <c r="W603" s="275">
        <v>1.4808265389723265</v>
      </c>
      <c r="X603" s="275">
        <v>1.4720181328075337E-2</v>
      </c>
      <c r="Y603" s="275">
        <v>0.74777336015020091</v>
      </c>
      <c r="Z603" s="275">
        <v>0.34877959505036832</v>
      </c>
      <c r="AA603" s="275">
        <v>0.34877959505036832</v>
      </c>
      <c r="AB603" s="275">
        <v>0.34877959505036832</v>
      </c>
      <c r="AC603" s="275">
        <v>0.34877959505036832</v>
      </c>
      <c r="AD603" s="275">
        <v>0.34877959505036832</v>
      </c>
      <c r="AE603" s="275">
        <v>0.34877959505036832</v>
      </c>
      <c r="AF603" s="275">
        <v>193.01866834870322</v>
      </c>
      <c r="AG603" s="275">
        <v>17.873348422820669</v>
      </c>
      <c r="AH603" s="275">
        <v>17.873348422820669</v>
      </c>
      <c r="AI603" s="275">
        <v>39.503570447898106</v>
      </c>
      <c r="AJ603" s="275">
        <v>39.503570447898106</v>
      </c>
      <c r="AK603" s="275">
        <v>39.503570447898106</v>
      </c>
    </row>
    <row r="604" spans="1:37" ht="15" x14ac:dyDescent="0.25">
      <c r="A604" s="269" t="s">
        <v>2994</v>
      </c>
      <c r="B604" s="269" t="s">
        <v>1724</v>
      </c>
      <c r="C604" s="275">
        <v>82</v>
      </c>
      <c r="D604" s="269" t="s">
        <v>802</v>
      </c>
      <c r="E604" s="275">
        <v>475.3612436262996</v>
      </c>
      <c r="F604" s="275">
        <v>361.10968419681637</v>
      </c>
      <c r="G604" s="275">
        <v>430.20526883563247</v>
      </c>
      <c r="H604" s="275">
        <v>421.12821407125716</v>
      </c>
      <c r="I604" s="275">
        <v>354.15090701699694</v>
      </c>
      <c r="J604" s="275">
        <v>375.33790293564437</v>
      </c>
      <c r="K604" s="275">
        <v>354.81976671518566</v>
      </c>
      <c r="L604" s="275">
        <v>297.74860868627093</v>
      </c>
      <c r="M604" s="275">
        <v>335.29440259857256</v>
      </c>
      <c r="N604" s="275">
        <v>150.96787070240811</v>
      </c>
      <c r="O604" s="275">
        <v>134.27257556303968</v>
      </c>
      <c r="P604" s="275">
        <v>141.64970525893787</v>
      </c>
      <c r="Q604" s="275">
        <v>141.66736126422379</v>
      </c>
      <c r="R604" s="275">
        <v>134.69917623397947</v>
      </c>
      <c r="S604" s="275">
        <v>138.31985002188003</v>
      </c>
      <c r="T604" s="275">
        <v>138.73865146880075</v>
      </c>
      <c r="U604" s="275">
        <v>127.16256438070981</v>
      </c>
      <c r="V604" s="275">
        <v>134.37379381568698</v>
      </c>
      <c r="W604" s="275">
        <v>1.479989813322327</v>
      </c>
      <c r="X604" s="275">
        <v>1.4719908578075334E-2</v>
      </c>
      <c r="Y604" s="275">
        <v>0.74735486095020121</v>
      </c>
      <c r="Z604" s="275">
        <v>0.33892074858370175</v>
      </c>
      <c r="AA604" s="275">
        <v>0.33892074858370175</v>
      </c>
      <c r="AB604" s="275">
        <v>0.33892074858370175</v>
      </c>
      <c r="AC604" s="275">
        <v>0.33892074858370175</v>
      </c>
      <c r="AD604" s="275">
        <v>0.33892074858370175</v>
      </c>
      <c r="AE604" s="275">
        <v>0.33892074858370175</v>
      </c>
      <c r="AF604" s="275">
        <v>185.08951346090322</v>
      </c>
      <c r="AG604" s="275">
        <v>17.139112545920668</v>
      </c>
      <c r="AH604" s="275">
        <v>17.139112545920668</v>
      </c>
      <c r="AI604" s="275">
        <v>36.390399771181364</v>
      </c>
      <c r="AJ604" s="275">
        <v>36.390399771181364</v>
      </c>
      <c r="AK604" s="275">
        <v>36.390399771181364</v>
      </c>
    </row>
    <row r="605" spans="1:37" ht="15" x14ac:dyDescent="0.25">
      <c r="A605" s="269" t="s">
        <v>1723</v>
      </c>
      <c r="B605" s="269" t="s">
        <v>1724</v>
      </c>
      <c r="C605" s="275">
        <v>82</v>
      </c>
      <c r="D605" s="269" t="s">
        <v>802</v>
      </c>
      <c r="E605" s="275">
        <v>475.3612436262996</v>
      </c>
      <c r="F605" s="275">
        <v>361.10968419681637</v>
      </c>
      <c r="G605" s="275">
        <v>430.20526883563247</v>
      </c>
      <c r="H605" s="275">
        <v>421.12821407125716</v>
      </c>
      <c r="I605" s="275">
        <v>354.15090701699694</v>
      </c>
      <c r="J605" s="275">
        <v>375.33790293564437</v>
      </c>
      <c r="K605" s="275">
        <v>354.81976671518566</v>
      </c>
      <c r="L605" s="275">
        <v>297.74860868627093</v>
      </c>
      <c r="M605" s="275">
        <v>335.29440259857256</v>
      </c>
      <c r="N605" s="275">
        <v>150.96787070240811</v>
      </c>
      <c r="O605" s="275">
        <v>134.27257556303968</v>
      </c>
      <c r="P605" s="275">
        <v>141.64970525893787</v>
      </c>
      <c r="Q605" s="275">
        <v>141.66736126422381</v>
      </c>
      <c r="R605" s="275">
        <v>134.69917623397947</v>
      </c>
      <c r="S605" s="275">
        <v>138.31985002188006</v>
      </c>
      <c r="T605" s="275">
        <v>138.73865146880075</v>
      </c>
      <c r="U605" s="275">
        <v>127.16256438070981</v>
      </c>
      <c r="V605" s="275">
        <v>134.37379381568698</v>
      </c>
      <c r="W605" s="275">
        <v>1.479989813322327</v>
      </c>
      <c r="X605" s="275">
        <v>1.4719908578075334E-2</v>
      </c>
      <c r="Y605" s="275">
        <v>0.74735486095020121</v>
      </c>
      <c r="Z605" s="275">
        <v>0.33892074858370175</v>
      </c>
      <c r="AA605" s="275">
        <v>0.33892074858370175</v>
      </c>
      <c r="AB605" s="275">
        <v>0.33892074858370175</v>
      </c>
      <c r="AC605" s="275">
        <v>0.33892074858370175</v>
      </c>
      <c r="AD605" s="275">
        <v>0.33892074858370175</v>
      </c>
      <c r="AE605" s="275">
        <v>0.33892074858370175</v>
      </c>
      <c r="AF605" s="275">
        <v>184.64994176094569</v>
      </c>
      <c r="AG605" s="275">
        <v>17.098408549420899</v>
      </c>
      <c r="AH605" s="275">
        <v>17.098408549420899</v>
      </c>
      <c r="AI605" s="275">
        <v>36.390412298430782</v>
      </c>
      <c r="AJ605" s="275">
        <v>36.390412298430782</v>
      </c>
      <c r="AK605" s="275">
        <v>36.390412298430782</v>
      </c>
    </row>
    <row r="606" spans="1:37" ht="15" x14ac:dyDescent="0.25">
      <c r="A606" s="269" t="s">
        <v>2995</v>
      </c>
      <c r="B606" s="269" t="s">
        <v>834</v>
      </c>
      <c r="C606" s="275">
        <v>85</v>
      </c>
      <c r="D606" s="269" t="s">
        <v>802</v>
      </c>
      <c r="E606" s="275">
        <v>595.4371450148742</v>
      </c>
      <c r="F606" s="275">
        <v>406.78730244849339</v>
      </c>
      <c r="G606" s="275">
        <v>506.22376525022861</v>
      </c>
      <c r="H606" s="275">
        <v>491.8551827823008</v>
      </c>
      <c r="I606" s="275">
        <v>339.3274989297114</v>
      </c>
      <c r="J606" s="275">
        <v>399.2160935044252</v>
      </c>
      <c r="K606" s="275">
        <v>340.65083590353117</v>
      </c>
      <c r="L606" s="275">
        <v>279.65281422082978</v>
      </c>
      <c r="M606" s="275">
        <v>319.32565927893256</v>
      </c>
      <c r="N606" s="275">
        <v>144.39756631479511</v>
      </c>
      <c r="O606" s="275">
        <v>130.12757519587495</v>
      </c>
      <c r="P606" s="275">
        <v>136.53019911390959</v>
      </c>
      <c r="Q606" s="275">
        <v>136.33404256239325</v>
      </c>
      <c r="R606" s="275">
        <v>130.44752569907979</v>
      </c>
      <c r="S606" s="275">
        <v>134.03280768611623</v>
      </c>
      <c r="T606" s="275">
        <v>135.22565188958959</v>
      </c>
      <c r="U606" s="275">
        <v>124.79506680912756</v>
      </c>
      <c r="V606" s="275">
        <v>131.07326553147141</v>
      </c>
      <c r="W606" s="275">
        <v>1.5312562687140139</v>
      </c>
      <c r="X606" s="275">
        <v>1.5330970146114141E-2</v>
      </c>
      <c r="Y606" s="275">
        <v>0.77329361943006403</v>
      </c>
      <c r="Z606" s="275">
        <v>0.32725341839447014</v>
      </c>
      <c r="AA606" s="275">
        <v>0.32725341839447014</v>
      </c>
      <c r="AB606" s="275">
        <v>0.32725341839447014</v>
      </c>
      <c r="AC606" s="275">
        <v>0.32725341839447014</v>
      </c>
      <c r="AD606" s="275">
        <v>0.32725341839447014</v>
      </c>
      <c r="AE606" s="275">
        <v>0.32725341839447014</v>
      </c>
      <c r="AF606" s="275">
        <v>224.45130416152443</v>
      </c>
      <c r="AG606" s="275">
        <v>20.783971588570783</v>
      </c>
      <c r="AH606" s="275">
        <v>20.783971588570783</v>
      </c>
      <c r="AI606" s="275">
        <v>36.140548013413103</v>
      </c>
      <c r="AJ606" s="275">
        <v>36.140548013413103</v>
      </c>
      <c r="AK606" s="275">
        <v>36.140548013413103</v>
      </c>
    </row>
    <row r="607" spans="1:37" ht="15" x14ac:dyDescent="0.25">
      <c r="A607" s="269" t="s">
        <v>1725</v>
      </c>
      <c r="B607" s="269" t="s">
        <v>834</v>
      </c>
      <c r="C607" s="275">
        <v>85</v>
      </c>
      <c r="D607" s="269" t="s">
        <v>802</v>
      </c>
      <c r="E607" s="275">
        <v>595.4371450148742</v>
      </c>
      <c r="F607" s="275">
        <v>406.78730244849339</v>
      </c>
      <c r="G607" s="275">
        <v>506.22376525022861</v>
      </c>
      <c r="H607" s="275">
        <v>491.8551827823008</v>
      </c>
      <c r="I607" s="275">
        <v>339.3274989297114</v>
      </c>
      <c r="J607" s="275">
        <v>399.2160935044252</v>
      </c>
      <c r="K607" s="275">
        <v>340.65083590353117</v>
      </c>
      <c r="L607" s="275">
        <v>279.65281422082978</v>
      </c>
      <c r="M607" s="275">
        <v>319.32565927893256</v>
      </c>
      <c r="N607" s="275">
        <v>144.41400983319298</v>
      </c>
      <c r="O607" s="275">
        <v>130.14401871427282</v>
      </c>
      <c r="P607" s="275">
        <v>136.54664263230742</v>
      </c>
      <c r="Q607" s="275">
        <v>136.35048608079111</v>
      </c>
      <c r="R607" s="275">
        <v>130.46396921747765</v>
      </c>
      <c r="S607" s="275">
        <v>134.04925120451409</v>
      </c>
      <c r="T607" s="275">
        <v>135.24209540798745</v>
      </c>
      <c r="U607" s="275">
        <v>124.81151032752541</v>
      </c>
      <c r="V607" s="275">
        <v>131.08970904986927</v>
      </c>
      <c r="W607" s="275">
        <v>1.5312562687140139</v>
      </c>
      <c r="X607" s="275">
        <v>1.5330970146114141E-2</v>
      </c>
      <c r="Y607" s="275">
        <v>0.77329361943006403</v>
      </c>
      <c r="Z607" s="275">
        <v>0.32725341839447014</v>
      </c>
      <c r="AA607" s="275">
        <v>0.32725341839447014</v>
      </c>
      <c r="AB607" s="275">
        <v>0.32725341839447014</v>
      </c>
      <c r="AC607" s="275">
        <v>0.32725341839447014</v>
      </c>
      <c r="AD607" s="275">
        <v>0.32725341839447014</v>
      </c>
      <c r="AE607" s="275">
        <v>0.32725341839447014</v>
      </c>
      <c r="AF607" s="275">
        <v>224.95850212312445</v>
      </c>
      <c r="AG607" s="275">
        <v>20.830937518570785</v>
      </c>
      <c r="AH607" s="275">
        <v>20.830937518570785</v>
      </c>
      <c r="AI607" s="275">
        <v>36.25518801636079</v>
      </c>
      <c r="AJ607" s="275">
        <v>36.25518801636079</v>
      </c>
      <c r="AK607" s="275">
        <v>36.25518801636079</v>
      </c>
    </row>
    <row r="608" spans="1:37" ht="15" x14ac:dyDescent="0.25">
      <c r="A608" s="269" t="s">
        <v>202</v>
      </c>
      <c r="B608" s="269" t="s">
        <v>832</v>
      </c>
      <c r="C608" s="275">
        <v>72</v>
      </c>
      <c r="D608" s="269" t="s">
        <v>802</v>
      </c>
      <c r="E608" s="275">
        <v>445.25852242555527</v>
      </c>
      <c r="F608" s="275">
        <v>315.70857309864698</v>
      </c>
      <c r="G608" s="275">
        <v>393.23505392386983</v>
      </c>
      <c r="H608" s="275">
        <v>381.8887354684008</v>
      </c>
      <c r="I608" s="275">
        <v>293.745601663927</v>
      </c>
      <c r="J608" s="275">
        <v>324.65084654888483</v>
      </c>
      <c r="K608" s="275">
        <v>294.58167628666286</v>
      </c>
      <c r="L608" s="275">
        <v>236.50722871046514</v>
      </c>
      <c r="M608" s="275">
        <v>274.5964711275451</v>
      </c>
      <c r="N608" s="275">
        <v>133.77216122891775</v>
      </c>
      <c r="O608" s="275">
        <v>116.17736153843113</v>
      </c>
      <c r="P608" s="275">
        <v>123.18593284629263</v>
      </c>
      <c r="Q608" s="275">
        <v>123.22231998004072</v>
      </c>
      <c r="R608" s="275">
        <v>116.71061237710587</v>
      </c>
      <c r="S608" s="275">
        <v>119.02361379997033</v>
      </c>
      <c r="T608" s="275">
        <v>118.48563718690851</v>
      </c>
      <c r="U608" s="275">
        <v>107.28984756051878</v>
      </c>
      <c r="V608" s="275">
        <v>114.09104354222899</v>
      </c>
      <c r="W608" s="275">
        <v>1.257997361343959</v>
      </c>
      <c r="X608" s="275">
        <v>1.2523728878836784E-2</v>
      </c>
      <c r="Y608" s="275">
        <v>0.63526054511139785</v>
      </c>
      <c r="Z608" s="275">
        <v>0.31256054237455644</v>
      </c>
      <c r="AA608" s="275">
        <v>0.31256054237455644</v>
      </c>
      <c r="AB608" s="275">
        <v>0.31256054237455644</v>
      </c>
      <c r="AC608" s="275">
        <v>0.31256054237455644</v>
      </c>
      <c r="AD608" s="275">
        <v>0.31256054237455644</v>
      </c>
      <c r="AE608" s="275">
        <v>0.31256054237455644</v>
      </c>
      <c r="AF608" s="275">
        <v>165.01515852058773</v>
      </c>
      <c r="AG608" s="275">
        <v>15.280246275888862</v>
      </c>
      <c r="AH608" s="275">
        <v>15.280246275888862</v>
      </c>
      <c r="AI608" s="275">
        <v>40.13450949415153</v>
      </c>
      <c r="AJ608" s="275">
        <v>40.13450949415153</v>
      </c>
      <c r="AK608" s="275">
        <v>40.13450949415153</v>
      </c>
    </row>
    <row r="609" spans="1:37" ht="15" x14ac:dyDescent="0.25">
      <c r="A609" s="269" t="s">
        <v>833</v>
      </c>
      <c r="B609" s="269" t="s">
        <v>834</v>
      </c>
      <c r="C609" s="275">
        <v>87</v>
      </c>
      <c r="D609" s="269" t="s">
        <v>802</v>
      </c>
      <c r="E609" s="275">
        <v>539.64230069219161</v>
      </c>
      <c r="F609" s="275">
        <v>360.51926419277038</v>
      </c>
      <c r="G609" s="275">
        <v>455.46728564364633</v>
      </c>
      <c r="H609" s="275">
        <v>442.10471329919056</v>
      </c>
      <c r="I609" s="275">
        <v>301.66676929884744</v>
      </c>
      <c r="J609" s="275">
        <v>356.02842366299296</v>
      </c>
      <c r="K609" s="275">
        <v>302.89318821999359</v>
      </c>
      <c r="L609" s="275">
        <v>242.47667485333415</v>
      </c>
      <c r="M609" s="275">
        <v>281.83453624024753</v>
      </c>
      <c r="N609" s="275">
        <v>130.73762626717502</v>
      </c>
      <c r="O609" s="275">
        <v>116.31226820289503</v>
      </c>
      <c r="P609" s="275">
        <v>122.85628790146346</v>
      </c>
      <c r="Q609" s="275">
        <v>122.69590132814893</v>
      </c>
      <c r="R609" s="275">
        <v>116.63221870609986</v>
      </c>
      <c r="S609" s="275">
        <v>120.35889647367009</v>
      </c>
      <c r="T609" s="275">
        <v>121.56571184196947</v>
      </c>
      <c r="U609" s="275">
        <v>110.97975981614762</v>
      </c>
      <c r="V609" s="275">
        <v>117.39935431902526</v>
      </c>
      <c r="W609" s="275">
        <v>1.6563185569904502</v>
      </c>
      <c r="X609" s="275">
        <v>2.422231208157152E-2</v>
      </c>
      <c r="Y609" s="275">
        <v>0.8402704345360108</v>
      </c>
      <c r="Z609" s="275">
        <v>0.58035425368805971</v>
      </c>
      <c r="AA609" s="275">
        <v>0.58035425368805971</v>
      </c>
      <c r="AB609" s="275">
        <v>0.58035425368805971</v>
      </c>
      <c r="AC609" s="275">
        <v>0.58035425368805971</v>
      </c>
      <c r="AD609" s="275">
        <v>0.58035425368805971</v>
      </c>
      <c r="AE609" s="275">
        <v>0.58035425368805971</v>
      </c>
      <c r="AF609" s="275">
        <v>198.19425318633952</v>
      </c>
      <c r="AG609" s="275">
        <v>18.352594989470326</v>
      </c>
      <c r="AH609" s="275">
        <v>18.352594989470326</v>
      </c>
      <c r="AI609" s="275">
        <v>34.068158560621676</v>
      </c>
      <c r="AJ609" s="275">
        <v>34.068158560621676</v>
      </c>
      <c r="AK609" s="275">
        <v>34.068158560621676</v>
      </c>
    </row>
    <row r="610" spans="1:37" ht="15" x14ac:dyDescent="0.25">
      <c r="A610" s="269" t="s">
        <v>3597</v>
      </c>
      <c r="B610" s="269" t="s">
        <v>218</v>
      </c>
      <c r="C610" s="275">
        <v>63</v>
      </c>
      <c r="D610" s="269" t="s">
        <v>802</v>
      </c>
      <c r="E610" s="275">
        <v>360.26467202135973</v>
      </c>
      <c r="F610" s="275">
        <v>283.36147132584506</v>
      </c>
      <c r="G610" s="275">
        <v>334.63027178952149</v>
      </c>
      <c r="H610" s="275">
        <v>360.26467202135973</v>
      </c>
      <c r="I610" s="275">
        <v>283.36147132584506</v>
      </c>
      <c r="J610" s="275">
        <v>334.63027178952154</v>
      </c>
      <c r="K610" s="275">
        <v>360.26467202135973</v>
      </c>
      <c r="L610" s="275">
        <v>283.36147132584506</v>
      </c>
      <c r="M610" s="275">
        <v>334.63027178952154</v>
      </c>
      <c r="N610" s="275">
        <v>126.63119030420904</v>
      </c>
      <c r="O610" s="275">
        <v>122.16471517209311</v>
      </c>
      <c r="P610" s="275">
        <v>124.6661180551032</v>
      </c>
      <c r="Q610" s="275">
        <v>126.63119030420904</v>
      </c>
      <c r="R610" s="275">
        <v>122.16471517209311</v>
      </c>
      <c r="S610" s="275">
        <v>124.6661180551032</v>
      </c>
      <c r="T610" s="275">
        <v>126.63119030420904</v>
      </c>
      <c r="U610" s="275">
        <v>122.16471517209311</v>
      </c>
      <c r="V610" s="275">
        <v>124.6661180551032</v>
      </c>
      <c r="W610" s="275">
        <v>1.1303175897268685</v>
      </c>
      <c r="X610" s="275">
        <v>1.0826683568570609E-2</v>
      </c>
      <c r="Y610" s="275">
        <v>0.57057213664771955</v>
      </c>
      <c r="Z610" s="275">
        <v>0.32724592363085064</v>
      </c>
      <c r="AA610" s="275">
        <v>0.32724592363085064</v>
      </c>
      <c r="AB610" s="275">
        <v>0.32724592363085064</v>
      </c>
      <c r="AC610" s="275">
        <v>0.32724592363085064</v>
      </c>
      <c r="AD610" s="275">
        <v>0.32724592363085064</v>
      </c>
      <c r="AE610" s="275">
        <v>0.32724592363085064</v>
      </c>
      <c r="AF610" s="275">
        <v>202.07775318509394</v>
      </c>
      <c r="AG610" s="275">
        <v>18.712199123789432</v>
      </c>
      <c r="AH610" s="275">
        <v>18.712199123789432</v>
      </c>
      <c r="AI610" s="275">
        <v>22.65646350435615</v>
      </c>
      <c r="AJ610" s="275">
        <v>22.65646350435615</v>
      </c>
      <c r="AK610" s="275">
        <v>22.65646350435615</v>
      </c>
    </row>
    <row r="611" spans="1:37" ht="15" x14ac:dyDescent="0.25">
      <c r="A611" s="269" t="s">
        <v>835</v>
      </c>
      <c r="B611" s="269" t="s">
        <v>218</v>
      </c>
      <c r="C611" s="275">
        <v>63</v>
      </c>
      <c r="D611" s="269" t="s">
        <v>802</v>
      </c>
      <c r="E611" s="275">
        <v>369.40161647948952</v>
      </c>
      <c r="F611" s="275">
        <v>296.22081577453343</v>
      </c>
      <c r="G611" s="275">
        <v>345.00801624450406</v>
      </c>
      <c r="H611" s="275">
        <v>369.40161647948952</v>
      </c>
      <c r="I611" s="275">
        <v>296.22081577453343</v>
      </c>
      <c r="J611" s="275">
        <v>345.00801624450412</v>
      </c>
      <c r="K611" s="275">
        <v>369.40161647948952</v>
      </c>
      <c r="L611" s="275">
        <v>296.22081577453343</v>
      </c>
      <c r="M611" s="275">
        <v>345.00801624450412</v>
      </c>
      <c r="N611" s="275">
        <v>132.70969304159891</v>
      </c>
      <c r="O611" s="275">
        <v>128.896588552872</v>
      </c>
      <c r="P611" s="275">
        <v>130.96241100695607</v>
      </c>
      <c r="Q611" s="275">
        <v>132.70969304159891</v>
      </c>
      <c r="R611" s="275">
        <v>128.896588552872</v>
      </c>
      <c r="S611" s="275">
        <v>130.96241100695607</v>
      </c>
      <c r="T611" s="275">
        <v>132.70969304159891</v>
      </c>
      <c r="U611" s="275">
        <v>128.896588552872</v>
      </c>
      <c r="V611" s="275">
        <v>130.96241100695607</v>
      </c>
      <c r="W611" s="275">
        <v>1.1303175897268685</v>
      </c>
      <c r="X611" s="275">
        <v>1.0826683568570609E-2</v>
      </c>
      <c r="Y611" s="275">
        <v>0.57057213664771955</v>
      </c>
      <c r="Z611" s="275">
        <v>0.32724592363085064</v>
      </c>
      <c r="AA611" s="275">
        <v>0.32724592363085064</v>
      </c>
      <c r="AB611" s="275">
        <v>0.32724592363085064</v>
      </c>
      <c r="AC611" s="275">
        <v>0.32724592363085064</v>
      </c>
      <c r="AD611" s="275">
        <v>0.32724592363085064</v>
      </c>
      <c r="AE611" s="275">
        <v>0.32724592363085064</v>
      </c>
      <c r="AF611" s="275">
        <v>213.72498125409393</v>
      </c>
      <c r="AG611" s="275">
        <v>19.790720767789434</v>
      </c>
      <c r="AH611" s="275">
        <v>19.790720767789434</v>
      </c>
      <c r="AI611" s="275">
        <v>23.403884174522073</v>
      </c>
      <c r="AJ611" s="275">
        <v>23.403884174522073</v>
      </c>
      <c r="AK611" s="275">
        <v>23.403884174522073</v>
      </c>
    </row>
    <row r="612" spans="1:37" ht="15" x14ac:dyDescent="0.25">
      <c r="A612" s="269" t="s">
        <v>836</v>
      </c>
      <c r="B612" s="269" t="s">
        <v>837</v>
      </c>
      <c r="C612" s="275">
        <v>110</v>
      </c>
      <c r="D612" s="269" t="s">
        <v>802</v>
      </c>
      <c r="E612" s="275">
        <v>6665.2636254220406</v>
      </c>
      <c r="F612" s="275">
        <v>6336.1462212686938</v>
      </c>
      <c r="G612" s="275">
        <v>6580.7270743619601</v>
      </c>
      <c r="H612" s="275">
        <v>6665.2636254220406</v>
      </c>
      <c r="I612" s="275">
        <v>6336.1462212686938</v>
      </c>
      <c r="J612" s="275">
        <v>6429.7115724157493</v>
      </c>
      <c r="K612" s="275">
        <v>6665.2636254220406</v>
      </c>
      <c r="L612" s="275">
        <v>6336.1462212686938</v>
      </c>
      <c r="M612" s="275">
        <v>6429.7115724157493</v>
      </c>
      <c r="N612" s="275">
        <v>456.59801707069357</v>
      </c>
      <c r="O612" s="275">
        <v>406.34627183379519</v>
      </c>
      <c r="P612" s="275">
        <v>443.7503330819481</v>
      </c>
      <c r="Q612" s="275">
        <v>456.59801707069357</v>
      </c>
      <c r="R612" s="275">
        <v>406.34627183379519</v>
      </c>
      <c r="S612" s="275">
        <v>418.97338529770764</v>
      </c>
      <c r="T612" s="275">
        <v>456.59801707069357</v>
      </c>
      <c r="U612" s="275">
        <v>406.34627183379519</v>
      </c>
      <c r="V612" s="275">
        <v>418.97338529770764</v>
      </c>
      <c r="W612" s="275">
        <v>2.4284416337867332</v>
      </c>
      <c r="X612" s="275">
        <v>3.5395465026229048E-2</v>
      </c>
      <c r="Y612" s="275">
        <v>1.231918549406481</v>
      </c>
      <c r="Z612" s="275">
        <v>16.365960626252271</v>
      </c>
      <c r="AA612" s="275">
        <v>16.365960626252271</v>
      </c>
      <c r="AB612" s="275">
        <v>16.365960626252271</v>
      </c>
      <c r="AC612" s="275">
        <v>16.365960626252271</v>
      </c>
      <c r="AD612" s="275">
        <v>16.365960626252271</v>
      </c>
      <c r="AE612" s="275">
        <v>16.365960626252271</v>
      </c>
      <c r="AF612" s="275">
        <v>252.66711166664942</v>
      </c>
      <c r="AG612" s="275">
        <v>23.396733320830496</v>
      </c>
      <c r="AH612" s="275">
        <v>23.396733320830496</v>
      </c>
      <c r="AI612" s="275">
        <v>37.958251831488923</v>
      </c>
      <c r="AJ612" s="275">
        <v>37.958251831488923</v>
      </c>
      <c r="AK612" s="275">
        <v>37.958251831488923</v>
      </c>
    </row>
    <row r="613" spans="1:37" ht="15" x14ac:dyDescent="0.25">
      <c r="A613" s="269" t="s">
        <v>2996</v>
      </c>
      <c r="B613" s="269" t="s">
        <v>1727</v>
      </c>
      <c r="C613" s="275">
        <v>111</v>
      </c>
      <c r="D613" s="269" t="s">
        <v>802</v>
      </c>
      <c r="E613" s="275">
        <v>6665.2636254220406</v>
      </c>
      <c r="F613" s="275">
        <v>6336.1462212686938</v>
      </c>
      <c r="G613" s="275">
        <v>6530.3885737132232</v>
      </c>
      <c r="H613" s="275">
        <v>6665.2636254220406</v>
      </c>
      <c r="I613" s="275">
        <v>6336.1462212686938</v>
      </c>
      <c r="J613" s="275">
        <v>6429.7115724157493</v>
      </c>
      <c r="K613" s="275">
        <v>6665.2636254220406</v>
      </c>
      <c r="L613" s="275">
        <v>6336.1462212686938</v>
      </c>
      <c r="M613" s="275">
        <v>6429.7115724157493</v>
      </c>
      <c r="N613" s="275">
        <v>458.13610062752787</v>
      </c>
      <c r="O613" s="275">
        <v>407.88520777122437</v>
      </c>
      <c r="P613" s="275">
        <v>437.02975368675862</v>
      </c>
      <c r="Q613" s="275">
        <v>458.13610062752787</v>
      </c>
      <c r="R613" s="275">
        <v>407.88520777122437</v>
      </c>
      <c r="S613" s="275">
        <v>420.511788497265</v>
      </c>
      <c r="T613" s="275">
        <v>458.13610062752787</v>
      </c>
      <c r="U613" s="275">
        <v>407.88520777122437</v>
      </c>
      <c r="V613" s="275">
        <v>420.511788497265</v>
      </c>
      <c r="W613" s="275">
        <v>3.0561129087643373</v>
      </c>
      <c r="X613" s="275">
        <v>4.2133305110586675E-2</v>
      </c>
      <c r="Y613" s="275">
        <v>1.549123106937462</v>
      </c>
      <c r="Z613" s="275">
        <v>16.381929976895744</v>
      </c>
      <c r="AA613" s="275">
        <v>16.381929976895744</v>
      </c>
      <c r="AB613" s="275">
        <v>16.381929976895744</v>
      </c>
      <c r="AC613" s="275">
        <v>16.381929976895744</v>
      </c>
      <c r="AD613" s="275">
        <v>16.381929976895744</v>
      </c>
      <c r="AE613" s="275">
        <v>16.381929976895744</v>
      </c>
      <c r="AF613" s="275">
        <v>252.20174082905908</v>
      </c>
      <c r="AG613" s="275">
        <v>23.353640378033237</v>
      </c>
      <c r="AH613" s="275">
        <v>23.353640378033237</v>
      </c>
      <c r="AI613" s="275">
        <v>38.399244520394738</v>
      </c>
      <c r="AJ613" s="275">
        <v>38.399244520394738</v>
      </c>
      <c r="AK613" s="275">
        <v>38.399244520394738</v>
      </c>
    </row>
    <row r="614" spans="1:37" ht="15" x14ac:dyDescent="0.25">
      <c r="A614" s="269" t="s">
        <v>1726</v>
      </c>
      <c r="B614" s="269" t="s">
        <v>1727</v>
      </c>
      <c r="C614" s="275">
        <v>110</v>
      </c>
      <c r="D614" s="269" t="s">
        <v>802</v>
      </c>
      <c r="E614" s="275">
        <v>6665.2636254220406</v>
      </c>
      <c r="F614" s="275">
        <v>6336.1462212686938</v>
      </c>
      <c r="G614" s="275">
        <v>6530.3885737132232</v>
      </c>
      <c r="H614" s="275">
        <v>6665.2636254220406</v>
      </c>
      <c r="I614" s="275">
        <v>6336.1462212686938</v>
      </c>
      <c r="J614" s="275">
        <v>6429.7115724157493</v>
      </c>
      <c r="K614" s="275">
        <v>6665.2636254220406</v>
      </c>
      <c r="L614" s="275">
        <v>6336.1462212686938</v>
      </c>
      <c r="M614" s="275">
        <v>6429.7115724157493</v>
      </c>
      <c r="N614" s="275">
        <v>458.09447531377276</v>
      </c>
      <c r="O614" s="275">
        <v>407.84358245746921</v>
      </c>
      <c r="P614" s="275">
        <v>436.98812837300352</v>
      </c>
      <c r="Q614" s="275">
        <v>458.09447531377276</v>
      </c>
      <c r="R614" s="275">
        <v>407.84358245746921</v>
      </c>
      <c r="S614" s="275">
        <v>420.4701631835099</v>
      </c>
      <c r="T614" s="275">
        <v>458.09447531377276</v>
      </c>
      <c r="U614" s="275">
        <v>407.84358245746921</v>
      </c>
      <c r="V614" s="275">
        <v>420.4701631835099</v>
      </c>
      <c r="W614" s="275">
        <v>3.0561129087643373</v>
      </c>
      <c r="X614" s="275">
        <v>4.2133305110586675E-2</v>
      </c>
      <c r="Y614" s="275">
        <v>1.549123106937462</v>
      </c>
      <c r="Z614" s="275">
        <v>16.381929976895744</v>
      </c>
      <c r="AA614" s="275">
        <v>16.381929976895744</v>
      </c>
      <c r="AB614" s="275">
        <v>16.381929976895744</v>
      </c>
      <c r="AC614" s="275">
        <v>16.381929976895744</v>
      </c>
      <c r="AD614" s="275">
        <v>16.381929976895744</v>
      </c>
      <c r="AE614" s="275">
        <v>16.381929976895744</v>
      </c>
      <c r="AF614" s="275">
        <v>252.94562826553857</v>
      </c>
      <c r="AG614" s="275">
        <v>23.422523505136898</v>
      </c>
      <c r="AH614" s="275">
        <v>23.422523505136898</v>
      </c>
      <c r="AI614" s="275">
        <v>38.271392090986609</v>
      </c>
      <c r="AJ614" s="275">
        <v>38.271392090986609</v>
      </c>
      <c r="AK614" s="275">
        <v>38.271392090986609</v>
      </c>
    </row>
    <row r="615" spans="1:37" ht="15" x14ac:dyDescent="0.25">
      <c r="A615" s="269" t="s">
        <v>838</v>
      </c>
      <c r="B615" s="269" t="s">
        <v>839</v>
      </c>
      <c r="C615" s="275">
        <v>95</v>
      </c>
      <c r="D615" s="269" t="s">
        <v>802</v>
      </c>
      <c r="E615" s="275">
        <v>2128.0923152807345</v>
      </c>
      <c r="F615" s="275">
        <v>1985.0847910144917</v>
      </c>
      <c r="G615" s="275">
        <v>2079.6435287951422</v>
      </c>
      <c r="H615" s="275">
        <v>2128.0923152807345</v>
      </c>
      <c r="I615" s="275">
        <v>1985.0847910144917</v>
      </c>
      <c r="J615" s="275">
        <v>2045.570995103418</v>
      </c>
      <c r="K615" s="275">
        <v>2128.0923152807345</v>
      </c>
      <c r="L615" s="275">
        <v>1985.0847910144917</v>
      </c>
      <c r="M615" s="275">
        <v>2045.570995103418</v>
      </c>
      <c r="N615" s="275">
        <v>144.86716486177113</v>
      </c>
      <c r="O615" s="275">
        <v>139.75296240565902</v>
      </c>
      <c r="P615" s="275">
        <v>142.75410030808408</v>
      </c>
      <c r="Q615" s="275">
        <v>144.86716486177113</v>
      </c>
      <c r="R615" s="275">
        <v>139.75296240565902</v>
      </c>
      <c r="S615" s="275">
        <v>142.75410030808411</v>
      </c>
      <c r="T615" s="275">
        <v>144.86716486177113</v>
      </c>
      <c r="U615" s="275">
        <v>139.75296240565902</v>
      </c>
      <c r="V615" s="275">
        <v>142.75410030808411</v>
      </c>
      <c r="W615" s="275">
        <v>1.7936550672461398</v>
      </c>
      <c r="X615" s="275">
        <v>1.9469009243523482E-2</v>
      </c>
      <c r="Y615" s="275">
        <v>0.90656203824483161</v>
      </c>
      <c r="Z615" s="275">
        <v>0.37086899043595506</v>
      </c>
      <c r="AA615" s="275">
        <v>0.37086899043595506</v>
      </c>
      <c r="AB615" s="275">
        <v>0.37086899043595506</v>
      </c>
      <c r="AC615" s="275">
        <v>0.37086899043595506</v>
      </c>
      <c r="AD615" s="275">
        <v>0.37086899043595506</v>
      </c>
      <c r="AE615" s="275">
        <v>0.37086899043595506</v>
      </c>
      <c r="AF615" s="275">
        <v>241.16900033042486</v>
      </c>
      <c r="AG615" s="275">
        <v>22.332023538993042</v>
      </c>
      <c r="AH615" s="275">
        <v>22.332023538993042</v>
      </c>
      <c r="AI615" s="275">
        <v>38.972703411809846</v>
      </c>
      <c r="AJ615" s="275">
        <v>38.972703411809846</v>
      </c>
      <c r="AK615" s="275">
        <v>38.972703411809846</v>
      </c>
    </row>
    <row r="616" spans="1:37" ht="15" x14ac:dyDescent="0.25">
      <c r="A616" s="269" t="s">
        <v>3598</v>
      </c>
      <c r="B616" s="269" t="s">
        <v>3599</v>
      </c>
      <c r="C616" s="275">
        <v>95</v>
      </c>
      <c r="D616" s="269" t="s">
        <v>802</v>
      </c>
      <c r="E616" s="275">
        <v>2128.0923152807345</v>
      </c>
      <c r="F616" s="275">
        <v>1985.0847910144917</v>
      </c>
      <c r="G616" s="275">
        <v>2079.6435287951422</v>
      </c>
      <c r="H616" s="275">
        <v>2128.0923152807345</v>
      </c>
      <c r="I616" s="275">
        <v>1985.0847910144917</v>
      </c>
      <c r="J616" s="275">
        <v>2045.570995103418</v>
      </c>
      <c r="K616" s="275">
        <v>2128.0923152807345</v>
      </c>
      <c r="L616" s="275">
        <v>1985.0847910144917</v>
      </c>
      <c r="M616" s="275">
        <v>2045.570995103418</v>
      </c>
      <c r="N616" s="275">
        <v>144.86716486177113</v>
      </c>
      <c r="O616" s="275">
        <v>139.75296240565905</v>
      </c>
      <c r="P616" s="275">
        <v>142.75410030808408</v>
      </c>
      <c r="Q616" s="275">
        <v>144.86716486177113</v>
      </c>
      <c r="R616" s="275">
        <v>139.75296240565905</v>
      </c>
      <c r="S616" s="275">
        <v>142.75410030808411</v>
      </c>
      <c r="T616" s="275">
        <v>144.86716486177113</v>
      </c>
      <c r="U616" s="275">
        <v>139.75296240565905</v>
      </c>
      <c r="V616" s="275">
        <v>142.75410030808411</v>
      </c>
      <c r="W616" s="275">
        <v>1.7936550672461398</v>
      </c>
      <c r="X616" s="275">
        <v>1.9469009243523482E-2</v>
      </c>
      <c r="Y616" s="275">
        <v>0.90656203824483161</v>
      </c>
      <c r="Z616" s="275">
        <v>0.37086899043595506</v>
      </c>
      <c r="AA616" s="275">
        <v>0.37086899043595506</v>
      </c>
      <c r="AB616" s="275">
        <v>0.37086899043595506</v>
      </c>
      <c r="AC616" s="275">
        <v>0.37086899043595506</v>
      </c>
      <c r="AD616" s="275">
        <v>0.37086899043595506</v>
      </c>
      <c r="AE616" s="275">
        <v>0.37086899043595506</v>
      </c>
      <c r="AF616" s="275">
        <v>241.16755418372486</v>
      </c>
      <c r="AG616" s="275">
        <v>22.331889630393043</v>
      </c>
      <c r="AH616" s="275">
        <v>22.331889630393043</v>
      </c>
      <c r="AI616" s="275">
        <v>38.97267543901539</v>
      </c>
      <c r="AJ616" s="275">
        <v>38.97267543901539</v>
      </c>
      <c r="AK616" s="275">
        <v>38.97267543901539</v>
      </c>
    </row>
    <row r="617" spans="1:37" ht="15" x14ac:dyDescent="0.25">
      <c r="A617" s="269" t="s">
        <v>203</v>
      </c>
      <c r="B617" s="269" t="s">
        <v>840</v>
      </c>
      <c r="C617" s="275">
        <v>78</v>
      </c>
      <c r="D617" s="269" t="s">
        <v>802</v>
      </c>
      <c r="E617" s="275">
        <v>1265.8858452442812</v>
      </c>
      <c r="F617" s="275">
        <v>680.62953838965757</v>
      </c>
      <c r="G617" s="275">
        <v>993.94485105016395</v>
      </c>
      <c r="H617" s="275">
        <v>1093.0599392538084</v>
      </c>
      <c r="I617" s="275">
        <v>811.86755620039332</v>
      </c>
      <c r="J617" s="275">
        <v>954.68861117485812</v>
      </c>
      <c r="K617" s="275">
        <v>624.42057460038836</v>
      </c>
      <c r="L617" s="275">
        <v>529.29700477607321</v>
      </c>
      <c r="M617" s="275">
        <v>582.33980048980095</v>
      </c>
      <c r="N617" s="275">
        <v>386.59502211034851</v>
      </c>
      <c r="O617" s="275">
        <v>246.21346561688952</v>
      </c>
      <c r="P617" s="275">
        <v>318.35484755084752</v>
      </c>
      <c r="Q617" s="275">
        <v>348.25829636828979</v>
      </c>
      <c r="R617" s="275">
        <v>281.08684864180782</v>
      </c>
      <c r="S617" s="275">
        <v>314.04478044070845</v>
      </c>
      <c r="T617" s="275">
        <v>234.21569300745415</v>
      </c>
      <c r="U617" s="275">
        <v>212.61995009003519</v>
      </c>
      <c r="V617" s="275">
        <v>224.13671426922605</v>
      </c>
      <c r="W617" s="275">
        <v>1.5055715495094135</v>
      </c>
      <c r="X617" s="275">
        <v>4.3688282098953209E-2</v>
      </c>
      <c r="Y617" s="275">
        <v>0.77462991580418339</v>
      </c>
      <c r="Z617" s="275">
        <v>0.67103105584909994</v>
      </c>
      <c r="AA617" s="275">
        <v>0.67103105584909994</v>
      </c>
      <c r="AB617" s="275">
        <v>0.67103105584909994</v>
      </c>
      <c r="AC617" s="275">
        <v>0.67103105584909994</v>
      </c>
      <c r="AD617" s="275">
        <v>0.67103105584909994</v>
      </c>
      <c r="AE617" s="275">
        <v>0.67103105584909994</v>
      </c>
      <c r="AF617" s="275">
        <v>293.13708247930896</v>
      </c>
      <c r="AG617" s="275">
        <v>27.144210325838976</v>
      </c>
      <c r="AH617" s="275">
        <v>27.144210325838976</v>
      </c>
      <c r="AI617" s="275">
        <v>64.060160042275882</v>
      </c>
      <c r="AJ617" s="275">
        <v>64.060160042275882</v>
      </c>
      <c r="AK617" s="275">
        <v>64.060160042275882</v>
      </c>
    </row>
    <row r="618" spans="1:37" ht="15" x14ac:dyDescent="0.25">
      <c r="A618" s="269" t="s">
        <v>1728</v>
      </c>
      <c r="B618" s="269" t="s">
        <v>844</v>
      </c>
      <c r="C618" s="275">
        <v>83</v>
      </c>
      <c r="D618" s="269" t="s">
        <v>802</v>
      </c>
      <c r="E618" s="275">
        <v>1213.7006033834748</v>
      </c>
      <c r="F618" s="275">
        <v>628.44429652885117</v>
      </c>
      <c r="G618" s="275">
        <v>941.75960918935755</v>
      </c>
      <c r="H618" s="275">
        <v>1040.874697393002</v>
      </c>
      <c r="I618" s="275">
        <v>759.68231433958692</v>
      </c>
      <c r="J618" s="275">
        <v>902.50336931405184</v>
      </c>
      <c r="K618" s="275">
        <v>572.23533273958196</v>
      </c>
      <c r="L618" s="275">
        <v>477.11176291526681</v>
      </c>
      <c r="M618" s="275">
        <v>530.15455862899455</v>
      </c>
      <c r="N618" s="275">
        <v>366.52919200253956</v>
      </c>
      <c r="O618" s="275">
        <v>226.13564289372252</v>
      </c>
      <c r="P618" s="275">
        <v>298.27021678350235</v>
      </c>
      <c r="Q618" s="275">
        <v>328.18047364512285</v>
      </c>
      <c r="R618" s="275">
        <v>260.98941352260528</v>
      </c>
      <c r="S618" s="275">
        <v>293.96014967336328</v>
      </c>
      <c r="T618" s="275">
        <v>214.11825788825169</v>
      </c>
      <c r="U618" s="275">
        <v>192.54212736686819</v>
      </c>
      <c r="V618" s="275">
        <v>204.05208350188082</v>
      </c>
      <c r="W618" s="275">
        <v>1.5876729105040008</v>
      </c>
      <c r="X618" s="275">
        <v>4.4436949826199376E-2</v>
      </c>
      <c r="Y618" s="275">
        <v>0.81605493016510011</v>
      </c>
      <c r="Z618" s="275">
        <v>0.68300232958179119</v>
      </c>
      <c r="AA618" s="275">
        <v>0.68300232958179119</v>
      </c>
      <c r="AB618" s="275">
        <v>0.68300232958179119</v>
      </c>
      <c r="AC618" s="275">
        <v>0.68300232958179119</v>
      </c>
      <c r="AD618" s="275">
        <v>0.68300232958179119</v>
      </c>
      <c r="AE618" s="275">
        <v>0.68300232958179119</v>
      </c>
      <c r="AF618" s="275">
        <v>256.78617265004573</v>
      </c>
      <c r="AG618" s="275">
        <v>23.778152615120902</v>
      </c>
      <c r="AH618" s="275">
        <v>23.778152615120902</v>
      </c>
      <c r="AI618" s="275">
        <v>61.472903649351103</v>
      </c>
      <c r="AJ618" s="275">
        <v>61.472903649351103</v>
      </c>
      <c r="AK618" s="275">
        <v>61.472903649351103</v>
      </c>
    </row>
    <row r="619" spans="1:37" ht="15" x14ac:dyDescent="0.25">
      <c r="A619" s="269" t="s">
        <v>204</v>
      </c>
      <c r="B619" s="269" t="s">
        <v>841</v>
      </c>
      <c r="C619" s="275">
        <v>69</v>
      </c>
      <c r="D619" s="269" t="s">
        <v>802</v>
      </c>
      <c r="E619" s="275">
        <v>473.38515139742827</v>
      </c>
      <c r="F619" s="275">
        <v>359.13359196794511</v>
      </c>
      <c r="G619" s="275">
        <v>428.22917660676109</v>
      </c>
      <c r="H619" s="275">
        <v>419.15212184238584</v>
      </c>
      <c r="I619" s="275">
        <v>352.17481478812567</v>
      </c>
      <c r="J619" s="275">
        <v>373.3618107067731</v>
      </c>
      <c r="K619" s="275">
        <v>352.84367448631434</v>
      </c>
      <c r="L619" s="275">
        <v>295.77251645739966</v>
      </c>
      <c r="M619" s="275">
        <v>333.31831036970129</v>
      </c>
      <c r="N619" s="275">
        <v>149.83719455929449</v>
      </c>
      <c r="O619" s="275">
        <v>133.41340851857476</v>
      </c>
      <c r="P619" s="275">
        <v>140.54316155513757</v>
      </c>
      <c r="Q619" s="275">
        <v>140.51707272507468</v>
      </c>
      <c r="R619" s="275">
        <v>133.84000918951455</v>
      </c>
      <c r="S619" s="275">
        <v>137.21330631807979</v>
      </c>
      <c r="T619" s="275">
        <v>137.60797532568711</v>
      </c>
      <c r="U619" s="275">
        <v>126.30339733624487</v>
      </c>
      <c r="V619" s="275">
        <v>133.26725011188668</v>
      </c>
      <c r="W619" s="275">
        <v>1.2267560045747854</v>
      </c>
      <c r="X619" s="275">
        <v>1.2286124362962739E-2</v>
      </c>
      <c r="Y619" s="275">
        <v>0.61952106446887412</v>
      </c>
      <c r="Z619" s="275">
        <v>0.2919552648322169</v>
      </c>
      <c r="AA619" s="275">
        <v>0.2919552648322169</v>
      </c>
      <c r="AB619" s="275">
        <v>0.2919552648322169</v>
      </c>
      <c r="AC619" s="275">
        <v>0.2919552648322169</v>
      </c>
      <c r="AD619" s="275">
        <v>0.2919552648322169</v>
      </c>
      <c r="AE619" s="275">
        <v>0.2919552648322169</v>
      </c>
      <c r="AF619" s="275">
        <v>183.29225464096649</v>
      </c>
      <c r="AG619" s="275">
        <v>16.972690610738749</v>
      </c>
      <c r="AH619" s="275">
        <v>16.972690610738749</v>
      </c>
      <c r="AI619" s="275">
        <v>38.743067509788034</v>
      </c>
      <c r="AJ619" s="275">
        <v>38.743067509788034</v>
      </c>
      <c r="AK619" s="275">
        <v>38.743067509788034</v>
      </c>
    </row>
    <row r="620" spans="1:37" ht="30" x14ac:dyDescent="0.25">
      <c r="A620" s="269" t="s">
        <v>205</v>
      </c>
      <c r="B620" s="269" t="s">
        <v>842</v>
      </c>
      <c r="C620" s="275">
        <v>67</v>
      </c>
      <c r="D620" s="269" t="s">
        <v>802</v>
      </c>
      <c r="E620" s="275">
        <v>431.46587562295713</v>
      </c>
      <c r="F620" s="275">
        <v>327.4132427917574</v>
      </c>
      <c r="G620" s="275">
        <v>390.88822997296876</v>
      </c>
      <c r="H620" s="275">
        <v>383.32401766932281</v>
      </c>
      <c r="I620" s="275">
        <v>330.45726178187169</v>
      </c>
      <c r="J620" s="275">
        <v>345.16542505631213</v>
      </c>
      <c r="K620" s="275">
        <v>331.01464486369559</v>
      </c>
      <c r="L620" s="275">
        <v>274.61234653296953</v>
      </c>
      <c r="M620" s="275">
        <v>311.79584144208565</v>
      </c>
      <c r="N620" s="275">
        <v>137.72134286398142</v>
      </c>
      <c r="O620" s="275">
        <v>121.52747846979142</v>
      </c>
      <c r="P620" s="275">
        <v>129.23143410975399</v>
      </c>
      <c r="Q620" s="275">
        <v>129.26705368999311</v>
      </c>
      <c r="R620" s="275">
        <v>121.8829790289079</v>
      </c>
      <c r="S620" s="275">
        <v>126.45655474553914</v>
      </c>
      <c r="T620" s="275">
        <v>127.53032683597527</v>
      </c>
      <c r="U620" s="275">
        <v>115.60246915118319</v>
      </c>
      <c r="V620" s="275">
        <v>123.16817457371157</v>
      </c>
      <c r="W620" s="275">
        <v>1.2074909262572777</v>
      </c>
      <c r="X620" s="275">
        <v>1.209836017750536E-2</v>
      </c>
      <c r="Y620" s="275">
        <v>0.60979464321739152</v>
      </c>
      <c r="Z620" s="275">
        <v>0.27732035074755601</v>
      </c>
      <c r="AA620" s="275">
        <v>0.27732035074755601</v>
      </c>
      <c r="AB620" s="275">
        <v>0.27732035074755601</v>
      </c>
      <c r="AC620" s="275">
        <v>0.27732035074755601</v>
      </c>
      <c r="AD620" s="275">
        <v>0.27732035074755601</v>
      </c>
      <c r="AE620" s="275">
        <v>0.27732035074755601</v>
      </c>
      <c r="AF620" s="275">
        <v>215.89184083239385</v>
      </c>
      <c r="AG620" s="275">
        <v>19.991379483839431</v>
      </c>
      <c r="AH620" s="275">
        <v>19.991379483839431</v>
      </c>
      <c r="AI620" s="275">
        <v>32.65798601644353</v>
      </c>
      <c r="AJ620" s="275">
        <v>32.65798601644353</v>
      </c>
      <c r="AK620" s="275">
        <v>32.65798601644353</v>
      </c>
    </row>
    <row r="621" spans="1:37" ht="15" x14ac:dyDescent="0.25">
      <c r="A621" s="269" t="s">
        <v>843</v>
      </c>
      <c r="B621" s="269" t="s">
        <v>844</v>
      </c>
      <c r="C621" s="275">
        <v>73</v>
      </c>
      <c r="D621" s="269" t="s">
        <v>802</v>
      </c>
      <c r="E621" s="275">
        <v>456.49451600712331</v>
      </c>
      <c r="F621" s="275">
        <v>342.24295657764014</v>
      </c>
      <c r="G621" s="275">
        <v>411.33854121645612</v>
      </c>
      <c r="H621" s="275">
        <v>402.26148645208093</v>
      </c>
      <c r="I621" s="275">
        <v>335.28417939782071</v>
      </c>
      <c r="J621" s="275">
        <v>356.47117531646813</v>
      </c>
      <c r="K621" s="275">
        <v>335.95303909600943</v>
      </c>
      <c r="L621" s="275">
        <v>278.8818810670947</v>
      </c>
      <c r="M621" s="275">
        <v>316.42767497939633</v>
      </c>
      <c r="N621" s="275">
        <v>145.91049854791007</v>
      </c>
      <c r="O621" s="275">
        <v>129.50632490322582</v>
      </c>
      <c r="P621" s="275">
        <v>136.6256367600478</v>
      </c>
      <c r="Q621" s="275">
        <v>136.60744918283328</v>
      </c>
      <c r="R621" s="275">
        <v>129.93292557416561</v>
      </c>
      <c r="S621" s="275">
        <v>133.29578152298998</v>
      </c>
      <c r="T621" s="275">
        <v>133.68127931430271</v>
      </c>
      <c r="U621" s="275">
        <v>122.39631372089595</v>
      </c>
      <c r="V621" s="275">
        <v>129.34972531679691</v>
      </c>
      <c r="W621" s="275">
        <v>1.3445647167377193</v>
      </c>
      <c r="X621" s="275">
        <v>1.3409422294457013E-2</v>
      </c>
      <c r="Y621" s="275">
        <v>0.67898706951608812</v>
      </c>
      <c r="Z621" s="275">
        <v>0.31467257263750387</v>
      </c>
      <c r="AA621" s="275">
        <v>0.31467257263750387</v>
      </c>
      <c r="AB621" s="275">
        <v>0.31467257263750387</v>
      </c>
      <c r="AC621" s="275">
        <v>0.31467257263750387</v>
      </c>
      <c r="AD621" s="275">
        <v>0.31467257263750387</v>
      </c>
      <c r="AE621" s="275">
        <v>0.31467257263750387</v>
      </c>
      <c r="AF621" s="275">
        <v>168.69542287590326</v>
      </c>
      <c r="AG621" s="275">
        <v>15.62104024732067</v>
      </c>
      <c r="AH621" s="275">
        <v>15.62104024732067</v>
      </c>
      <c r="AI621" s="275">
        <v>37.914025427440727</v>
      </c>
      <c r="AJ621" s="275">
        <v>37.914025427440727</v>
      </c>
      <c r="AK621" s="275">
        <v>37.914025427440727</v>
      </c>
    </row>
    <row r="622" spans="1:37" ht="15" x14ac:dyDescent="0.25">
      <c r="A622" s="269" t="s">
        <v>207</v>
      </c>
      <c r="B622" s="269" t="s">
        <v>208</v>
      </c>
      <c r="C622" s="275">
        <v>100</v>
      </c>
      <c r="D622" s="269" t="s">
        <v>802</v>
      </c>
      <c r="E622" s="275">
        <v>298.21996500727795</v>
      </c>
      <c r="F622" s="275">
        <v>251.04796436783931</v>
      </c>
      <c r="G622" s="275">
        <v>282.49596479413174</v>
      </c>
      <c r="H622" s="275">
        <v>298.21996500727795</v>
      </c>
      <c r="I622" s="275">
        <v>251.04796436783931</v>
      </c>
      <c r="J622" s="275">
        <v>282.49596479413174</v>
      </c>
      <c r="K622" s="275">
        <v>298.21996500727795</v>
      </c>
      <c r="L622" s="275">
        <v>251.04796436783931</v>
      </c>
      <c r="M622" s="275">
        <v>282.49596479413174</v>
      </c>
      <c r="N622" s="275">
        <v>100.9095771876157</v>
      </c>
      <c r="O622" s="275">
        <v>80.770919511019727</v>
      </c>
      <c r="P622" s="275">
        <v>94.117456194482671</v>
      </c>
      <c r="Q622" s="275">
        <v>100.9095771876157</v>
      </c>
      <c r="R622" s="275">
        <v>80.770919511019727</v>
      </c>
      <c r="S622" s="275">
        <v>94.117456194482671</v>
      </c>
      <c r="T622" s="275">
        <v>100.9095771876157</v>
      </c>
      <c r="U622" s="275">
        <v>80.770919511019727</v>
      </c>
      <c r="V622" s="275">
        <v>94.117456194482671</v>
      </c>
      <c r="W622" s="275">
        <v>1.4775077793152289</v>
      </c>
      <c r="X622" s="275">
        <v>1.5246691459660577E-2</v>
      </c>
      <c r="Y622" s="275">
        <v>0.74637723538744472</v>
      </c>
      <c r="Z622" s="275">
        <v>0.33412606411360612</v>
      </c>
      <c r="AA622" s="275">
        <v>0.33412606411360612</v>
      </c>
      <c r="AB622" s="275">
        <v>0.33412606411360612</v>
      </c>
      <c r="AC622" s="275">
        <v>0.33412606411360612</v>
      </c>
      <c r="AD622" s="275">
        <v>0.33412606411360612</v>
      </c>
      <c r="AE622" s="275">
        <v>0.33412606411360612</v>
      </c>
      <c r="AF622" s="275">
        <v>153.76590138473091</v>
      </c>
      <c r="AG622" s="275">
        <v>14.238571250418229</v>
      </c>
      <c r="AH622" s="275">
        <v>14.238571250418229</v>
      </c>
      <c r="AI622" s="275">
        <v>12.9804351579333</v>
      </c>
      <c r="AJ622" s="275">
        <v>12.9804351579333</v>
      </c>
      <c r="AK622" s="275">
        <v>12.9804351579333</v>
      </c>
    </row>
    <row r="623" spans="1:37" ht="15" x14ac:dyDescent="0.25">
      <c r="A623" s="269" t="s">
        <v>3600</v>
      </c>
      <c r="B623" s="269" t="s">
        <v>208</v>
      </c>
      <c r="C623" s="275">
        <v>99</v>
      </c>
      <c r="D623" s="269" t="s">
        <v>802</v>
      </c>
      <c r="E623" s="275">
        <v>154.84745445392664</v>
      </c>
      <c r="F623" s="275">
        <v>119.00105363510187</v>
      </c>
      <c r="G623" s="275">
        <v>142.89865418098506</v>
      </c>
      <c r="H623" s="275">
        <v>154.84745445392664</v>
      </c>
      <c r="I623" s="275">
        <v>119.00105363510187</v>
      </c>
      <c r="J623" s="275">
        <v>142.89865418098503</v>
      </c>
      <c r="K623" s="275">
        <v>154.84745445392664</v>
      </c>
      <c r="L623" s="275">
        <v>119.00105363510187</v>
      </c>
      <c r="M623" s="275">
        <v>142.89865418098503</v>
      </c>
      <c r="N623" s="275">
        <v>59.004870638088903</v>
      </c>
      <c r="O623" s="275">
        <v>39.835747213934162</v>
      </c>
      <c r="P623" s="275">
        <v>52.546949863942324</v>
      </c>
      <c r="Q623" s="275">
        <v>59.004870638088903</v>
      </c>
      <c r="R623" s="275">
        <v>39.835747213934162</v>
      </c>
      <c r="S623" s="275">
        <v>52.546949863942331</v>
      </c>
      <c r="T623" s="275">
        <v>59.004870638088903</v>
      </c>
      <c r="U623" s="275">
        <v>39.835747213934162</v>
      </c>
      <c r="V623" s="275">
        <v>52.546949863942331</v>
      </c>
      <c r="W623" s="275">
        <v>1.4775077793152289</v>
      </c>
      <c r="X623" s="275">
        <v>1.5246691459660577E-2</v>
      </c>
      <c r="Y623" s="275">
        <v>0.74637723538744472</v>
      </c>
      <c r="Z623" s="275">
        <v>0.33412606411360612</v>
      </c>
      <c r="AA623" s="275">
        <v>0.33412606411360612</v>
      </c>
      <c r="AB623" s="275">
        <v>0.33412606411360612</v>
      </c>
      <c r="AC623" s="275">
        <v>0.33412606411360612</v>
      </c>
      <c r="AD623" s="275">
        <v>0.33412606411360612</v>
      </c>
      <c r="AE623" s="275">
        <v>0.33412606411360612</v>
      </c>
      <c r="AF623" s="275">
        <v>78.612359046276524</v>
      </c>
      <c r="AG623" s="275">
        <v>7.2794294620741216</v>
      </c>
      <c r="AH623" s="275">
        <v>7.2794294620741216</v>
      </c>
      <c r="AI623" s="275">
        <v>7.7765596248932916</v>
      </c>
      <c r="AJ623" s="275">
        <v>7.7765596248932916</v>
      </c>
      <c r="AK623" s="275">
        <v>7.7765596248932916</v>
      </c>
    </row>
    <row r="624" spans="1:37" ht="15" x14ac:dyDescent="0.25">
      <c r="A624" s="269" t="s">
        <v>1729</v>
      </c>
      <c r="B624" s="269" t="s">
        <v>208</v>
      </c>
      <c r="C624" s="275">
        <v>103</v>
      </c>
      <c r="D624" s="269" t="s">
        <v>802</v>
      </c>
      <c r="E624" s="275">
        <v>206.52145842197973</v>
      </c>
      <c r="F624" s="275">
        <v>163.15105769756872</v>
      </c>
      <c r="G624" s="275">
        <v>192.06465818050944</v>
      </c>
      <c r="H624" s="275">
        <v>206.52145842197973</v>
      </c>
      <c r="I624" s="275">
        <v>163.15105769756872</v>
      </c>
      <c r="J624" s="275">
        <v>192.06465818050941</v>
      </c>
      <c r="K624" s="275">
        <v>206.52145842197973</v>
      </c>
      <c r="L624" s="275">
        <v>163.15105769756872</v>
      </c>
      <c r="M624" s="275">
        <v>192.06465818050941</v>
      </c>
      <c r="N624" s="275">
        <v>62.899046309669473</v>
      </c>
      <c r="O624" s="275">
        <v>42.919206806508441</v>
      </c>
      <c r="P624" s="275">
        <v>56.168947546588015</v>
      </c>
      <c r="Q624" s="275">
        <v>62.899046309669473</v>
      </c>
      <c r="R624" s="275">
        <v>42.919206806508441</v>
      </c>
      <c r="S624" s="275">
        <v>56.168947546588015</v>
      </c>
      <c r="T624" s="275">
        <v>62.899046309669473</v>
      </c>
      <c r="U624" s="275">
        <v>42.919206806508441</v>
      </c>
      <c r="V624" s="275">
        <v>56.168947546588015</v>
      </c>
      <c r="W624" s="275">
        <v>1.6045481714702714</v>
      </c>
      <c r="X624" s="275">
        <v>1.6373006193833417E-2</v>
      </c>
      <c r="Y624" s="275">
        <v>0.81046058883205241</v>
      </c>
      <c r="Z624" s="275">
        <v>0.40561713820847628</v>
      </c>
      <c r="AA624" s="275">
        <v>0.40561713820847628</v>
      </c>
      <c r="AB624" s="275">
        <v>0.40561713820847628</v>
      </c>
      <c r="AC624" s="275">
        <v>0.40561713820847628</v>
      </c>
      <c r="AD624" s="275">
        <v>0.40561713820847628</v>
      </c>
      <c r="AE624" s="275">
        <v>0.40561713820847628</v>
      </c>
      <c r="AF624" s="275">
        <v>88.203314860061454</v>
      </c>
      <c r="AG624" s="275">
        <v>8.1675425846745799</v>
      </c>
      <c r="AH624" s="275">
        <v>8.1675425846745799</v>
      </c>
      <c r="AI624" s="275">
        <v>8.5318841170010025</v>
      </c>
      <c r="AJ624" s="275">
        <v>8.5318841170010025</v>
      </c>
      <c r="AK624" s="275">
        <v>8.5318841170010025</v>
      </c>
    </row>
    <row r="625" spans="1:37" ht="15" x14ac:dyDescent="0.25">
      <c r="A625" s="269" t="s">
        <v>209</v>
      </c>
      <c r="B625" s="269" t="s">
        <v>210</v>
      </c>
      <c r="C625" s="275">
        <v>40</v>
      </c>
      <c r="D625" s="269" t="s">
        <v>802</v>
      </c>
      <c r="E625" s="275">
        <v>148.66855781342633</v>
      </c>
      <c r="F625" s="275">
        <v>119.92255720402844</v>
      </c>
      <c r="G625" s="275">
        <v>139.08655761029371</v>
      </c>
      <c r="H625" s="275">
        <v>148.66855781342633</v>
      </c>
      <c r="I625" s="275">
        <v>119.92255720402844</v>
      </c>
      <c r="J625" s="275">
        <v>139.08655761029371</v>
      </c>
      <c r="K625" s="275">
        <v>148.66855781342633</v>
      </c>
      <c r="L625" s="275">
        <v>119.92255720402844</v>
      </c>
      <c r="M625" s="275">
        <v>139.08655761029371</v>
      </c>
      <c r="N625" s="275">
        <v>56.556080478523306</v>
      </c>
      <c r="O625" s="275">
        <v>41.866628297574444</v>
      </c>
      <c r="P625" s="275">
        <v>51.587132995205394</v>
      </c>
      <c r="Q625" s="275">
        <v>56.556080478523306</v>
      </c>
      <c r="R625" s="275">
        <v>41.866628297574444</v>
      </c>
      <c r="S625" s="275">
        <v>51.587132995205394</v>
      </c>
      <c r="T625" s="275">
        <v>56.556080478523306</v>
      </c>
      <c r="U625" s="275">
        <v>41.866628297574444</v>
      </c>
      <c r="V625" s="275">
        <v>51.587132995205394</v>
      </c>
      <c r="W625" s="275">
        <v>0.58715934272008674</v>
      </c>
      <c r="X625" s="275">
        <v>6.1189802113999449E-3</v>
      </c>
      <c r="Y625" s="275">
        <v>0.29663916146574332</v>
      </c>
      <c r="Z625" s="275">
        <v>0.13718071051943545</v>
      </c>
      <c r="AA625" s="275">
        <v>0.13718071051943545</v>
      </c>
      <c r="AB625" s="275">
        <v>0.13718071051943545</v>
      </c>
      <c r="AC625" s="275">
        <v>0.13718071051943545</v>
      </c>
      <c r="AD625" s="275">
        <v>0.13718071051943545</v>
      </c>
      <c r="AE625" s="275">
        <v>0.13718071051943545</v>
      </c>
      <c r="AF625" s="275">
        <v>82.064444332450293</v>
      </c>
      <c r="AG625" s="275">
        <v>7.5990880311591003</v>
      </c>
      <c r="AH625" s="275">
        <v>7.5990880311591003</v>
      </c>
      <c r="AI625" s="275">
        <v>7.6295961090658961</v>
      </c>
      <c r="AJ625" s="275">
        <v>7.6295961090658961</v>
      </c>
      <c r="AK625" s="275">
        <v>7.6295961090658961</v>
      </c>
    </row>
    <row r="626" spans="1:37" ht="15" x14ac:dyDescent="0.25">
      <c r="A626" s="269" t="s">
        <v>211</v>
      </c>
      <c r="B626" s="269" t="s">
        <v>212</v>
      </c>
      <c r="C626" s="275">
        <v>26</v>
      </c>
      <c r="D626" s="269" t="s">
        <v>802</v>
      </c>
      <c r="E626" s="275">
        <v>90.265765123618323</v>
      </c>
      <c r="F626" s="275">
        <v>78.940165303004463</v>
      </c>
      <c r="G626" s="275">
        <v>86.490565183413707</v>
      </c>
      <c r="H626" s="275">
        <v>90.265765123618323</v>
      </c>
      <c r="I626" s="275">
        <v>78.940165303004463</v>
      </c>
      <c r="J626" s="275">
        <v>86.490565183413707</v>
      </c>
      <c r="K626" s="275">
        <v>90.265765123618323</v>
      </c>
      <c r="L626" s="275">
        <v>78.940165303004463</v>
      </c>
      <c r="M626" s="275">
        <v>86.490565183413707</v>
      </c>
      <c r="N626" s="275">
        <v>18.335751202007863</v>
      </c>
      <c r="O626" s="275">
        <v>17.40561221775652</v>
      </c>
      <c r="P626" s="275">
        <v>18.02177391193657</v>
      </c>
      <c r="Q626" s="275">
        <v>18.335751202007863</v>
      </c>
      <c r="R626" s="275">
        <v>17.40561221775652</v>
      </c>
      <c r="S626" s="275">
        <v>18.02177391193657</v>
      </c>
      <c r="T626" s="275">
        <v>18.335751202007863</v>
      </c>
      <c r="U626" s="275">
        <v>17.40561221775652</v>
      </c>
      <c r="V626" s="275">
        <v>18.02177391193657</v>
      </c>
      <c r="W626" s="275">
        <v>0.37755220442714238</v>
      </c>
      <c r="X626" s="275">
        <v>3.9086420653568696E-3</v>
      </c>
      <c r="Y626" s="275">
        <v>0.19073042324624961</v>
      </c>
      <c r="Z626" s="275">
        <v>8.6892226314093102E-2</v>
      </c>
      <c r="AA626" s="275">
        <v>8.6892226314093102E-2</v>
      </c>
      <c r="AB626" s="275">
        <v>8.6892226314093102E-2</v>
      </c>
      <c r="AC626" s="275">
        <v>8.6892226314093102E-2</v>
      </c>
      <c r="AD626" s="275">
        <v>8.6892226314093102E-2</v>
      </c>
      <c r="AE626" s="275">
        <v>8.6892226314093102E-2</v>
      </c>
      <c r="AF626" s="275">
        <v>33.922875147500001</v>
      </c>
      <c r="AG626" s="275">
        <v>3.1412243834999996</v>
      </c>
      <c r="AH626" s="275">
        <v>3.1412243834999996</v>
      </c>
      <c r="AI626" s="275">
        <v>2.5669043449527189</v>
      </c>
      <c r="AJ626" s="275">
        <v>2.5669043449527189</v>
      </c>
      <c r="AK626" s="275">
        <v>2.5669043449527189</v>
      </c>
    </row>
    <row r="627" spans="1:37" ht="15" x14ac:dyDescent="0.25">
      <c r="A627" s="269" t="s">
        <v>213</v>
      </c>
      <c r="B627" s="269" t="s">
        <v>214</v>
      </c>
      <c r="C627" s="275">
        <v>34</v>
      </c>
      <c r="D627" s="269" t="s">
        <v>802</v>
      </c>
      <c r="E627" s="275">
        <v>59.28564207023328</v>
      </c>
      <c r="F627" s="275">
        <v>52.1852418608064</v>
      </c>
      <c r="G627" s="275">
        <v>56.91884200042432</v>
      </c>
      <c r="H627" s="275">
        <v>59.28564207023328</v>
      </c>
      <c r="I627" s="275">
        <v>52.1852418608064</v>
      </c>
      <c r="J627" s="275">
        <v>56.91884200042432</v>
      </c>
      <c r="K627" s="275">
        <v>59.28564207023328</v>
      </c>
      <c r="L627" s="275">
        <v>52.1852418608064</v>
      </c>
      <c r="M627" s="275">
        <v>56.91884200042432</v>
      </c>
      <c r="N627" s="275">
        <v>26.017745507084534</v>
      </c>
      <c r="O627" s="275">
        <v>21.498678995688763</v>
      </c>
      <c r="P627" s="275">
        <v>24.508549287340713</v>
      </c>
      <c r="Q627" s="275">
        <v>26.017745507084534</v>
      </c>
      <c r="R627" s="275">
        <v>21.498678995688763</v>
      </c>
      <c r="S627" s="275">
        <v>24.50854928734071</v>
      </c>
      <c r="T627" s="275">
        <v>26.017745507084534</v>
      </c>
      <c r="U627" s="275">
        <v>21.498678995688763</v>
      </c>
      <c r="V627" s="275">
        <v>24.50854928734071</v>
      </c>
      <c r="W627" s="275">
        <v>0.51279623216799997</v>
      </c>
      <c r="X627" s="275">
        <v>5.2190691829037614E-3</v>
      </c>
      <c r="Y627" s="275">
        <v>0.25900765067545184</v>
      </c>
      <c r="Z627" s="275">
        <v>0.1100531272800775</v>
      </c>
      <c r="AA627" s="275">
        <v>0.1100531272800775</v>
      </c>
      <c r="AB627" s="275">
        <v>0.1100531272800775</v>
      </c>
      <c r="AC627" s="275">
        <v>0.1100531272800775</v>
      </c>
      <c r="AD627" s="275">
        <v>0.1100531272800775</v>
      </c>
      <c r="AE627" s="275">
        <v>0.1100531272800775</v>
      </c>
      <c r="AF627" s="275">
        <v>37.778581904780602</v>
      </c>
      <c r="AG627" s="275">
        <v>3.4982588357591284</v>
      </c>
      <c r="AH627" s="275">
        <v>3.4982588357591284</v>
      </c>
      <c r="AI627" s="275">
        <v>2.7839347039146851</v>
      </c>
      <c r="AJ627" s="275">
        <v>2.7839347039146851</v>
      </c>
      <c r="AK627" s="275">
        <v>2.7839347039146851</v>
      </c>
    </row>
    <row r="628" spans="1:37" ht="15" x14ac:dyDescent="0.25">
      <c r="A628" s="269" t="s">
        <v>3601</v>
      </c>
      <c r="B628" s="269" t="s">
        <v>210</v>
      </c>
      <c r="C628" s="275">
        <v>40</v>
      </c>
      <c r="D628" s="269" t="s">
        <v>802</v>
      </c>
      <c r="E628" s="275">
        <v>130.35197362423096</v>
      </c>
      <c r="F628" s="275">
        <v>101.60597301483307</v>
      </c>
      <c r="G628" s="275">
        <v>120.76997342109836</v>
      </c>
      <c r="H628" s="275">
        <v>130.35197362423096</v>
      </c>
      <c r="I628" s="275">
        <v>101.60597301483307</v>
      </c>
      <c r="J628" s="275">
        <v>120.76997342109833</v>
      </c>
      <c r="K628" s="275">
        <v>130.35197362423096</v>
      </c>
      <c r="L628" s="275">
        <v>101.60597301483307</v>
      </c>
      <c r="M628" s="275">
        <v>120.76997342109833</v>
      </c>
      <c r="N628" s="275">
        <v>45.715754522921053</v>
      </c>
      <c r="O628" s="275">
        <v>31.026302341972197</v>
      </c>
      <c r="P628" s="275">
        <v>40.748623607384459</v>
      </c>
      <c r="Q628" s="275">
        <v>45.715754522921053</v>
      </c>
      <c r="R628" s="275">
        <v>31.026302341972197</v>
      </c>
      <c r="S628" s="275">
        <v>40.748623607384459</v>
      </c>
      <c r="T628" s="275">
        <v>45.715754522921053</v>
      </c>
      <c r="U628" s="275">
        <v>31.026302341972197</v>
      </c>
      <c r="V628" s="275">
        <v>40.748623607384459</v>
      </c>
      <c r="W628" s="275">
        <v>0.58715934272008674</v>
      </c>
      <c r="X628" s="275">
        <v>6.1189802113999449E-3</v>
      </c>
      <c r="Y628" s="275">
        <v>0.29663916146574332</v>
      </c>
      <c r="Z628" s="275">
        <v>0.13718071051943545</v>
      </c>
      <c r="AA628" s="275">
        <v>0.13718071051943545</v>
      </c>
      <c r="AB628" s="275">
        <v>0.13718071051943545</v>
      </c>
      <c r="AC628" s="275">
        <v>0.13718071051943545</v>
      </c>
      <c r="AD628" s="275">
        <v>0.13718071051943545</v>
      </c>
      <c r="AE628" s="275">
        <v>0.13718071051943545</v>
      </c>
      <c r="AF628" s="275">
        <v>64.84802126952016</v>
      </c>
      <c r="AG628" s="275">
        <v>6.0048655169600149</v>
      </c>
      <c r="AH628" s="275">
        <v>6.0048655169600149</v>
      </c>
      <c r="AI628" s="275">
        <v>6.5356921260248146</v>
      </c>
      <c r="AJ628" s="275">
        <v>6.5356921260248146</v>
      </c>
      <c r="AK628" s="275">
        <v>6.5356921260248146</v>
      </c>
    </row>
    <row r="629" spans="1:37" ht="15" x14ac:dyDescent="0.25">
      <c r="A629" s="269" t="s">
        <v>3602</v>
      </c>
      <c r="B629" s="269" t="s">
        <v>212</v>
      </c>
      <c r="C629" s="275">
        <v>24</v>
      </c>
      <c r="D629" s="269" t="s">
        <v>802</v>
      </c>
      <c r="E629" s="275">
        <v>17.3950806202688</v>
      </c>
      <c r="F629" s="275">
        <v>17.3950806202688</v>
      </c>
      <c r="G629" s="275">
        <v>17.3950806202688</v>
      </c>
      <c r="H629" s="275">
        <v>17.3950806202688</v>
      </c>
      <c r="I629" s="275">
        <v>17.3950806202688</v>
      </c>
      <c r="J629" s="275">
        <v>17.3950806202688</v>
      </c>
      <c r="K629" s="275">
        <v>17.3950806202688</v>
      </c>
      <c r="L629" s="275">
        <v>17.3950806202688</v>
      </c>
      <c r="M629" s="275">
        <v>17.3950806202688</v>
      </c>
      <c r="N629" s="275">
        <v>7.5556318573218446</v>
      </c>
      <c r="O629" s="275">
        <v>7.516236589131962</v>
      </c>
      <c r="P629" s="275">
        <v>7.5291932469218521</v>
      </c>
      <c r="Q629" s="275">
        <v>7.5556318573218446</v>
      </c>
      <c r="R629" s="275">
        <v>7.516236589131962</v>
      </c>
      <c r="S629" s="275">
        <v>7.5291932469218521</v>
      </c>
      <c r="T629" s="275">
        <v>7.5556318573218446</v>
      </c>
      <c r="U629" s="275">
        <v>7.516236589131962</v>
      </c>
      <c r="V629" s="275">
        <v>7.5291932469218521</v>
      </c>
      <c r="W629" s="275">
        <v>0.37755220442714238</v>
      </c>
      <c r="X629" s="275">
        <v>3.9086420653568696E-3</v>
      </c>
      <c r="Y629" s="275">
        <v>0.19073042324624961</v>
      </c>
      <c r="Z629" s="275">
        <v>8.6892226314093102E-2</v>
      </c>
      <c r="AA629" s="275">
        <v>8.6892226314093102E-2</v>
      </c>
      <c r="AB629" s="275">
        <v>8.6892226314093102E-2</v>
      </c>
      <c r="AC629" s="275">
        <v>8.6892226314093102E-2</v>
      </c>
      <c r="AD629" s="275">
        <v>8.6892226314093102E-2</v>
      </c>
      <c r="AE629" s="275">
        <v>8.6892226314093102E-2</v>
      </c>
      <c r="AF629" s="275">
        <v>12.2215866824</v>
      </c>
      <c r="AG629" s="275">
        <v>1.1317066267999998</v>
      </c>
      <c r="AH629" s="275">
        <v>1.1317066267999998</v>
      </c>
      <c r="AI629" s="275">
        <v>0.96747862745719537</v>
      </c>
      <c r="AJ629" s="275">
        <v>0.96747862745719537</v>
      </c>
      <c r="AK629" s="275">
        <v>0.96747862745719537</v>
      </c>
    </row>
    <row r="630" spans="1:37" ht="15" x14ac:dyDescent="0.25">
      <c r="A630" s="269" t="s">
        <v>3603</v>
      </c>
      <c r="B630" s="269" t="s">
        <v>214</v>
      </c>
      <c r="C630" s="275">
        <v>35</v>
      </c>
      <c r="D630" s="269" t="s">
        <v>802</v>
      </c>
      <c r="E630" s="275">
        <v>7.1004002094268799</v>
      </c>
      <c r="F630" s="275">
        <v>0</v>
      </c>
      <c r="G630" s="275">
        <v>4.7336001396179199</v>
      </c>
      <c r="H630" s="275">
        <v>7.1004002094268799</v>
      </c>
      <c r="I630" s="275">
        <v>0</v>
      </c>
      <c r="J630" s="275">
        <v>4.7336001396179199</v>
      </c>
      <c r="K630" s="275">
        <v>7.1004002094268799</v>
      </c>
      <c r="L630" s="275">
        <v>0</v>
      </c>
      <c r="M630" s="275">
        <v>4.7336001396179199</v>
      </c>
      <c r="N630" s="275">
        <v>5.7728795260358918</v>
      </c>
      <c r="O630" s="275">
        <v>1.2538130146401194</v>
      </c>
      <c r="P630" s="275">
        <v>4.2691330096360147</v>
      </c>
      <c r="Q630" s="275">
        <v>5.7728795260358918</v>
      </c>
      <c r="R630" s="275">
        <v>1.2538130146401194</v>
      </c>
      <c r="S630" s="275">
        <v>4.2691330096360156</v>
      </c>
      <c r="T630" s="275">
        <v>5.7728795260358918</v>
      </c>
      <c r="U630" s="275">
        <v>1.2538130146401194</v>
      </c>
      <c r="V630" s="275">
        <v>4.2691330096360156</v>
      </c>
      <c r="W630" s="275">
        <v>0.51279623216799997</v>
      </c>
      <c r="X630" s="275">
        <v>5.2190691829037614E-3</v>
      </c>
      <c r="Y630" s="275">
        <v>0.25900765067545184</v>
      </c>
      <c r="Z630" s="275">
        <v>0.1100531272800775</v>
      </c>
      <c r="AA630" s="275">
        <v>0.1100531272800775</v>
      </c>
      <c r="AB630" s="275">
        <v>0.1100531272800775</v>
      </c>
      <c r="AC630" s="275">
        <v>0.1100531272800775</v>
      </c>
      <c r="AD630" s="275">
        <v>0.1100531272800775</v>
      </c>
      <c r="AE630" s="275">
        <v>0.1100531272800775</v>
      </c>
      <c r="AF630" s="275">
        <v>1.5427510943563512</v>
      </c>
      <c r="AG630" s="275">
        <v>0.14285731831410653</v>
      </c>
      <c r="AH630" s="275">
        <v>0.14285731831410653</v>
      </c>
      <c r="AI630" s="275">
        <v>0.2733888714112816</v>
      </c>
      <c r="AJ630" s="275">
        <v>0.2733888714112816</v>
      </c>
      <c r="AK630" s="275">
        <v>0.2733888714112816</v>
      </c>
    </row>
    <row r="631" spans="1:37" ht="15" x14ac:dyDescent="0.25">
      <c r="A631" s="269" t="s">
        <v>1730</v>
      </c>
      <c r="B631" s="269" t="s">
        <v>210</v>
      </c>
      <c r="C631" s="275">
        <v>41</v>
      </c>
      <c r="D631" s="269" t="s">
        <v>802</v>
      </c>
      <c r="E631" s="275">
        <v>130.35197362423096</v>
      </c>
      <c r="F631" s="275">
        <v>101.60597301483307</v>
      </c>
      <c r="G631" s="275">
        <v>120.76997342109836</v>
      </c>
      <c r="H631" s="275">
        <v>130.35197362423096</v>
      </c>
      <c r="I631" s="275">
        <v>101.60597301483307</v>
      </c>
      <c r="J631" s="275">
        <v>120.76997342109833</v>
      </c>
      <c r="K631" s="275">
        <v>130.35197362423096</v>
      </c>
      <c r="L631" s="275">
        <v>101.60597301483307</v>
      </c>
      <c r="M631" s="275">
        <v>120.76997342109833</v>
      </c>
      <c r="N631" s="275">
        <v>45.757379836676172</v>
      </c>
      <c r="O631" s="275">
        <v>31.06792765572731</v>
      </c>
      <c r="P631" s="275">
        <v>40.790248921139586</v>
      </c>
      <c r="Q631" s="275">
        <v>45.757379836676172</v>
      </c>
      <c r="R631" s="275">
        <v>31.06792765572731</v>
      </c>
      <c r="S631" s="275">
        <v>40.790248921139579</v>
      </c>
      <c r="T631" s="275">
        <v>45.757379836676172</v>
      </c>
      <c r="U631" s="275">
        <v>31.06792765572731</v>
      </c>
      <c r="V631" s="275">
        <v>40.790248921139579</v>
      </c>
      <c r="W631" s="275">
        <v>0.66931403879011475</v>
      </c>
      <c r="X631" s="275">
        <v>6.8676985073961262E-3</v>
      </c>
      <c r="Y631" s="275">
        <v>0.33809086864875543</v>
      </c>
      <c r="Z631" s="275">
        <v>0.14925402156879339</v>
      </c>
      <c r="AA631" s="275">
        <v>0.14925402156879339</v>
      </c>
      <c r="AB631" s="275">
        <v>0.14925402156879339</v>
      </c>
      <c r="AC631" s="275">
        <v>0.14925402156879339</v>
      </c>
      <c r="AD631" s="275">
        <v>0.14925402156879339</v>
      </c>
      <c r="AE631" s="275">
        <v>0.14925402156879339</v>
      </c>
      <c r="AF631" s="275">
        <v>64.85900109090511</v>
      </c>
      <c r="AG631" s="275">
        <v>6.0058822389604725</v>
      </c>
      <c r="AH631" s="275">
        <v>6.0058822389604725</v>
      </c>
      <c r="AI631" s="275">
        <v>6.5380367137792268</v>
      </c>
      <c r="AJ631" s="275">
        <v>6.5380367137792268</v>
      </c>
      <c r="AK631" s="275">
        <v>6.5380367137792268</v>
      </c>
    </row>
    <row r="632" spans="1:37" ht="15" x14ac:dyDescent="0.25">
      <c r="A632" s="269" t="s">
        <v>1731</v>
      </c>
      <c r="B632" s="269" t="s">
        <v>212</v>
      </c>
      <c r="C632" s="275">
        <v>27</v>
      </c>
      <c r="D632" s="269" t="s">
        <v>802</v>
      </c>
      <c r="E632" s="275">
        <v>69.0690845883219</v>
      </c>
      <c r="F632" s="275">
        <v>61.545084682735663</v>
      </c>
      <c r="G632" s="275">
        <v>66.561084619793164</v>
      </c>
      <c r="H632" s="275">
        <v>69.0690845883219</v>
      </c>
      <c r="I632" s="275">
        <v>61.545084682735663</v>
      </c>
      <c r="J632" s="275">
        <v>66.561084619793164</v>
      </c>
      <c r="K632" s="275">
        <v>69.0690845883219</v>
      </c>
      <c r="L632" s="275">
        <v>61.545084682735663</v>
      </c>
      <c r="M632" s="275">
        <v>66.561084619793164</v>
      </c>
      <c r="N632" s="275">
        <v>11.368786946957421</v>
      </c>
      <c r="O632" s="275">
        <v>10.597466136141001</v>
      </c>
      <c r="P632" s="275">
        <v>11.109565615812421</v>
      </c>
      <c r="Q632" s="275">
        <v>11.368786946957421</v>
      </c>
      <c r="R632" s="275">
        <v>10.597466136141001</v>
      </c>
      <c r="S632" s="275">
        <v>11.109565615812421</v>
      </c>
      <c r="T632" s="275">
        <v>11.368786946957421</v>
      </c>
      <c r="U632" s="275">
        <v>10.597466136141001</v>
      </c>
      <c r="V632" s="275">
        <v>11.109565615812421</v>
      </c>
      <c r="W632" s="275">
        <v>0.39493418523631607</v>
      </c>
      <c r="X632" s="275">
        <v>4.0957855514094869E-3</v>
      </c>
      <c r="Y632" s="275">
        <v>0.19951498539386278</v>
      </c>
      <c r="Z632" s="275">
        <v>8.7233778582682581E-2</v>
      </c>
      <c r="AA632" s="275">
        <v>8.7233778582682581E-2</v>
      </c>
      <c r="AB632" s="275">
        <v>8.7233778582682581E-2</v>
      </c>
      <c r="AC632" s="275">
        <v>8.7233778582682581E-2</v>
      </c>
      <c r="AD632" s="275">
        <v>8.7233778582682581E-2</v>
      </c>
      <c r="AE632" s="275">
        <v>8.7233778582682581E-2</v>
      </c>
      <c r="AF632" s="275">
        <v>21.806001823599999</v>
      </c>
      <c r="AG632" s="275">
        <v>2.0192140874</v>
      </c>
      <c r="AH632" s="275">
        <v>2.0192140874</v>
      </c>
      <c r="AI632" s="275">
        <v>1.7204611274398367</v>
      </c>
      <c r="AJ632" s="275">
        <v>1.7204611274398367</v>
      </c>
      <c r="AK632" s="275">
        <v>1.7204611274398367</v>
      </c>
    </row>
    <row r="633" spans="1:37" ht="15" x14ac:dyDescent="0.25">
      <c r="A633" s="269" t="s">
        <v>1732</v>
      </c>
      <c r="B633" s="269" t="s">
        <v>214</v>
      </c>
      <c r="C633" s="275">
        <v>35</v>
      </c>
      <c r="D633" s="269" t="s">
        <v>802</v>
      </c>
      <c r="E633" s="275">
        <v>7.1004002094268799</v>
      </c>
      <c r="F633" s="275">
        <v>0</v>
      </c>
      <c r="G633" s="275">
        <v>4.7336001396179199</v>
      </c>
      <c r="H633" s="275">
        <v>7.1004002094268799</v>
      </c>
      <c r="I633" s="275">
        <v>0</v>
      </c>
      <c r="J633" s="275">
        <v>4.7336001396179199</v>
      </c>
      <c r="K633" s="275">
        <v>7.1004002094268799</v>
      </c>
      <c r="L633" s="275">
        <v>0</v>
      </c>
      <c r="M633" s="275">
        <v>4.7336001396179199</v>
      </c>
      <c r="N633" s="275">
        <v>5.7728795260358901</v>
      </c>
      <c r="O633" s="275">
        <v>1.2538130146401194</v>
      </c>
      <c r="P633" s="275">
        <v>4.2691330096360147</v>
      </c>
      <c r="Q633" s="275">
        <v>5.7728795260358901</v>
      </c>
      <c r="R633" s="275">
        <v>1.2538130146401194</v>
      </c>
      <c r="S633" s="275">
        <v>4.2691330096360147</v>
      </c>
      <c r="T633" s="275">
        <v>5.7728795260358901</v>
      </c>
      <c r="U633" s="275">
        <v>1.2538130146401194</v>
      </c>
      <c r="V633" s="275">
        <v>4.2691330096360147</v>
      </c>
      <c r="W633" s="275">
        <v>0.54029994744384058</v>
      </c>
      <c r="X633" s="275">
        <v>5.4095221350278083E-3</v>
      </c>
      <c r="Y633" s="275">
        <v>0.27285473478943417</v>
      </c>
      <c r="Z633" s="275">
        <v>0.16912933805700028</v>
      </c>
      <c r="AA633" s="275">
        <v>0.16912933805700028</v>
      </c>
      <c r="AB633" s="275">
        <v>0.16912933805700028</v>
      </c>
      <c r="AC633" s="275">
        <v>0.16912933805700028</v>
      </c>
      <c r="AD633" s="275">
        <v>0.16912933805700028</v>
      </c>
      <c r="AE633" s="275">
        <v>0.16912933805700028</v>
      </c>
      <c r="AF633" s="275">
        <v>1.5383119455563512</v>
      </c>
      <c r="AG633" s="275">
        <v>0.14244625831410654</v>
      </c>
      <c r="AH633" s="275">
        <v>0.14244625831410654</v>
      </c>
      <c r="AI633" s="275">
        <v>0.27338627578194019</v>
      </c>
      <c r="AJ633" s="275">
        <v>0.27338627578194019</v>
      </c>
      <c r="AK633" s="275">
        <v>0.27338627578194019</v>
      </c>
    </row>
    <row r="634" spans="1:37" ht="15" x14ac:dyDescent="0.25">
      <c r="A634" s="269" t="s">
        <v>215</v>
      </c>
      <c r="B634" s="269" t="s">
        <v>216</v>
      </c>
      <c r="C634" s="275">
        <v>13</v>
      </c>
      <c r="D634" s="269" t="s">
        <v>802</v>
      </c>
      <c r="E634" s="275">
        <v>79.826018883824503</v>
      </c>
      <c r="F634" s="275">
        <v>68.658818912148618</v>
      </c>
      <c r="G634" s="275">
        <v>76.103618893265875</v>
      </c>
      <c r="H634" s="275">
        <v>79.826018883824503</v>
      </c>
      <c r="I634" s="275">
        <v>68.658818912148618</v>
      </c>
      <c r="J634" s="275">
        <v>76.103618893265875</v>
      </c>
      <c r="K634" s="275">
        <v>79.826018883824503</v>
      </c>
      <c r="L634" s="275">
        <v>68.658818912148618</v>
      </c>
      <c r="M634" s="275">
        <v>76.103618893265875</v>
      </c>
      <c r="N634" s="275">
        <v>26.849167055085658</v>
      </c>
      <c r="O634" s="275">
        <v>25.37533085700602</v>
      </c>
      <c r="P634" s="275">
        <v>26.25435833108428</v>
      </c>
      <c r="Q634" s="275">
        <v>26.849167055085658</v>
      </c>
      <c r="R634" s="275">
        <v>25.37533085700602</v>
      </c>
      <c r="S634" s="275">
        <v>26.254358331084283</v>
      </c>
      <c r="T634" s="275">
        <v>26.849167055085658</v>
      </c>
      <c r="U634" s="275">
        <v>25.37533085700602</v>
      </c>
      <c r="V634" s="275">
        <v>26.254358331084283</v>
      </c>
      <c r="W634" s="275">
        <v>0.23907416217336799</v>
      </c>
      <c r="X634" s="275">
        <v>2.2976131267385493E-3</v>
      </c>
      <c r="Y634" s="275">
        <v>0.12068588765005327</v>
      </c>
      <c r="Z634" s="275">
        <v>7.0678004637895253E-2</v>
      </c>
      <c r="AA634" s="275">
        <v>7.0678004637895253E-2</v>
      </c>
      <c r="AB634" s="275">
        <v>7.0678004637895253E-2</v>
      </c>
      <c r="AC634" s="275">
        <v>7.0678004637895253E-2</v>
      </c>
      <c r="AD634" s="275">
        <v>7.0678004637895253E-2</v>
      </c>
      <c r="AE634" s="275">
        <v>7.0678004637895253E-2</v>
      </c>
      <c r="AF634" s="275">
        <v>45.733572592500003</v>
      </c>
      <c r="AG634" s="275">
        <v>4.2348845261000001</v>
      </c>
      <c r="AH634" s="275">
        <v>4.2348845261000001</v>
      </c>
      <c r="AI634" s="275">
        <v>4.7000829157833923</v>
      </c>
      <c r="AJ634" s="275">
        <v>4.7000829157833923</v>
      </c>
      <c r="AK634" s="275">
        <v>4.7000829157833923</v>
      </c>
    </row>
    <row r="635" spans="1:37" ht="15" x14ac:dyDescent="0.25">
      <c r="A635" s="269" t="s">
        <v>3604</v>
      </c>
      <c r="B635" s="269" t="s">
        <v>2263</v>
      </c>
      <c r="C635" s="275">
        <v>13</v>
      </c>
      <c r="D635" s="269" t="s">
        <v>802</v>
      </c>
      <c r="E635" s="275">
        <v>79.826018883824503</v>
      </c>
      <c r="F635" s="275">
        <v>68.658818912148618</v>
      </c>
      <c r="G635" s="275">
        <v>76.103618893265875</v>
      </c>
      <c r="H635" s="275">
        <v>79.826018883824503</v>
      </c>
      <c r="I635" s="275">
        <v>68.658818912148618</v>
      </c>
      <c r="J635" s="275">
        <v>76.103618893265875</v>
      </c>
      <c r="K635" s="275">
        <v>79.826018883824503</v>
      </c>
      <c r="L635" s="275">
        <v>68.658818912148618</v>
      </c>
      <c r="M635" s="275">
        <v>76.103618893265875</v>
      </c>
      <c r="N635" s="275">
        <v>26.849167055085658</v>
      </c>
      <c r="O635" s="275">
        <v>25.37533085700602</v>
      </c>
      <c r="P635" s="275">
        <v>26.25435833108428</v>
      </c>
      <c r="Q635" s="275">
        <v>26.849167055085658</v>
      </c>
      <c r="R635" s="275">
        <v>25.37533085700602</v>
      </c>
      <c r="S635" s="275">
        <v>26.254358331084283</v>
      </c>
      <c r="T635" s="275">
        <v>26.849167055085658</v>
      </c>
      <c r="U635" s="275">
        <v>25.37533085700602</v>
      </c>
      <c r="V635" s="275">
        <v>26.254358331084283</v>
      </c>
      <c r="W635" s="275">
        <v>0.23907416217336799</v>
      </c>
      <c r="X635" s="275">
        <v>2.2976131267385493E-3</v>
      </c>
      <c r="Y635" s="275">
        <v>0.12068588765005327</v>
      </c>
      <c r="Z635" s="275">
        <v>7.0678004637895253E-2</v>
      </c>
      <c r="AA635" s="275">
        <v>7.0678004637895253E-2</v>
      </c>
      <c r="AB635" s="275">
        <v>7.0678004637895253E-2</v>
      </c>
      <c r="AC635" s="275">
        <v>7.0678004637895253E-2</v>
      </c>
      <c r="AD635" s="275">
        <v>7.0678004637895253E-2</v>
      </c>
      <c r="AE635" s="275">
        <v>7.0678004637895253E-2</v>
      </c>
      <c r="AF635" s="275">
        <v>45.723540770100001</v>
      </c>
      <c r="AG635" s="275">
        <v>4.2339555896999999</v>
      </c>
      <c r="AH635" s="275">
        <v>4.2339555896999999</v>
      </c>
      <c r="AI635" s="275">
        <v>4.6487600356833125</v>
      </c>
      <c r="AJ635" s="275">
        <v>4.6487600356833125</v>
      </c>
      <c r="AK635" s="275">
        <v>4.6487600356833125</v>
      </c>
    </row>
    <row r="636" spans="1:37" ht="15" x14ac:dyDescent="0.25">
      <c r="A636" s="269" t="s">
        <v>2262</v>
      </c>
      <c r="B636" s="269" t="s">
        <v>2263</v>
      </c>
      <c r="C636" s="275">
        <v>13</v>
      </c>
      <c r="D636" s="269" t="s">
        <v>802</v>
      </c>
      <c r="E636" s="275">
        <v>79.826018883824503</v>
      </c>
      <c r="F636" s="275">
        <v>68.658818912148618</v>
      </c>
      <c r="G636" s="275">
        <v>76.103618893265875</v>
      </c>
      <c r="H636" s="275">
        <v>79.826018883824503</v>
      </c>
      <c r="I636" s="275">
        <v>68.658818912148618</v>
      </c>
      <c r="J636" s="275">
        <v>76.103618893265875</v>
      </c>
      <c r="K636" s="275">
        <v>79.826018883824503</v>
      </c>
      <c r="L636" s="275">
        <v>68.658818912148618</v>
      </c>
      <c r="M636" s="275">
        <v>76.103618893265875</v>
      </c>
      <c r="N636" s="275">
        <v>26.849167055085655</v>
      </c>
      <c r="O636" s="275">
        <v>25.37533085700602</v>
      </c>
      <c r="P636" s="275">
        <v>26.25435833108428</v>
      </c>
      <c r="Q636" s="275">
        <v>26.849167055085655</v>
      </c>
      <c r="R636" s="275">
        <v>25.37533085700602</v>
      </c>
      <c r="S636" s="275">
        <v>26.254358331084283</v>
      </c>
      <c r="T636" s="275">
        <v>26.849167055085655</v>
      </c>
      <c r="U636" s="275">
        <v>25.37533085700602</v>
      </c>
      <c r="V636" s="275">
        <v>26.254358331084283</v>
      </c>
      <c r="W636" s="275">
        <v>0.23907416217336799</v>
      </c>
      <c r="X636" s="275">
        <v>2.2976131267385493E-3</v>
      </c>
      <c r="Y636" s="275">
        <v>0.12068588765005327</v>
      </c>
      <c r="Z636" s="275">
        <v>7.0678004637895253E-2</v>
      </c>
      <c r="AA636" s="275">
        <v>7.0678004637895253E-2</v>
      </c>
      <c r="AB636" s="275">
        <v>7.0678004637895253E-2</v>
      </c>
      <c r="AC636" s="275">
        <v>7.0678004637895253E-2</v>
      </c>
      <c r="AD636" s="275">
        <v>7.0678004637895253E-2</v>
      </c>
      <c r="AE636" s="275">
        <v>7.0678004637895253E-2</v>
      </c>
      <c r="AF636" s="275">
        <v>45.725906402100009</v>
      </c>
      <c r="AG636" s="275">
        <v>4.2341746445000004</v>
      </c>
      <c r="AH636" s="275">
        <v>4.2341746445000004</v>
      </c>
      <c r="AI636" s="275">
        <v>4.6495194976787255</v>
      </c>
      <c r="AJ636" s="275">
        <v>4.6495194976787255</v>
      </c>
      <c r="AK636" s="275">
        <v>4.6495194976787255</v>
      </c>
    </row>
    <row r="637" spans="1:37" ht="15" x14ac:dyDescent="0.25">
      <c r="A637" s="269" t="s">
        <v>3605</v>
      </c>
      <c r="B637" s="269" t="s">
        <v>846</v>
      </c>
      <c r="C637" s="275">
        <v>21</v>
      </c>
      <c r="D637" s="269" t="s">
        <v>802</v>
      </c>
      <c r="E637" s="275">
        <v>230.12513349849291</v>
      </c>
      <c r="F637" s="275">
        <v>176.1655348833234</v>
      </c>
      <c r="G637" s="275">
        <v>211.141933942023</v>
      </c>
      <c r="H637" s="275">
        <v>230.12513349849291</v>
      </c>
      <c r="I637" s="275">
        <v>176.1655348833234</v>
      </c>
      <c r="J637" s="275">
        <v>211.141933942023</v>
      </c>
      <c r="K637" s="275">
        <v>230.12513349849291</v>
      </c>
      <c r="L637" s="275">
        <v>176.1655348833234</v>
      </c>
      <c r="M637" s="275">
        <v>211.141933942023</v>
      </c>
      <c r="N637" s="275">
        <v>67.540826999416709</v>
      </c>
      <c r="O637" s="275">
        <v>54.200733512873697</v>
      </c>
      <c r="P637" s="275">
        <v>62.901831015728071</v>
      </c>
      <c r="Q637" s="275">
        <v>67.540826999416709</v>
      </c>
      <c r="R637" s="275">
        <v>54.200733512873697</v>
      </c>
      <c r="S637" s="275">
        <v>62.901831015728057</v>
      </c>
      <c r="T637" s="275">
        <v>67.540826999416709</v>
      </c>
      <c r="U637" s="275">
        <v>54.200733512873697</v>
      </c>
      <c r="V637" s="275">
        <v>62.901831015728057</v>
      </c>
      <c r="W637" s="275">
        <v>0.42721933457588168</v>
      </c>
      <c r="X637" s="275">
        <v>3.9843310146049611E-3</v>
      </c>
      <c r="Y637" s="275">
        <v>0.21560183279524331</v>
      </c>
      <c r="Z637" s="275">
        <v>0.14858425724359348</v>
      </c>
      <c r="AA637" s="275">
        <v>0.14858425724359348</v>
      </c>
      <c r="AB637" s="275">
        <v>0.14858425724359348</v>
      </c>
      <c r="AC637" s="275">
        <v>0.14858425724359348</v>
      </c>
      <c r="AD637" s="275">
        <v>0.14858425724359348</v>
      </c>
      <c r="AE637" s="275">
        <v>0.14858425724359348</v>
      </c>
      <c r="AF637" s="275">
        <v>83.827468982599996</v>
      </c>
      <c r="AG637" s="275">
        <v>7.7623443268999992</v>
      </c>
      <c r="AH637" s="275">
        <v>7.7623443268999992</v>
      </c>
      <c r="AI637" s="275">
        <v>10.030042424042055</v>
      </c>
      <c r="AJ637" s="275">
        <v>10.030042424042055</v>
      </c>
      <c r="AK637" s="275">
        <v>10.030042424042055</v>
      </c>
    </row>
    <row r="638" spans="1:37" ht="15" x14ac:dyDescent="0.25">
      <c r="A638" s="269" t="s">
        <v>845</v>
      </c>
      <c r="B638" s="269" t="s">
        <v>846</v>
      </c>
      <c r="C638" s="275">
        <v>21</v>
      </c>
      <c r="D638" s="269" t="s">
        <v>802</v>
      </c>
      <c r="E638" s="275">
        <v>222.87833342868396</v>
      </c>
      <c r="F638" s="275">
        <v>176.1655348833234</v>
      </c>
      <c r="G638" s="275">
        <v>206.31073389548374</v>
      </c>
      <c r="H638" s="275">
        <v>222.87833342868396</v>
      </c>
      <c r="I638" s="275">
        <v>176.1655348833234</v>
      </c>
      <c r="J638" s="275">
        <v>206.31073389548371</v>
      </c>
      <c r="K638" s="275">
        <v>222.87833342868396</v>
      </c>
      <c r="L638" s="275">
        <v>176.1655348833234</v>
      </c>
      <c r="M638" s="275">
        <v>206.31073389548371</v>
      </c>
      <c r="N638" s="275">
        <v>66.270370981899333</v>
      </c>
      <c r="O638" s="275">
        <v>54.20073351287369</v>
      </c>
      <c r="P638" s="275">
        <v>62.054860337383133</v>
      </c>
      <c r="Q638" s="275">
        <v>66.270370981899333</v>
      </c>
      <c r="R638" s="275">
        <v>54.20073351287369</v>
      </c>
      <c r="S638" s="275">
        <v>62.05486033738314</v>
      </c>
      <c r="T638" s="275">
        <v>66.270370981899333</v>
      </c>
      <c r="U638" s="275">
        <v>54.20073351287369</v>
      </c>
      <c r="V638" s="275">
        <v>62.05486033738314</v>
      </c>
      <c r="W638" s="275">
        <v>0.42721933457588168</v>
      </c>
      <c r="X638" s="275">
        <v>3.9843310146049611E-3</v>
      </c>
      <c r="Y638" s="275">
        <v>0.21560183279524331</v>
      </c>
      <c r="Z638" s="275">
        <v>0.14858425724359348</v>
      </c>
      <c r="AA638" s="275">
        <v>0.14858425724359348</v>
      </c>
      <c r="AB638" s="275">
        <v>0.14858425724359348</v>
      </c>
      <c r="AC638" s="275">
        <v>0.14858425724359348</v>
      </c>
      <c r="AD638" s="275">
        <v>0.14858425724359348</v>
      </c>
      <c r="AE638" s="275">
        <v>0.14858425724359348</v>
      </c>
      <c r="AF638" s="275">
        <v>83.413285002999999</v>
      </c>
      <c r="AG638" s="275">
        <v>7.7239912654999996</v>
      </c>
      <c r="AH638" s="275">
        <v>7.7239912654999996</v>
      </c>
      <c r="AI638" s="275">
        <v>9.9256342515564384</v>
      </c>
      <c r="AJ638" s="275">
        <v>9.9256342515564384</v>
      </c>
      <c r="AK638" s="275">
        <v>9.9256342515564384</v>
      </c>
    </row>
    <row r="639" spans="1:37" ht="15" x14ac:dyDescent="0.25">
      <c r="A639" s="269" t="s">
        <v>217</v>
      </c>
      <c r="B639" s="269" t="s">
        <v>218</v>
      </c>
      <c r="C639" s="275">
        <v>57</v>
      </c>
      <c r="D639" s="269" t="s">
        <v>802</v>
      </c>
      <c r="E639" s="275">
        <v>302.21832924910132</v>
      </c>
      <c r="F639" s="275">
        <v>243.5311286837632</v>
      </c>
      <c r="G639" s="275">
        <v>282.6559290606553</v>
      </c>
      <c r="H639" s="275">
        <v>302.21832924910132</v>
      </c>
      <c r="I639" s="275">
        <v>243.5311286837632</v>
      </c>
      <c r="J639" s="275">
        <v>282.6559290606553</v>
      </c>
      <c r="K639" s="275">
        <v>302.21832924910132</v>
      </c>
      <c r="L639" s="275">
        <v>243.5311286837632</v>
      </c>
      <c r="M639" s="275">
        <v>282.6559290606553</v>
      </c>
      <c r="N639" s="275">
        <v>106.9442480016356</v>
      </c>
      <c r="O639" s="275">
        <v>105.64810214247271</v>
      </c>
      <c r="P639" s="275">
        <v>106.03858725384879</v>
      </c>
      <c r="Q639" s="275">
        <v>106.9442480016356</v>
      </c>
      <c r="R639" s="275">
        <v>105.64810214247271</v>
      </c>
      <c r="S639" s="275">
        <v>106.03858725384879</v>
      </c>
      <c r="T639" s="275">
        <v>106.9442480016356</v>
      </c>
      <c r="U639" s="275">
        <v>105.64810214247271</v>
      </c>
      <c r="V639" s="275">
        <v>106.03858725384879</v>
      </c>
      <c r="W639" s="275">
        <v>0.97885453526181243</v>
      </c>
      <c r="X639" s="275">
        <v>9.5790522828282446E-3</v>
      </c>
      <c r="Y639" s="275">
        <v>0.49421679377232036</v>
      </c>
      <c r="Z639" s="275">
        <v>0.28997977583213486</v>
      </c>
      <c r="AA639" s="275">
        <v>0.28997977583213486</v>
      </c>
      <c r="AB639" s="275">
        <v>0.28997977583213486</v>
      </c>
      <c r="AC639" s="275">
        <v>0.28997977583213486</v>
      </c>
      <c r="AD639" s="275">
        <v>0.28997977583213486</v>
      </c>
      <c r="AE639" s="275">
        <v>0.28997977583213486</v>
      </c>
      <c r="AF639" s="275">
        <v>179.31253047450005</v>
      </c>
      <c r="AG639" s="275">
        <v>16.604161452449997</v>
      </c>
      <c r="AH639" s="275">
        <v>16.604161452449997</v>
      </c>
      <c r="AI639" s="275">
        <v>20.972596081307643</v>
      </c>
      <c r="AJ639" s="275">
        <v>20.972596081307643</v>
      </c>
      <c r="AK639" s="275">
        <v>20.972596081307643</v>
      </c>
    </row>
    <row r="640" spans="1:37" ht="15" x14ac:dyDescent="0.25">
      <c r="A640" s="269" t="s">
        <v>847</v>
      </c>
      <c r="B640" s="269" t="s">
        <v>219</v>
      </c>
      <c r="C640" s="275">
        <v>86</v>
      </c>
      <c r="D640" s="269" t="s">
        <v>802</v>
      </c>
      <c r="E640" s="275">
        <v>5347.8809280481928</v>
      </c>
      <c r="F640" s="275">
        <v>5079.1697246733311</v>
      </c>
      <c r="G640" s="275">
        <v>5238.1751266637439</v>
      </c>
      <c r="H640" s="275">
        <v>5347.8809280481928</v>
      </c>
      <c r="I640" s="275">
        <v>5079.1697246733311</v>
      </c>
      <c r="J640" s="275">
        <v>5157.6335256257653</v>
      </c>
      <c r="K640" s="275">
        <v>5347.8809280481928</v>
      </c>
      <c r="L640" s="275">
        <v>5079.1697246733311</v>
      </c>
      <c r="M640" s="275">
        <v>5157.6335256257653</v>
      </c>
      <c r="N640" s="275">
        <v>368.38119338826999</v>
      </c>
      <c r="O640" s="275">
        <v>328.04261186858645</v>
      </c>
      <c r="P640" s="275">
        <v>351.44936750769034</v>
      </c>
      <c r="Q640" s="275">
        <v>368.38119338826999</v>
      </c>
      <c r="R640" s="275">
        <v>328.04261186858645</v>
      </c>
      <c r="S640" s="275">
        <v>338.23499535609545</v>
      </c>
      <c r="T640" s="275">
        <v>368.38119338826999</v>
      </c>
      <c r="U640" s="275">
        <v>328.04261186858645</v>
      </c>
      <c r="V640" s="275">
        <v>338.23499535609545</v>
      </c>
      <c r="W640" s="275">
        <v>2.4112368789047487</v>
      </c>
      <c r="X640" s="275">
        <v>3.3142226877142501E-2</v>
      </c>
      <c r="Y640" s="275">
        <v>1.2221895528909457</v>
      </c>
      <c r="Z640" s="275">
        <v>13.116049501596351</v>
      </c>
      <c r="AA640" s="275">
        <v>13.116049501596351</v>
      </c>
      <c r="AB640" s="275">
        <v>13.116049501596351</v>
      </c>
      <c r="AC640" s="275">
        <v>13.116049501596351</v>
      </c>
      <c r="AD640" s="275">
        <v>13.116049501596351</v>
      </c>
      <c r="AE640" s="275">
        <v>13.116049501596351</v>
      </c>
      <c r="AF640" s="275">
        <v>208.51989154714454</v>
      </c>
      <c r="AG640" s="275">
        <v>19.308742485387455</v>
      </c>
      <c r="AH640" s="275">
        <v>19.308742485387455</v>
      </c>
      <c r="AI640" s="275">
        <v>30.994469532413067</v>
      </c>
      <c r="AJ640" s="275">
        <v>30.994469532413067</v>
      </c>
      <c r="AK640" s="275">
        <v>30.994469532413067</v>
      </c>
    </row>
    <row r="641" spans="1:37" ht="15" x14ac:dyDescent="0.25">
      <c r="A641" s="269" t="s">
        <v>2264</v>
      </c>
      <c r="B641" s="269" t="s">
        <v>2265</v>
      </c>
      <c r="C641" s="275">
        <v>47</v>
      </c>
      <c r="D641" s="269" t="s">
        <v>802</v>
      </c>
      <c r="E641" s="275">
        <v>2699.5723331700365</v>
      </c>
      <c r="F641" s="275">
        <v>2565.2167314826052</v>
      </c>
      <c r="G641" s="275">
        <v>2644.7194324778116</v>
      </c>
      <c r="H641" s="275">
        <v>2699.5723331700365</v>
      </c>
      <c r="I641" s="275">
        <v>2565.2167314826052</v>
      </c>
      <c r="J641" s="275">
        <v>2604.4486319588223</v>
      </c>
      <c r="K641" s="275">
        <v>2699.5723331700365</v>
      </c>
      <c r="L641" s="275">
        <v>2565.2167314826052</v>
      </c>
      <c r="M641" s="275">
        <v>2604.4486319588223</v>
      </c>
      <c r="N641" s="275">
        <v>192.78150015190812</v>
      </c>
      <c r="O641" s="275">
        <v>172.65417819794288</v>
      </c>
      <c r="P641" s="275">
        <v>184.31575968013465</v>
      </c>
      <c r="Q641" s="275">
        <v>192.78150015190812</v>
      </c>
      <c r="R641" s="275">
        <v>172.65417819794288</v>
      </c>
      <c r="S641" s="275">
        <v>177.70857360433718</v>
      </c>
      <c r="T641" s="275">
        <v>192.78150015190812</v>
      </c>
      <c r="U641" s="275">
        <v>172.65417819794288</v>
      </c>
      <c r="V641" s="275">
        <v>177.70857360433718</v>
      </c>
      <c r="W641" s="275">
        <v>1.4065099841112827</v>
      </c>
      <c r="X641" s="275">
        <v>1.9575636245852145E-2</v>
      </c>
      <c r="Y641" s="275">
        <v>0.71304281017856741</v>
      </c>
      <c r="Z641" s="275">
        <v>8.7156261276552609</v>
      </c>
      <c r="AA641" s="275">
        <v>8.7156261276552609</v>
      </c>
      <c r="AB641" s="275">
        <v>8.7156261276552609</v>
      </c>
      <c r="AC641" s="275">
        <v>8.7156261276552609</v>
      </c>
      <c r="AD641" s="275">
        <v>8.7156261276552609</v>
      </c>
      <c r="AE641" s="275">
        <v>8.7156261276552609</v>
      </c>
      <c r="AF641" s="275">
        <v>120.67326849427856</v>
      </c>
      <c r="AG641" s="275">
        <v>11.17422925159431</v>
      </c>
      <c r="AH641" s="275">
        <v>11.17422925159431</v>
      </c>
      <c r="AI641" s="275">
        <v>17.393639285074691</v>
      </c>
      <c r="AJ641" s="275">
        <v>17.393639285074691</v>
      </c>
      <c r="AK641" s="275">
        <v>17.393639285074691</v>
      </c>
    </row>
    <row r="642" spans="1:37" ht="15" x14ac:dyDescent="0.25">
      <c r="A642" s="269" t="s">
        <v>3606</v>
      </c>
      <c r="B642" s="269" t="s">
        <v>3607</v>
      </c>
      <c r="C642" s="275">
        <v>47</v>
      </c>
      <c r="D642" s="269" t="s">
        <v>802</v>
      </c>
      <c r="E642" s="275">
        <v>2699.5723331700365</v>
      </c>
      <c r="F642" s="275">
        <v>2565.2167314826052</v>
      </c>
      <c r="G642" s="275">
        <v>2644.7194324778116</v>
      </c>
      <c r="H642" s="275">
        <v>2699.5723331700365</v>
      </c>
      <c r="I642" s="275">
        <v>2565.2167314826052</v>
      </c>
      <c r="J642" s="275">
        <v>2604.4486319588223</v>
      </c>
      <c r="K642" s="275">
        <v>2699.5723331700365</v>
      </c>
      <c r="L642" s="275">
        <v>2565.2167314826052</v>
      </c>
      <c r="M642" s="275">
        <v>2604.4486319588223</v>
      </c>
      <c r="N642" s="275">
        <v>192.78150015190812</v>
      </c>
      <c r="O642" s="275">
        <v>172.65417819794288</v>
      </c>
      <c r="P642" s="275">
        <v>184.31575968013465</v>
      </c>
      <c r="Q642" s="275">
        <v>192.78150015190812</v>
      </c>
      <c r="R642" s="275">
        <v>172.65417819794288</v>
      </c>
      <c r="S642" s="275">
        <v>177.70857360433718</v>
      </c>
      <c r="T642" s="275">
        <v>192.78150015190812</v>
      </c>
      <c r="U642" s="275">
        <v>172.65417819794288</v>
      </c>
      <c r="V642" s="275">
        <v>177.70857360433718</v>
      </c>
      <c r="W642" s="275">
        <v>1.4065099841112827</v>
      </c>
      <c r="X642" s="275">
        <v>1.9575636245852145E-2</v>
      </c>
      <c r="Y642" s="275">
        <v>0.71304281017856741</v>
      </c>
      <c r="Z642" s="275">
        <v>8.7156261276552609</v>
      </c>
      <c r="AA642" s="275">
        <v>8.7156261276552609</v>
      </c>
      <c r="AB642" s="275">
        <v>8.7156261276552609</v>
      </c>
      <c r="AC642" s="275">
        <v>8.7156261276552609</v>
      </c>
      <c r="AD642" s="275">
        <v>8.7156261276552609</v>
      </c>
      <c r="AE642" s="275">
        <v>8.7156261276552609</v>
      </c>
      <c r="AF642" s="275">
        <v>120.60308666467856</v>
      </c>
      <c r="AG642" s="275">
        <v>11.167730479194311</v>
      </c>
      <c r="AH642" s="275">
        <v>11.167730479194311</v>
      </c>
      <c r="AI642" s="275">
        <v>17.472007721056308</v>
      </c>
      <c r="AJ642" s="275">
        <v>17.472007721056308</v>
      </c>
      <c r="AK642" s="275">
        <v>17.472007721056308</v>
      </c>
    </row>
    <row r="643" spans="1:37" ht="15" x14ac:dyDescent="0.25">
      <c r="A643" s="269" t="s">
        <v>3608</v>
      </c>
      <c r="B643" s="269" t="s">
        <v>3609</v>
      </c>
      <c r="C643" s="275">
        <v>65</v>
      </c>
      <c r="D643" s="269" t="s">
        <v>802</v>
      </c>
      <c r="E643" s="275">
        <v>544.8736093224918</v>
      </c>
      <c r="F643" s="275">
        <v>537.62680925268273</v>
      </c>
      <c r="G643" s="275">
        <v>542.458009299222</v>
      </c>
      <c r="H643" s="275">
        <v>544.8736093224918</v>
      </c>
      <c r="I643" s="275">
        <v>537.62680925268273</v>
      </c>
      <c r="J643" s="275">
        <v>542.45800929922211</v>
      </c>
      <c r="K643" s="275">
        <v>544.8736093224918</v>
      </c>
      <c r="L643" s="275">
        <v>537.62680925268273</v>
      </c>
      <c r="M643" s="275">
        <v>542.45800929922211</v>
      </c>
      <c r="N643" s="275">
        <v>79.631571134123647</v>
      </c>
      <c r="O643" s="275">
        <v>77.529434615732683</v>
      </c>
      <c r="P643" s="275">
        <v>78.451410845788573</v>
      </c>
      <c r="Q643" s="275">
        <v>79.631571134123647</v>
      </c>
      <c r="R643" s="275">
        <v>77.529434615732683</v>
      </c>
      <c r="S643" s="275">
        <v>78.451410845788544</v>
      </c>
      <c r="T643" s="275">
        <v>79.631571134123647</v>
      </c>
      <c r="U643" s="275">
        <v>77.529434615732683</v>
      </c>
      <c r="V643" s="275">
        <v>78.451410845788544</v>
      </c>
      <c r="W643" s="275">
        <v>1.2594173037631322</v>
      </c>
      <c r="X643" s="275">
        <v>1.2410133007210831E-2</v>
      </c>
      <c r="Y643" s="275">
        <v>0.63591371838517152</v>
      </c>
      <c r="Z643" s="275">
        <v>0.30217162203606251</v>
      </c>
      <c r="AA643" s="275">
        <v>0.30217162203606251</v>
      </c>
      <c r="AB643" s="275">
        <v>0.30217162203606251</v>
      </c>
      <c r="AC643" s="275">
        <v>0.30217162203606251</v>
      </c>
      <c r="AD643" s="275">
        <v>0.30217162203606251</v>
      </c>
      <c r="AE643" s="275">
        <v>0.30217162203606251</v>
      </c>
      <c r="AF643" s="275">
        <v>106.72932701577885</v>
      </c>
      <c r="AG643" s="275">
        <v>9.8830307322398934</v>
      </c>
      <c r="AH643" s="275">
        <v>9.8830307322398934</v>
      </c>
      <c r="AI643" s="275">
        <v>43.512388365690292</v>
      </c>
      <c r="AJ643" s="275">
        <v>43.512388365690292</v>
      </c>
      <c r="AK643" s="275">
        <v>43.512388365690292</v>
      </c>
    </row>
    <row r="644" spans="1:37" ht="15" x14ac:dyDescent="0.25">
      <c r="A644" s="269" t="s">
        <v>848</v>
      </c>
      <c r="B644" s="269" t="s">
        <v>220</v>
      </c>
      <c r="C644" s="275">
        <v>66</v>
      </c>
      <c r="D644" s="269" t="s">
        <v>802</v>
      </c>
      <c r="E644" s="275">
        <v>544.8736093224918</v>
      </c>
      <c r="F644" s="275">
        <v>537.62680925268273</v>
      </c>
      <c r="G644" s="275">
        <v>542.458009299222</v>
      </c>
      <c r="H644" s="275">
        <v>544.8736093224918</v>
      </c>
      <c r="I644" s="275">
        <v>537.62680925268273</v>
      </c>
      <c r="J644" s="275">
        <v>542.45800929922211</v>
      </c>
      <c r="K644" s="275">
        <v>544.8736093224918</v>
      </c>
      <c r="L644" s="275">
        <v>537.62680925268273</v>
      </c>
      <c r="M644" s="275">
        <v>542.45800929922211</v>
      </c>
      <c r="N644" s="275">
        <v>79.712421239949705</v>
      </c>
      <c r="O644" s="275">
        <v>77.590672325523272</v>
      </c>
      <c r="P644" s="275">
        <v>78.520003204092447</v>
      </c>
      <c r="Q644" s="275">
        <v>79.712421239949705</v>
      </c>
      <c r="R644" s="275">
        <v>77.590672325523272</v>
      </c>
      <c r="S644" s="275">
        <v>78.520003204092433</v>
      </c>
      <c r="T644" s="275">
        <v>79.712421239949705</v>
      </c>
      <c r="U644" s="275">
        <v>77.590672325523272</v>
      </c>
      <c r="V644" s="275">
        <v>78.520003204092433</v>
      </c>
      <c r="W644" s="275">
        <v>1.2594173037631322</v>
      </c>
      <c r="X644" s="275">
        <v>1.2410133007210831E-2</v>
      </c>
      <c r="Y644" s="275">
        <v>0.63591371838517152</v>
      </c>
      <c r="Z644" s="275">
        <v>0.30217162203606251</v>
      </c>
      <c r="AA644" s="275">
        <v>0.30217162203606251</v>
      </c>
      <c r="AB644" s="275">
        <v>0.30217162203606251</v>
      </c>
      <c r="AC644" s="275">
        <v>0.30217162203606251</v>
      </c>
      <c r="AD644" s="275">
        <v>0.30217162203606251</v>
      </c>
      <c r="AE644" s="275">
        <v>0.30217162203606251</v>
      </c>
      <c r="AF644" s="275">
        <v>106.69575057177885</v>
      </c>
      <c r="AG644" s="275">
        <v>9.8799215840398933</v>
      </c>
      <c r="AH644" s="275">
        <v>9.8799215840398933</v>
      </c>
      <c r="AI644" s="275">
        <v>43.516027764367941</v>
      </c>
      <c r="AJ644" s="275">
        <v>43.516027764367941</v>
      </c>
      <c r="AK644" s="275">
        <v>43.516027764367941</v>
      </c>
    </row>
    <row r="645" spans="1:37" ht="15" x14ac:dyDescent="0.25">
      <c r="A645" s="269" t="s">
        <v>221</v>
      </c>
      <c r="B645" s="269" t="s">
        <v>849</v>
      </c>
      <c r="C645" s="275">
        <v>80</v>
      </c>
      <c r="D645" s="269" t="s">
        <v>802</v>
      </c>
      <c r="E645" s="275">
        <v>532.04201195073563</v>
      </c>
      <c r="F645" s="275">
        <v>490.90161244462342</v>
      </c>
      <c r="G645" s="275">
        <v>516.08121213030392</v>
      </c>
      <c r="H645" s="275">
        <v>532.04201195073563</v>
      </c>
      <c r="I645" s="275">
        <v>490.90161244462342</v>
      </c>
      <c r="J645" s="275">
        <v>516.08121213030404</v>
      </c>
      <c r="K645" s="275">
        <v>532.04201195073563</v>
      </c>
      <c r="L645" s="275">
        <v>490.90161244462342</v>
      </c>
      <c r="M645" s="275">
        <v>516.08121213030404</v>
      </c>
      <c r="N645" s="275">
        <v>148.38106231223352</v>
      </c>
      <c r="O645" s="275">
        <v>141.79799006809307</v>
      </c>
      <c r="P645" s="275">
        <v>145.25571487072213</v>
      </c>
      <c r="Q645" s="275">
        <v>148.38106231223352</v>
      </c>
      <c r="R645" s="275">
        <v>141.79799006809307</v>
      </c>
      <c r="S645" s="275">
        <v>145.25571487072216</v>
      </c>
      <c r="T645" s="275">
        <v>148.38106231223352</v>
      </c>
      <c r="U645" s="275">
        <v>141.79799006809307</v>
      </c>
      <c r="V645" s="275">
        <v>145.25571487072216</v>
      </c>
      <c r="W645" s="275">
        <v>1.3991068734877399</v>
      </c>
      <c r="X645" s="275">
        <v>1.407147625082915E-2</v>
      </c>
      <c r="Y645" s="275">
        <v>0.70658917486928452</v>
      </c>
      <c r="Z645" s="275">
        <v>0.32716134496993898</v>
      </c>
      <c r="AA645" s="275">
        <v>0.32716134496993898</v>
      </c>
      <c r="AB645" s="275">
        <v>0.32716134496993898</v>
      </c>
      <c r="AC645" s="275">
        <v>0.32716134496993898</v>
      </c>
      <c r="AD645" s="275">
        <v>0.32716134496993898</v>
      </c>
      <c r="AE645" s="275">
        <v>0.32716134496993898</v>
      </c>
      <c r="AF645" s="275">
        <v>196.5328314363</v>
      </c>
      <c r="AG645" s="275">
        <v>18.198756909200007</v>
      </c>
      <c r="AH645" s="275">
        <v>18.198756909200007</v>
      </c>
      <c r="AI645" s="275">
        <v>35.301960196995694</v>
      </c>
      <c r="AJ645" s="275">
        <v>35.301960196995694</v>
      </c>
      <c r="AK645" s="275">
        <v>35.301960196995694</v>
      </c>
    </row>
    <row r="646" spans="1:37" ht="15" x14ac:dyDescent="0.25">
      <c r="A646" s="269" t="s">
        <v>3610</v>
      </c>
      <c r="B646" s="269" t="s">
        <v>3611</v>
      </c>
      <c r="C646" s="275">
        <v>76</v>
      </c>
      <c r="D646" s="269" t="s">
        <v>802</v>
      </c>
      <c r="E646" s="275">
        <v>505.88925989133458</v>
      </c>
      <c r="F646" s="275">
        <v>478.27045978528599</v>
      </c>
      <c r="G646" s="275">
        <v>495.24565982801056</v>
      </c>
      <c r="H646" s="275">
        <v>505.88925989133458</v>
      </c>
      <c r="I646" s="275">
        <v>478.27045978528599</v>
      </c>
      <c r="J646" s="275">
        <v>495.24565982801062</v>
      </c>
      <c r="K646" s="275">
        <v>505.88925989133458</v>
      </c>
      <c r="L646" s="275">
        <v>478.27045978528599</v>
      </c>
      <c r="M646" s="275">
        <v>495.24565982801062</v>
      </c>
      <c r="N646" s="275">
        <v>138.76348261096661</v>
      </c>
      <c r="O646" s="275">
        <v>132.27647720926333</v>
      </c>
      <c r="P646" s="275">
        <v>135.75846458922817</v>
      </c>
      <c r="Q646" s="275">
        <v>138.76348261096661</v>
      </c>
      <c r="R646" s="275">
        <v>132.27647720926333</v>
      </c>
      <c r="S646" s="275">
        <v>135.75846458922817</v>
      </c>
      <c r="T646" s="275">
        <v>138.76348261096661</v>
      </c>
      <c r="U646" s="275">
        <v>132.27647720926333</v>
      </c>
      <c r="V646" s="275">
        <v>135.75846458922817</v>
      </c>
      <c r="W646" s="275">
        <v>1.3808348346285668</v>
      </c>
      <c r="X646" s="275">
        <v>1.3884041273705105E-2</v>
      </c>
      <c r="Y646" s="275">
        <v>0.69735943795113597</v>
      </c>
      <c r="Z646" s="275">
        <v>0.31685890543468281</v>
      </c>
      <c r="AA646" s="275">
        <v>0.31685890543468281</v>
      </c>
      <c r="AB646" s="275">
        <v>0.31685890543468281</v>
      </c>
      <c r="AC646" s="275">
        <v>0.31685890543468281</v>
      </c>
      <c r="AD646" s="275">
        <v>0.31685890543468281</v>
      </c>
      <c r="AE646" s="275">
        <v>0.31685890543468281</v>
      </c>
      <c r="AF646" s="275">
        <v>203.22363236015144</v>
      </c>
      <c r="AG646" s="275">
        <v>18.818316153939207</v>
      </c>
      <c r="AH646" s="275">
        <v>18.818316153939207</v>
      </c>
      <c r="AI646" s="275">
        <v>35.071653235673104</v>
      </c>
      <c r="AJ646" s="275">
        <v>35.071653235673104</v>
      </c>
      <c r="AK646" s="275">
        <v>35.071653235673104</v>
      </c>
    </row>
    <row r="647" spans="1:37" ht="15" x14ac:dyDescent="0.25">
      <c r="A647" s="269" t="s">
        <v>850</v>
      </c>
      <c r="B647" s="269" t="s">
        <v>849</v>
      </c>
      <c r="C647" s="275">
        <v>76</v>
      </c>
      <c r="D647" s="269" t="s">
        <v>802</v>
      </c>
      <c r="E647" s="275">
        <v>505.88925989133458</v>
      </c>
      <c r="F647" s="275">
        <v>478.27045978528599</v>
      </c>
      <c r="G647" s="275">
        <v>495.24565982801056</v>
      </c>
      <c r="H647" s="275">
        <v>505.88925989133458</v>
      </c>
      <c r="I647" s="275">
        <v>478.27045978528599</v>
      </c>
      <c r="J647" s="275">
        <v>495.24565982801062</v>
      </c>
      <c r="K647" s="275">
        <v>505.88925989133458</v>
      </c>
      <c r="L647" s="275">
        <v>478.27045978528599</v>
      </c>
      <c r="M647" s="275">
        <v>495.24565982801062</v>
      </c>
      <c r="N647" s="275">
        <v>138.76348261096661</v>
      </c>
      <c r="O647" s="275">
        <v>132.27647720926333</v>
      </c>
      <c r="P647" s="275">
        <v>135.75846458922814</v>
      </c>
      <c r="Q647" s="275">
        <v>138.76348261096661</v>
      </c>
      <c r="R647" s="275">
        <v>132.27647720926333</v>
      </c>
      <c r="S647" s="275">
        <v>135.75846458922817</v>
      </c>
      <c r="T647" s="275">
        <v>138.76348261096661</v>
      </c>
      <c r="U647" s="275">
        <v>132.27647720926333</v>
      </c>
      <c r="V647" s="275">
        <v>135.75846458922817</v>
      </c>
      <c r="W647" s="275">
        <v>1.3808348346285668</v>
      </c>
      <c r="X647" s="275">
        <v>1.3884041273705105E-2</v>
      </c>
      <c r="Y647" s="275">
        <v>0.69735943795113597</v>
      </c>
      <c r="Z647" s="275">
        <v>0.31685890543468281</v>
      </c>
      <c r="AA647" s="275">
        <v>0.31685890543468281</v>
      </c>
      <c r="AB647" s="275">
        <v>0.31685890543468281</v>
      </c>
      <c r="AC647" s="275">
        <v>0.31685890543468281</v>
      </c>
      <c r="AD647" s="275">
        <v>0.31685890543468281</v>
      </c>
      <c r="AE647" s="275">
        <v>0.31685890543468281</v>
      </c>
      <c r="AF647" s="275">
        <v>203.24878315775143</v>
      </c>
      <c r="AG647" s="275">
        <v>18.820645085139205</v>
      </c>
      <c r="AH647" s="275">
        <v>18.820645085139205</v>
      </c>
      <c r="AI647" s="275">
        <v>35.288345004837701</v>
      </c>
      <c r="AJ647" s="275">
        <v>35.288345004837701</v>
      </c>
      <c r="AK647" s="275">
        <v>35.288345004837701</v>
      </c>
    </row>
    <row r="648" spans="1:37" ht="15" x14ac:dyDescent="0.25">
      <c r="A648" s="269" t="s">
        <v>222</v>
      </c>
      <c r="B648" s="269" t="s">
        <v>223</v>
      </c>
      <c r="C648" s="275">
        <v>18</v>
      </c>
      <c r="D648" s="269" t="s">
        <v>802</v>
      </c>
      <c r="E648" s="275">
        <v>91.914722424426941</v>
      </c>
      <c r="F648" s="275">
        <v>69.5803224810752</v>
      </c>
      <c r="G648" s="275">
        <v>84.469922443309699</v>
      </c>
      <c r="H648" s="275">
        <v>91.914722424426941</v>
      </c>
      <c r="I648" s="275">
        <v>69.5803224810752</v>
      </c>
      <c r="J648" s="275">
        <v>84.469922443309699</v>
      </c>
      <c r="K648" s="275">
        <v>91.914722424426941</v>
      </c>
      <c r="L648" s="275">
        <v>69.5803224810752</v>
      </c>
      <c r="M648" s="275">
        <v>84.469922443309699</v>
      </c>
      <c r="N648" s="275">
        <v>33.502172179416206</v>
      </c>
      <c r="O648" s="275">
        <v>30.24264089259221</v>
      </c>
      <c r="P648" s="275">
        <v>32.280557391219368</v>
      </c>
      <c r="Q648" s="275">
        <v>33.502172179416206</v>
      </c>
      <c r="R648" s="275">
        <v>30.24264089259221</v>
      </c>
      <c r="S648" s="275">
        <v>32.280557391219375</v>
      </c>
      <c r="T648" s="275">
        <v>33.502172179416206</v>
      </c>
      <c r="U648" s="275">
        <v>30.24264089259221</v>
      </c>
      <c r="V648" s="275">
        <v>32.280557391219375</v>
      </c>
      <c r="W648" s="275">
        <v>0.29277959327338898</v>
      </c>
      <c r="X648" s="275">
        <v>2.9593943331106872E-3</v>
      </c>
      <c r="Y648" s="275">
        <v>0.14786949380324985</v>
      </c>
      <c r="Z648" s="275">
        <v>7.3307930544735139E-2</v>
      </c>
      <c r="AA648" s="275">
        <v>7.3307930544735139E-2</v>
      </c>
      <c r="AB648" s="275">
        <v>7.3307930544735139E-2</v>
      </c>
      <c r="AC648" s="275">
        <v>7.3307930544735139E-2</v>
      </c>
      <c r="AD648" s="275">
        <v>7.3307930544735139E-2</v>
      </c>
      <c r="AE648" s="275">
        <v>7.3307930544735139E-2</v>
      </c>
      <c r="AF648" s="275">
        <v>50.4131539746</v>
      </c>
      <c r="AG648" s="275">
        <v>4.6682079275999993</v>
      </c>
      <c r="AH648" s="275">
        <v>4.6682079275999993</v>
      </c>
      <c r="AI648" s="275">
        <v>5.5532594315183674</v>
      </c>
      <c r="AJ648" s="275">
        <v>5.5532594315183674</v>
      </c>
      <c r="AK648" s="275">
        <v>5.5532594315183674</v>
      </c>
    </row>
    <row r="649" spans="1:37" ht="15" x14ac:dyDescent="0.25">
      <c r="A649" s="269" t="s">
        <v>3612</v>
      </c>
      <c r="B649" s="269" t="s">
        <v>223</v>
      </c>
      <c r="C649" s="275">
        <v>42</v>
      </c>
      <c r="D649" s="269" t="s">
        <v>802</v>
      </c>
      <c r="E649" s="275">
        <v>238.81558313129233</v>
      </c>
      <c r="F649" s="275">
        <v>190.42438325403023</v>
      </c>
      <c r="G649" s="275">
        <v>222.68518317220494</v>
      </c>
      <c r="H649" s="275">
        <v>238.81558313129233</v>
      </c>
      <c r="I649" s="275">
        <v>190.42438325403023</v>
      </c>
      <c r="J649" s="275">
        <v>222.68518317220497</v>
      </c>
      <c r="K649" s="275">
        <v>238.81558313129233</v>
      </c>
      <c r="L649" s="275">
        <v>190.42438325403023</v>
      </c>
      <c r="M649" s="275">
        <v>222.68518317220497</v>
      </c>
      <c r="N649" s="275">
        <v>84.475656222085888</v>
      </c>
      <c r="O649" s="275">
        <v>77.454792161531458</v>
      </c>
      <c r="P649" s="275">
        <v>81.830022127176946</v>
      </c>
      <c r="Q649" s="275">
        <v>84.475656222085888</v>
      </c>
      <c r="R649" s="275">
        <v>77.454792161531458</v>
      </c>
      <c r="S649" s="275">
        <v>81.830022127176946</v>
      </c>
      <c r="T649" s="275">
        <v>84.475656222085888</v>
      </c>
      <c r="U649" s="275">
        <v>77.454792161531458</v>
      </c>
      <c r="V649" s="275">
        <v>81.830022127176946</v>
      </c>
      <c r="W649" s="275">
        <v>0.70598794817387878</v>
      </c>
      <c r="X649" s="275">
        <v>7.0928575266442188E-3</v>
      </c>
      <c r="Y649" s="275">
        <v>0.35654040285026151</v>
      </c>
      <c r="Z649" s="275">
        <v>0.18471766703204387</v>
      </c>
      <c r="AA649" s="275">
        <v>0.18471766703204387</v>
      </c>
      <c r="AB649" s="275">
        <v>0.18471766703204387</v>
      </c>
      <c r="AC649" s="275">
        <v>0.18471766703204387</v>
      </c>
      <c r="AD649" s="275">
        <v>0.18471766703204387</v>
      </c>
      <c r="AE649" s="275">
        <v>0.18471766703204387</v>
      </c>
      <c r="AF649" s="275">
        <v>132.5731696789</v>
      </c>
      <c r="AG649" s="275">
        <v>12.276144477399999</v>
      </c>
      <c r="AH649" s="275">
        <v>12.276144477399999</v>
      </c>
      <c r="AI649" s="275">
        <v>13.617589284125987</v>
      </c>
      <c r="AJ649" s="275">
        <v>13.617589284125987</v>
      </c>
      <c r="AK649" s="275">
        <v>13.617589284125987</v>
      </c>
    </row>
    <row r="650" spans="1:37" ht="15" x14ac:dyDescent="0.25">
      <c r="A650" s="269" t="s">
        <v>851</v>
      </c>
      <c r="B650" s="269" t="s">
        <v>223</v>
      </c>
      <c r="C650" s="275">
        <v>44</v>
      </c>
      <c r="D650" s="269" t="s">
        <v>802</v>
      </c>
      <c r="E650" s="275">
        <v>238.81558313129233</v>
      </c>
      <c r="F650" s="275">
        <v>190.42438325403023</v>
      </c>
      <c r="G650" s="275">
        <v>222.68518317220494</v>
      </c>
      <c r="H650" s="275">
        <v>238.81558313129233</v>
      </c>
      <c r="I650" s="275">
        <v>190.42438325403023</v>
      </c>
      <c r="J650" s="275">
        <v>222.68518317220497</v>
      </c>
      <c r="K650" s="275">
        <v>238.81558313129233</v>
      </c>
      <c r="L650" s="275">
        <v>190.42438325403023</v>
      </c>
      <c r="M650" s="275">
        <v>222.68518317220497</v>
      </c>
      <c r="N650" s="275">
        <v>84.560031849541161</v>
      </c>
      <c r="O650" s="275">
        <v>77.540292788931794</v>
      </c>
      <c r="P650" s="275">
        <v>81.914819629611614</v>
      </c>
      <c r="Q650" s="275">
        <v>84.560031849541161</v>
      </c>
      <c r="R650" s="275">
        <v>77.540292788931794</v>
      </c>
      <c r="S650" s="275">
        <v>81.914819629611614</v>
      </c>
      <c r="T650" s="275">
        <v>84.560031849541161</v>
      </c>
      <c r="U650" s="275">
        <v>77.540292788931794</v>
      </c>
      <c r="V650" s="275">
        <v>81.914819629611614</v>
      </c>
      <c r="W650" s="275">
        <v>0.70598794817387878</v>
      </c>
      <c r="X650" s="275">
        <v>7.0928575266442188E-3</v>
      </c>
      <c r="Y650" s="275">
        <v>0.35654040285026151</v>
      </c>
      <c r="Z650" s="275">
        <v>0.18471766703204387</v>
      </c>
      <c r="AA650" s="275">
        <v>0.18471766703204387</v>
      </c>
      <c r="AB650" s="275">
        <v>0.18471766703204387</v>
      </c>
      <c r="AC650" s="275">
        <v>0.18471766703204387</v>
      </c>
      <c r="AD650" s="275">
        <v>0.18471766703204387</v>
      </c>
      <c r="AE650" s="275">
        <v>0.18471766703204387</v>
      </c>
      <c r="AF650" s="275">
        <v>132.59157563489998</v>
      </c>
      <c r="AG650" s="275">
        <v>12.277848847</v>
      </c>
      <c r="AH650" s="275">
        <v>12.277848847</v>
      </c>
      <c r="AI650" s="275">
        <v>13.626792121170649</v>
      </c>
      <c r="AJ650" s="275">
        <v>13.626792121170649</v>
      </c>
      <c r="AK650" s="275">
        <v>13.626792121170649</v>
      </c>
    </row>
    <row r="651" spans="1:37" ht="15" x14ac:dyDescent="0.25">
      <c r="A651" s="269" t="s">
        <v>224</v>
      </c>
      <c r="B651" s="269" t="s">
        <v>852</v>
      </c>
      <c r="C651" s="275">
        <v>18</v>
      </c>
      <c r="D651" s="269" t="s">
        <v>802</v>
      </c>
      <c r="E651" s="275">
        <v>91.914722424426941</v>
      </c>
      <c r="F651" s="275">
        <v>69.5803224810752</v>
      </c>
      <c r="G651" s="275">
        <v>84.469922443309699</v>
      </c>
      <c r="H651" s="275">
        <v>91.914722424426941</v>
      </c>
      <c r="I651" s="275">
        <v>69.5803224810752</v>
      </c>
      <c r="J651" s="275">
        <v>84.469922443309699</v>
      </c>
      <c r="K651" s="275">
        <v>91.914722424426941</v>
      </c>
      <c r="L651" s="275">
        <v>69.5803224810752</v>
      </c>
      <c r="M651" s="275">
        <v>84.469922443309699</v>
      </c>
      <c r="N651" s="275">
        <v>33.502172179416206</v>
      </c>
      <c r="O651" s="275">
        <v>30.24264089259221</v>
      </c>
      <c r="P651" s="275">
        <v>32.280557391219368</v>
      </c>
      <c r="Q651" s="275">
        <v>33.502172179416206</v>
      </c>
      <c r="R651" s="275">
        <v>30.24264089259221</v>
      </c>
      <c r="S651" s="275">
        <v>32.280557391219375</v>
      </c>
      <c r="T651" s="275">
        <v>33.502172179416206</v>
      </c>
      <c r="U651" s="275">
        <v>30.24264089259221</v>
      </c>
      <c r="V651" s="275">
        <v>32.280557391219375</v>
      </c>
      <c r="W651" s="275">
        <v>0.29277959327338898</v>
      </c>
      <c r="X651" s="275">
        <v>2.9593943331106872E-3</v>
      </c>
      <c r="Y651" s="275">
        <v>0.14786949380324985</v>
      </c>
      <c r="Z651" s="275">
        <v>7.3307930544735139E-2</v>
      </c>
      <c r="AA651" s="275">
        <v>7.3307930544735139E-2</v>
      </c>
      <c r="AB651" s="275">
        <v>7.3307930544735139E-2</v>
      </c>
      <c r="AC651" s="275">
        <v>7.3307930544735139E-2</v>
      </c>
      <c r="AD651" s="275">
        <v>7.3307930544735139E-2</v>
      </c>
      <c r="AE651" s="275">
        <v>7.3307930544735139E-2</v>
      </c>
      <c r="AF651" s="275">
        <v>50.4131539746</v>
      </c>
      <c r="AG651" s="275">
        <v>4.6682079275999993</v>
      </c>
      <c r="AH651" s="275">
        <v>4.6682079275999993</v>
      </c>
      <c r="AI651" s="275">
        <v>5.5532594315183674</v>
      </c>
      <c r="AJ651" s="275">
        <v>5.5532594315183674</v>
      </c>
      <c r="AK651" s="275">
        <v>5.5532594315183674</v>
      </c>
    </row>
    <row r="652" spans="1:37" ht="15" x14ac:dyDescent="0.25">
      <c r="A652" s="269" t="s">
        <v>3613</v>
      </c>
      <c r="B652" s="269" t="s">
        <v>3614</v>
      </c>
      <c r="C652" s="275">
        <v>24</v>
      </c>
      <c r="D652" s="269" t="s">
        <v>802</v>
      </c>
      <c r="E652" s="275">
        <v>146.90086070686539</v>
      </c>
      <c r="F652" s="275">
        <v>120.84406077295502</v>
      </c>
      <c r="G652" s="275">
        <v>138.21526072889526</v>
      </c>
      <c r="H652" s="275">
        <v>146.90086070686539</v>
      </c>
      <c r="I652" s="275">
        <v>120.84406077295502</v>
      </c>
      <c r="J652" s="275">
        <v>138.21526072889526</v>
      </c>
      <c r="K652" s="275">
        <v>146.90086070686539</v>
      </c>
      <c r="L652" s="275">
        <v>120.84406077295502</v>
      </c>
      <c r="M652" s="275">
        <v>138.21526072889526</v>
      </c>
      <c r="N652" s="275">
        <v>50.973484042669661</v>
      </c>
      <c r="O652" s="275">
        <v>47.21215126893923</v>
      </c>
      <c r="P652" s="275">
        <v>49.54946473595755</v>
      </c>
      <c r="Q652" s="275">
        <v>50.973484042669661</v>
      </c>
      <c r="R652" s="275">
        <v>47.21215126893923</v>
      </c>
      <c r="S652" s="275">
        <v>49.549464735957557</v>
      </c>
      <c r="T652" s="275">
        <v>50.973484042669661</v>
      </c>
      <c r="U652" s="275">
        <v>47.21215126893923</v>
      </c>
      <c r="V652" s="275">
        <v>49.549464735957557</v>
      </c>
      <c r="W652" s="275">
        <v>0.41320835490048963</v>
      </c>
      <c r="X652" s="275">
        <v>4.1334631935335325E-3</v>
      </c>
      <c r="Y652" s="275">
        <v>0.20867090904701158</v>
      </c>
      <c r="Z652" s="275">
        <v>0.11140973648730865</v>
      </c>
      <c r="AA652" s="275">
        <v>0.11140973648730865</v>
      </c>
      <c r="AB652" s="275">
        <v>0.11140973648730865</v>
      </c>
      <c r="AC652" s="275">
        <v>0.11140973648730865</v>
      </c>
      <c r="AD652" s="275">
        <v>0.11140973648730865</v>
      </c>
      <c r="AE652" s="275">
        <v>0.11140973648730865</v>
      </c>
      <c r="AF652" s="275">
        <v>82.158952773500019</v>
      </c>
      <c r="AG652" s="275">
        <v>7.6078381245999989</v>
      </c>
      <c r="AH652" s="275">
        <v>7.6078381245999989</v>
      </c>
      <c r="AI652" s="275">
        <v>8.0599974666368439</v>
      </c>
      <c r="AJ652" s="275">
        <v>8.0599974666368439</v>
      </c>
      <c r="AK652" s="275">
        <v>8.0599974666368439</v>
      </c>
    </row>
    <row r="653" spans="1:37" ht="15" x14ac:dyDescent="0.25">
      <c r="A653" s="269" t="s">
        <v>3615</v>
      </c>
      <c r="B653" s="269" t="s">
        <v>1733</v>
      </c>
      <c r="C653" s="275">
        <v>18</v>
      </c>
      <c r="D653" s="269" t="s">
        <v>802</v>
      </c>
      <c r="E653" s="275">
        <v>91.914722424426941</v>
      </c>
      <c r="F653" s="275">
        <v>69.5803224810752</v>
      </c>
      <c r="G653" s="275">
        <v>84.469922443309699</v>
      </c>
      <c r="H653" s="275">
        <v>91.914722424426941</v>
      </c>
      <c r="I653" s="275">
        <v>69.5803224810752</v>
      </c>
      <c r="J653" s="275">
        <v>84.469922443309699</v>
      </c>
      <c r="K653" s="275">
        <v>91.914722424426941</v>
      </c>
      <c r="L653" s="275">
        <v>69.5803224810752</v>
      </c>
      <c r="M653" s="275">
        <v>84.469922443309699</v>
      </c>
      <c r="N653" s="275">
        <v>33.502172179416206</v>
      </c>
      <c r="O653" s="275">
        <v>30.242640892592213</v>
      </c>
      <c r="P653" s="275">
        <v>32.280557391219368</v>
      </c>
      <c r="Q653" s="275">
        <v>33.502172179416206</v>
      </c>
      <c r="R653" s="275">
        <v>30.242640892592213</v>
      </c>
      <c r="S653" s="275">
        <v>32.280557391219375</v>
      </c>
      <c r="T653" s="275">
        <v>33.502172179416206</v>
      </c>
      <c r="U653" s="275">
        <v>30.242640892592213</v>
      </c>
      <c r="V653" s="275">
        <v>32.280557391219375</v>
      </c>
      <c r="W653" s="275">
        <v>0.29277959327338898</v>
      </c>
      <c r="X653" s="275">
        <v>2.9593943331106872E-3</v>
      </c>
      <c r="Y653" s="275">
        <v>0.14786949380324985</v>
      </c>
      <c r="Z653" s="275">
        <v>7.3307930544735139E-2</v>
      </c>
      <c r="AA653" s="275">
        <v>7.3307930544735139E-2</v>
      </c>
      <c r="AB653" s="275">
        <v>7.3307930544735139E-2</v>
      </c>
      <c r="AC653" s="275">
        <v>7.3307930544735139E-2</v>
      </c>
      <c r="AD653" s="275">
        <v>7.3307930544735139E-2</v>
      </c>
      <c r="AE653" s="275">
        <v>7.3307930544735139E-2</v>
      </c>
      <c r="AF653" s="275">
        <v>50.414216905400004</v>
      </c>
      <c r="AG653" s="275">
        <v>4.6683063527999993</v>
      </c>
      <c r="AH653" s="275">
        <v>4.6683063527999993</v>
      </c>
      <c r="AI653" s="275">
        <v>5.5575918174891443</v>
      </c>
      <c r="AJ653" s="275">
        <v>5.5575918174891443</v>
      </c>
      <c r="AK653" s="275">
        <v>5.5575918174891443</v>
      </c>
    </row>
    <row r="654" spans="1:37" ht="15" x14ac:dyDescent="0.25">
      <c r="A654" s="269" t="s">
        <v>853</v>
      </c>
      <c r="B654" s="269" t="s">
        <v>854</v>
      </c>
      <c r="C654" s="275">
        <v>26</v>
      </c>
      <c r="D654" s="269" t="s">
        <v>802</v>
      </c>
      <c r="E654" s="275">
        <v>146.90086070686539</v>
      </c>
      <c r="F654" s="275">
        <v>120.84406077295502</v>
      </c>
      <c r="G654" s="275">
        <v>138.21526072889526</v>
      </c>
      <c r="H654" s="275">
        <v>146.90086070686539</v>
      </c>
      <c r="I654" s="275">
        <v>120.84406077295502</v>
      </c>
      <c r="J654" s="275">
        <v>138.21526072889526</v>
      </c>
      <c r="K654" s="275">
        <v>146.90086070686539</v>
      </c>
      <c r="L654" s="275">
        <v>120.84406077295502</v>
      </c>
      <c r="M654" s="275">
        <v>138.21526072889526</v>
      </c>
      <c r="N654" s="275">
        <v>51.057859670124948</v>
      </c>
      <c r="O654" s="275">
        <v>47.297651896339566</v>
      </c>
      <c r="P654" s="275">
        <v>49.634262238392232</v>
      </c>
      <c r="Q654" s="275">
        <v>51.057859670124948</v>
      </c>
      <c r="R654" s="275">
        <v>47.297651896339566</v>
      </c>
      <c r="S654" s="275">
        <v>49.634262238392239</v>
      </c>
      <c r="T654" s="275">
        <v>51.057859670124948</v>
      </c>
      <c r="U654" s="275">
        <v>47.297651896339566</v>
      </c>
      <c r="V654" s="275">
        <v>49.634262238392239</v>
      </c>
      <c r="W654" s="275">
        <v>0.41320835490048963</v>
      </c>
      <c r="X654" s="275">
        <v>4.1334631935335325E-3</v>
      </c>
      <c r="Y654" s="275">
        <v>0.20867090904701158</v>
      </c>
      <c r="Z654" s="275">
        <v>0.11140973648730865</v>
      </c>
      <c r="AA654" s="275">
        <v>0.11140973648730865</v>
      </c>
      <c r="AB654" s="275">
        <v>0.11140973648730865</v>
      </c>
      <c r="AC654" s="275">
        <v>0.11140973648730865</v>
      </c>
      <c r="AD654" s="275">
        <v>0.11140973648730865</v>
      </c>
      <c r="AE654" s="275">
        <v>0.11140973648730865</v>
      </c>
      <c r="AF654" s="275">
        <v>82.177643603100009</v>
      </c>
      <c r="AG654" s="275">
        <v>7.6095688721999988</v>
      </c>
      <c r="AH654" s="275">
        <v>7.6095688721999988</v>
      </c>
      <c r="AI654" s="275">
        <v>8.0692003036815052</v>
      </c>
      <c r="AJ654" s="275">
        <v>8.0692003036815052</v>
      </c>
      <c r="AK654" s="275">
        <v>8.0692003036815052</v>
      </c>
    </row>
    <row r="655" spans="1:37" ht="15" x14ac:dyDescent="0.25">
      <c r="A655" s="269" t="s">
        <v>2266</v>
      </c>
      <c r="B655" s="269" t="s">
        <v>1733</v>
      </c>
      <c r="C655" s="275">
        <v>18</v>
      </c>
      <c r="D655" s="269" t="s">
        <v>802</v>
      </c>
      <c r="E655" s="275">
        <v>91.914722424426941</v>
      </c>
      <c r="F655" s="275">
        <v>69.5803224810752</v>
      </c>
      <c r="G655" s="275">
        <v>84.469922443309699</v>
      </c>
      <c r="H655" s="275">
        <v>91.914722424426941</v>
      </c>
      <c r="I655" s="275">
        <v>69.5803224810752</v>
      </c>
      <c r="J655" s="275">
        <v>84.469922443309699</v>
      </c>
      <c r="K655" s="275">
        <v>91.914722424426941</v>
      </c>
      <c r="L655" s="275">
        <v>69.5803224810752</v>
      </c>
      <c r="M655" s="275">
        <v>84.469922443309699</v>
      </c>
      <c r="N655" s="275">
        <v>33.502172179416206</v>
      </c>
      <c r="O655" s="275">
        <v>30.242640892592213</v>
      </c>
      <c r="P655" s="275">
        <v>32.280557391219368</v>
      </c>
      <c r="Q655" s="275">
        <v>33.502172179416206</v>
      </c>
      <c r="R655" s="275">
        <v>30.242640892592213</v>
      </c>
      <c r="S655" s="275">
        <v>32.280557391219375</v>
      </c>
      <c r="T655" s="275">
        <v>33.502172179416206</v>
      </c>
      <c r="U655" s="275">
        <v>30.242640892592213</v>
      </c>
      <c r="V655" s="275">
        <v>32.280557391219375</v>
      </c>
      <c r="W655" s="275">
        <v>0.29277959327338898</v>
      </c>
      <c r="X655" s="275">
        <v>2.9593943331106872E-3</v>
      </c>
      <c r="Y655" s="275">
        <v>0.14786949380324985</v>
      </c>
      <c r="Z655" s="275">
        <v>7.3307930544735139E-2</v>
      </c>
      <c r="AA655" s="275">
        <v>7.3307930544735139E-2</v>
      </c>
      <c r="AB655" s="275">
        <v>7.3307930544735139E-2</v>
      </c>
      <c r="AC655" s="275">
        <v>7.3307930544735139E-2</v>
      </c>
      <c r="AD655" s="275">
        <v>7.3307930544735139E-2</v>
      </c>
      <c r="AE655" s="275">
        <v>7.3307930544735139E-2</v>
      </c>
      <c r="AF655" s="275">
        <v>50.413932031800002</v>
      </c>
      <c r="AG655" s="275">
        <v>4.668279974799999</v>
      </c>
      <c r="AH655" s="275">
        <v>4.668279974799999</v>
      </c>
      <c r="AI655" s="275">
        <v>5.5575918174891443</v>
      </c>
      <c r="AJ655" s="275">
        <v>5.5575918174891443</v>
      </c>
      <c r="AK655" s="275">
        <v>5.5575918174891443</v>
      </c>
    </row>
    <row r="656" spans="1:37" ht="15" x14ac:dyDescent="0.25">
      <c r="A656" s="269" t="s">
        <v>3616</v>
      </c>
      <c r="B656" s="269" t="s">
        <v>225</v>
      </c>
      <c r="C656" s="275">
        <v>92</v>
      </c>
      <c r="D656" s="269" t="s">
        <v>802</v>
      </c>
      <c r="E656" s="275">
        <v>380.87066637352757</v>
      </c>
      <c r="F656" s="275">
        <v>241.27106320694733</v>
      </c>
      <c r="G656" s="275">
        <v>334.3374653180008</v>
      </c>
      <c r="H656" s="275">
        <v>380.87066637352757</v>
      </c>
      <c r="I656" s="275">
        <v>241.27106320694733</v>
      </c>
      <c r="J656" s="275">
        <v>334.3374653180008</v>
      </c>
      <c r="K656" s="275">
        <v>380.87066637352757</v>
      </c>
      <c r="L656" s="275">
        <v>241.27106320694733</v>
      </c>
      <c r="M656" s="275">
        <v>334.3374653180008</v>
      </c>
      <c r="N656" s="275">
        <v>188.10897221013687</v>
      </c>
      <c r="O656" s="275">
        <v>93.379679476107754</v>
      </c>
      <c r="P656" s="275">
        <v>156.22172738177269</v>
      </c>
      <c r="Q656" s="275">
        <v>188.10897221013687</v>
      </c>
      <c r="R656" s="275">
        <v>93.379679476107754</v>
      </c>
      <c r="S656" s="275">
        <v>156.22172738177272</v>
      </c>
      <c r="T656" s="275">
        <v>188.10897221013687</v>
      </c>
      <c r="U656" s="275">
        <v>93.379679476107754</v>
      </c>
      <c r="V656" s="275">
        <v>156.22172738177272</v>
      </c>
      <c r="W656" s="275">
        <v>1.1739677315126913</v>
      </c>
      <c r="X656" s="275">
        <v>1.250166481591394E-2</v>
      </c>
      <c r="Y656" s="275">
        <v>0.59323469816430263</v>
      </c>
      <c r="Z656" s="275">
        <v>0.28192498690757817</v>
      </c>
      <c r="AA656" s="275">
        <v>0.28192498690757817</v>
      </c>
      <c r="AB656" s="275">
        <v>0.28192498690757817</v>
      </c>
      <c r="AC656" s="275">
        <v>0.28192498690757817</v>
      </c>
      <c r="AD656" s="275">
        <v>0.28192498690757817</v>
      </c>
      <c r="AE656" s="275">
        <v>0.28192498690757817</v>
      </c>
      <c r="AF656" s="275">
        <v>196.52464688609393</v>
      </c>
      <c r="AG656" s="275">
        <v>18.197994429639436</v>
      </c>
      <c r="AH656" s="275">
        <v>18.197994429639436</v>
      </c>
      <c r="AI656" s="275">
        <v>21.101581715721935</v>
      </c>
      <c r="AJ656" s="275">
        <v>21.101581715721935</v>
      </c>
      <c r="AK656" s="275">
        <v>21.101581715721935</v>
      </c>
    </row>
    <row r="657" spans="1:37" ht="15" x14ac:dyDescent="0.25">
      <c r="A657" s="269" t="s">
        <v>855</v>
      </c>
      <c r="B657" s="269" t="s">
        <v>225</v>
      </c>
      <c r="C657" s="275">
        <v>90</v>
      </c>
      <c r="D657" s="269" t="s">
        <v>802</v>
      </c>
      <c r="E657" s="275">
        <v>355.72434045348592</v>
      </c>
      <c r="F657" s="275">
        <v>223.37153735671467</v>
      </c>
      <c r="G657" s="275">
        <v>311.60673942122884</v>
      </c>
      <c r="H657" s="275">
        <v>355.72434045348592</v>
      </c>
      <c r="I657" s="275">
        <v>223.37153735671467</v>
      </c>
      <c r="J657" s="275">
        <v>311.60673942122884</v>
      </c>
      <c r="K657" s="275">
        <v>355.72434045348592</v>
      </c>
      <c r="L657" s="275">
        <v>223.37153735671467</v>
      </c>
      <c r="M657" s="275">
        <v>311.60673942122884</v>
      </c>
      <c r="N657" s="275">
        <v>177.51377256378618</v>
      </c>
      <c r="O657" s="275">
        <v>84.054935847274422</v>
      </c>
      <c r="P657" s="275">
        <v>146.05182964237579</v>
      </c>
      <c r="Q657" s="275">
        <v>177.51377256378618</v>
      </c>
      <c r="R657" s="275">
        <v>84.054935847274422</v>
      </c>
      <c r="S657" s="275">
        <v>146.05182964237579</v>
      </c>
      <c r="T657" s="275">
        <v>177.51377256378618</v>
      </c>
      <c r="U657" s="275">
        <v>84.054935847274422</v>
      </c>
      <c r="V657" s="275">
        <v>146.05182964237579</v>
      </c>
      <c r="W657" s="275">
        <v>1.1739677315126913</v>
      </c>
      <c r="X657" s="275">
        <v>1.250166481591394E-2</v>
      </c>
      <c r="Y657" s="275">
        <v>0.59323469816430263</v>
      </c>
      <c r="Z657" s="275">
        <v>0.28192498690757817</v>
      </c>
      <c r="AA657" s="275">
        <v>0.28192498690757817</v>
      </c>
      <c r="AB657" s="275">
        <v>0.28192498690757817</v>
      </c>
      <c r="AC657" s="275">
        <v>0.28192498690757817</v>
      </c>
      <c r="AD657" s="275">
        <v>0.28192498690757817</v>
      </c>
      <c r="AE657" s="275">
        <v>0.28192498690757817</v>
      </c>
      <c r="AF657" s="275">
        <v>186.4817866517939</v>
      </c>
      <c r="AG657" s="275">
        <v>17.268034626439434</v>
      </c>
      <c r="AH657" s="275">
        <v>17.268034626439434</v>
      </c>
      <c r="AI657" s="275">
        <v>20.180765881007687</v>
      </c>
      <c r="AJ657" s="275">
        <v>20.180765881007687</v>
      </c>
      <c r="AK657" s="275">
        <v>20.180765881007687</v>
      </c>
    </row>
    <row r="658" spans="1:37" ht="15" x14ac:dyDescent="0.25">
      <c r="A658" s="269" t="s">
        <v>2997</v>
      </c>
      <c r="B658" s="269" t="s">
        <v>226</v>
      </c>
      <c r="C658" s="275">
        <v>70</v>
      </c>
      <c r="D658" s="269" t="s">
        <v>802</v>
      </c>
      <c r="E658" s="275">
        <v>566.62721864354648</v>
      </c>
      <c r="F658" s="275">
        <v>516.74233345162907</v>
      </c>
      <c r="G658" s="275">
        <v>551.99283996355564</v>
      </c>
      <c r="H658" s="275">
        <v>566.62721864354648</v>
      </c>
      <c r="I658" s="275">
        <v>516.74233345162907</v>
      </c>
      <c r="J658" s="275">
        <v>551.99283996355575</v>
      </c>
      <c r="K658" s="275">
        <v>566.62721864354648</v>
      </c>
      <c r="L658" s="275">
        <v>516.74233345162907</v>
      </c>
      <c r="M658" s="275">
        <v>551.99283996355575</v>
      </c>
      <c r="N658" s="275">
        <v>141.97533702147092</v>
      </c>
      <c r="O658" s="275">
        <v>133.16247027529749</v>
      </c>
      <c r="P658" s="275">
        <v>137.33776314343936</v>
      </c>
      <c r="Q658" s="275">
        <v>141.97533702147092</v>
      </c>
      <c r="R658" s="275">
        <v>133.16247027529749</v>
      </c>
      <c r="S658" s="275">
        <v>137.33776314343936</v>
      </c>
      <c r="T658" s="275">
        <v>141.97533702147092</v>
      </c>
      <c r="U658" s="275">
        <v>133.16247027529749</v>
      </c>
      <c r="V658" s="275">
        <v>137.33776314343936</v>
      </c>
      <c r="W658" s="275">
        <v>0</v>
      </c>
      <c r="X658" s="275">
        <v>0</v>
      </c>
      <c r="Y658" s="275">
        <v>0</v>
      </c>
      <c r="Z658" s="275">
        <v>0</v>
      </c>
      <c r="AA658" s="275">
        <v>0</v>
      </c>
      <c r="AB658" s="275">
        <v>0</v>
      </c>
      <c r="AC658" s="275">
        <v>0</v>
      </c>
      <c r="AD658" s="275">
        <v>0</v>
      </c>
      <c r="AE658" s="275">
        <v>0</v>
      </c>
      <c r="AF658" s="275">
        <v>224.7472969695512</v>
      </c>
      <c r="AG658" s="275">
        <v>20.811379678515483</v>
      </c>
      <c r="AH658" s="275">
        <v>20.811379678515483</v>
      </c>
      <c r="AI658" s="275">
        <v>23.972143171184818</v>
      </c>
      <c r="AJ658" s="275">
        <v>23.972143171184818</v>
      </c>
      <c r="AK658" s="275">
        <v>23.972143171184818</v>
      </c>
    </row>
    <row r="659" spans="1:37" ht="15" x14ac:dyDescent="0.25">
      <c r="A659" s="269" t="s">
        <v>2591</v>
      </c>
      <c r="B659" s="269" t="s">
        <v>226</v>
      </c>
      <c r="C659" s="275">
        <v>71</v>
      </c>
      <c r="D659" s="269" t="s">
        <v>802</v>
      </c>
      <c r="E659" s="275">
        <v>521.2855000281977</v>
      </c>
      <c r="F659" s="275">
        <v>470.04372930771586</v>
      </c>
      <c r="G659" s="275">
        <v>508.03983583099125</v>
      </c>
      <c r="H659" s="275">
        <v>521.2855000281977</v>
      </c>
      <c r="I659" s="275">
        <v>470.04372930771586</v>
      </c>
      <c r="J659" s="275">
        <v>508.03983583099125</v>
      </c>
      <c r="K659" s="275">
        <v>521.2855000281977</v>
      </c>
      <c r="L659" s="275">
        <v>470.04372930771586</v>
      </c>
      <c r="M659" s="275">
        <v>508.03983583099125</v>
      </c>
      <c r="N659" s="275">
        <v>127.61654477057019</v>
      </c>
      <c r="O659" s="275">
        <v>119.1138173085981</v>
      </c>
      <c r="P659" s="275">
        <v>123.28903986424341</v>
      </c>
      <c r="Q659" s="275">
        <v>127.61654477057019</v>
      </c>
      <c r="R659" s="275">
        <v>119.1138173085981</v>
      </c>
      <c r="S659" s="275">
        <v>123.28903986424339</v>
      </c>
      <c r="T659" s="275">
        <v>127.61654477057019</v>
      </c>
      <c r="U659" s="275">
        <v>119.1138173085981</v>
      </c>
      <c r="V659" s="275">
        <v>123.28903986424339</v>
      </c>
      <c r="W659" s="275">
        <v>0</v>
      </c>
      <c r="X659" s="275">
        <v>0</v>
      </c>
      <c r="Y659" s="275">
        <v>0</v>
      </c>
      <c r="Z659" s="275">
        <v>0</v>
      </c>
      <c r="AA659" s="275">
        <v>0</v>
      </c>
      <c r="AB659" s="275">
        <v>0</v>
      </c>
      <c r="AC659" s="275">
        <v>0</v>
      </c>
      <c r="AD659" s="275">
        <v>0</v>
      </c>
      <c r="AE659" s="275">
        <v>0</v>
      </c>
      <c r="AF659" s="275">
        <v>200.24398825935731</v>
      </c>
      <c r="AG659" s="275">
        <v>18.542397876576047</v>
      </c>
      <c r="AH659" s="275">
        <v>18.542397876576047</v>
      </c>
      <c r="AI659" s="275">
        <v>22.252221121826235</v>
      </c>
      <c r="AJ659" s="275">
        <v>22.252221121826235</v>
      </c>
      <c r="AK659" s="275">
        <v>22.252221121826235</v>
      </c>
    </row>
    <row r="660" spans="1:37" ht="15" x14ac:dyDescent="0.25">
      <c r="A660" s="269" t="s">
        <v>3617</v>
      </c>
      <c r="B660" s="269" t="s">
        <v>227</v>
      </c>
      <c r="C660" s="275">
        <v>71</v>
      </c>
      <c r="D660" s="269" t="s">
        <v>802</v>
      </c>
      <c r="E660" s="275">
        <v>365.76677261325506</v>
      </c>
      <c r="F660" s="275">
        <v>324.55317218991905</v>
      </c>
      <c r="G660" s="275">
        <v>350.59157244416861</v>
      </c>
      <c r="H660" s="275">
        <v>365.76677261325506</v>
      </c>
      <c r="I660" s="275">
        <v>324.55317218991905</v>
      </c>
      <c r="J660" s="275">
        <v>350.59157244416861</v>
      </c>
      <c r="K660" s="275">
        <v>365.76677261325506</v>
      </c>
      <c r="L660" s="275">
        <v>324.55317218991905</v>
      </c>
      <c r="M660" s="275">
        <v>350.59157244416861</v>
      </c>
      <c r="N660" s="275">
        <v>106.43196312948203</v>
      </c>
      <c r="O660" s="275">
        <v>97.472512124262636</v>
      </c>
      <c r="P660" s="275">
        <v>102.16609568568863</v>
      </c>
      <c r="Q660" s="275">
        <v>106.43196312948203</v>
      </c>
      <c r="R660" s="275">
        <v>97.472512124262636</v>
      </c>
      <c r="S660" s="275">
        <v>102.16609568568863</v>
      </c>
      <c r="T660" s="275">
        <v>106.43196312948203</v>
      </c>
      <c r="U660" s="275">
        <v>97.472512124262636</v>
      </c>
      <c r="V660" s="275">
        <v>102.16609568568863</v>
      </c>
      <c r="W660" s="275">
        <v>1.3751201539393996</v>
      </c>
      <c r="X660" s="275">
        <v>1.378233187370511E-2</v>
      </c>
      <c r="Y660" s="275">
        <v>0.69445124290655236</v>
      </c>
      <c r="Z660" s="275">
        <v>0.27840553572259946</v>
      </c>
      <c r="AA660" s="275">
        <v>0.27840553572259946</v>
      </c>
      <c r="AB660" s="275">
        <v>0.27840553572259946</v>
      </c>
      <c r="AC660" s="275">
        <v>0.27840553572259946</v>
      </c>
      <c r="AD660" s="275">
        <v>0.27840553572259946</v>
      </c>
      <c r="AE660" s="275">
        <v>0.27840553572259946</v>
      </c>
      <c r="AF660" s="275">
        <v>173.88233361321988</v>
      </c>
      <c r="AG660" s="275">
        <v>16.101340403600915</v>
      </c>
      <c r="AH660" s="275">
        <v>16.101340403600915</v>
      </c>
      <c r="AI660" s="275">
        <v>22.234472905172037</v>
      </c>
      <c r="AJ660" s="275">
        <v>22.234472905172037</v>
      </c>
      <c r="AK660" s="275">
        <v>22.234472905172037</v>
      </c>
    </row>
    <row r="661" spans="1:37" ht="15" x14ac:dyDescent="0.25">
      <c r="A661" s="269" t="s">
        <v>856</v>
      </c>
      <c r="B661" s="269" t="s">
        <v>227</v>
      </c>
      <c r="C661" s="275">
        <v>79</v>
      </c>
      <c r="D661" s="269" t="s">
        <v>802</v>
      </c>
      <c r="E661" s="275">
        <v>397.24479953940732</v>
      </c>
      <c r="F661" s="275">
        <v>352.2295992010437</v>
      </c>
      <c r="G661" s="275">
        <v>380.80239939864504</v>
      </c>
      <c r="H661" s="275">
        <v>397.24479953940732</v>
      </c>
      <c r="I661" s="275">
        <v>352.2295992010437</v>
      </c>
      <c r="J661" s="275">
        <v>380.80239939864498</v>
      </c>
      <c r="K661" s="275">
        <v>397.24479953940732</v>
      </c>
      <c r="L661" s="275">
        <v>352.2295992010437</v>
      </c>
      <c r="M661" s="275">
        <v>380.80239939864498</v>
      </c>
      <c r="N661" s="275">
        <v>107.15409948337296</v>
      </c>
      <c r="O661" s="275">
        <v>98.037303042536308</v>
      </c>
      <c r="P661" s="275">
        <v>102.835660832889</v>
      </c>
      <c r="Q661" s="275">
        <v>107.15409948337296</v>
      </c>
      <c r="R661" s="275">
        <v>98.037303042536308</v>
      </c>
      <c r="S661" s="275">
        <v>102.835660832889</v>
      </c>
      <c r="T661" s="275">
        <v>107.15409948337296</v>
      </c>
      <c r="U661" s="275">
        <v>98.037303042536308</v>
      </c>
      <c r="V661" s="275">
        <v>102.835660832889</v>
      </c>
      <c r="W661" s="275">
        <v>1.3751201539393996</v>
      </c>
      <c r="X661" s="275">
        <v>1.378233187370511E-2</v>
      </c>
      <c r="Y661" s="275">
        <v>0.69445124290655236</v>
      </c>
      <c r="Z661" s="275">
        <v>0.27840553572259946</v>
      </c>
      <c r="AA661" s="275">
        <v>0.27840553572259946</v>
      </c>
      <c r="AB661" s="275">
        <v>0.27840553572259946</v>
      </c>
      <c r="AC661" s="275">
        <v>0.27840553572259946</v>
      </c>
      <c r="AD661" s="275">
        <v>0.27840553572259946</v>
      </c>
      <c r="AE661" s="275">
        <v>0.27840553572259946</v>
      </c>
      <c r="AF661" s="275">
        <v>176.44125877881987</v>
      </c>
      <c r="AG661" s="275">
        <v>16.338293576900913</v>
      </c>
      <c r="AH661" s="275">
        <v>16.338293576900913</v>
      </c>
      <c r="AI661" s="275">
        <v>22.403080318183605</v>
      </c>
      <c r="AJ661" s="275">
        <v>22.403080318183605</v>
      </c>
      <c r="AK661" s="275">
        <v>22.403080318183605</v>
      </c>
    </row>
    <row r="662" spans="1:37" ht="15" x14ac:dyDescent="0.25">
      <c r="A662" s="269" t="s">
        <v>3618</v>
      </c>
      <c r="B662" s="269" t="s">
        <v>858</v>
      </c>
      <c r="C662" s="275">
        <v>44</v>
      </c>
      <c r="D662" s="269" t="s">
        <v>802</v>
      </c>
      <c r="E662" s="275">
        <v>313.58153075244866</v>
      </c>
      <c r="F662" s="275">
        <v>272.36793032911265</v>
      </c>
      <c r="G662" s="275">
        <v>298.40633058336221</v>
      </c>
      <c r="H662" s="275">
        <v>313.58153075244866</v>
      </c>
      <c r="I662" s="275">
        <v>272.36793032911265</v>
      </c>
      <c r="J662" s="275">
        <v>298.40633058336221</v>
      </c>
      <c r="K662" s="275">
        <v>313.58153075244866</v>
      </c>
      <c r="L662" s="275">
        <v>272.36793032911265</v>
      </c>
      <c r="M662" s="275">
        <v>298.40633058336221</v>
      </c>
      <c r="N662" s="275">
        <v>83.615037907610088</v>
      </c>
      <c r="O662" s="275">
        <v>74.129915902113339</v>
      </c>
      <c r="P662" s="275">
        <v>79.275835318857844</v>
      </c>
      <c r="Q662" s="275">
        <v>83.615037907610088</v>
      </c>
      <c r="R662" s="275">
        <v>74.129915902113339</v>
      </c>
      <c r="S662" s="275">
        <v>79.27583531885783</v>
      </c>
      <c r="T662" s="275">
        <v>83.615037907610088</v>
      </c>
      <c r="U662" s="275">
        <v>74.129915902113339</v>
      </c>
      <c r="V662" s="275">
        <v>79.27583531885783</v>
      </c>
      <c r="W662" s="275">
        <v>0.84369618356180209</v>
      </c>
      <c r="X662" s="275">
        <v>8.4398183653032494E-3</v>
      </c>
      <c r="Y662" s="275">
        <v>0.42606800096355268</v>
      </c>
      <c r="Z662" s="275">
        <v>0.18805064709909305</v>
      </c>
      <c r="AA662" s="275">
        <v>0.18805064709909305</v>
      </c>
      <c r="AB662" s="275">
        <v>0.18805064709909305</v>
      </c>
      <c r="AC662" s="275">
        <v>0.18805064709909305</v>
      </c>
      <c r="AD662" s="275">
        <v>0.18805064709909305</v>
      </c>
      <c r="AE662" s="275">
        <v>0.18805064709909305</v>
      </c>
      <c r="AF662" s="275">
        <v>136.77105706001987</v>
      </c>
      <c r="AG662" s="275">
        <v>12.664873103900913</v>
      </c>
      <c r="AH662" s="275">
        <v>12.664873103900913</v>
      </c>
      <c r="AI662" s="275">
        <v>18.160564154667259</v>
      </c>
      <c r="AJ662" s="275">
        <v>18.160564154667259</v>
      </c>
      <c r="AK662" s="275">
        <v>18.160564154667259</v>
      </c>
    </row>
    <row r="663" spans="1:37" ht="15" x14ac:dyDescent="0.25">
      <c r="A663" s="269" t="s">
        <v>3619</v>
      </c>
      <c r="B663" s="269" t="s">
        <v>860</v>
      </c>
      <c r="C663" s="275">
        <v>27</v>
      </c>
      <c r="D663" s="269" t="s">
        <v>802</v>
      </c>
      <c r="E663" s="275">
        <v>52.1852418608064</v>
      </c>
      <c r="F663" s="275">
        <v>52.1852418608064</v>
      </c>
      <c r="G663" s="275">
        <v>52.1852418608064</v>
      </c>
      <c r="H663" s="275">
        <v>52.1852418608064</v>
      </c>
      <c r="I663" s="275">
        <v>52.1852418608064</v>
      </c>
      <c r="J663" s="275">
        <v>52.1852418608064</v>
      </c>
      <c r="K663" s="275">
        <v>52.1852418608064</v>
      </c>
      <c r="L663" s="275">
        <v>52.1852418608064</v>
      </c>
      <c r="M663" s="275">
        <v>52.1852418608064</v>
      </c>
      <c r="N663" s="275">
        <v>23.3425962221493</v>
      </c>
      <c r="O663" s="275">
        <v>22.583874803832167</v>
      </c>
      <c r="P663" s="275">
        <v>22.890260366830791</v>
      </c>
      <c r="Q663" s="275">
        <v>23.3425962221493</v>
      </c>
      <c r="R663" s="275">
        <v>22.583874803832167</v>
      </c>
      <c r="S663" s="275">
        <v>22.890260366830795</v>
      </c>
      <c r="T663" s="275">
        <v>23.3425962221493</v>
      </c>
      <c r="U663" s="275">
        <v>22.583874803832167</v>
      </c>
      <c r="V663" s="275">
        <v>22.890260366830795</v>
      </c>
      <c r="W663" s="275">
        <v>0.53142397037759725</v>
      </c>
      <c r="X663" s="275">
        <v>5.3425135084018529E-3</v>
      </c>
      <c r="Y663" s="275">
        <v>0.26838324194299956</v>
      </c>
      <c r="Z663" s="275">
        <v>9.0354888623506491E-2</v>
      </c>
      <c r="AA663" s="275">
        <v>9.0354888623506491E-2</v>
      </c>
      <c r="AB663" s="275">
        <v>9.0354888623506491E-2</v>
      </c>
      <c r="AC663" s="275">
        <v>9.0354888623506491E-2</v>
      </c>
      <c r="AD663" s="275">
        <v>9.0354888623506491E-2</v>
      </c>
      <c r="AE663" s="275">
        <v>9.0354888623506491E-2</v>
      </c>
      <c r="AF663" s="275">
        <v>37.1112765532</v>
      </c>
      <c r="AG663" s="275">
        <v>3.4364672996999999</v>
      </c>
      <c r="AH663" s="275">
        <v>3.4364672996999999</v>
      </c>
      <c r="AI663" s="275">
        <v>4.0739087505047786</v>
      </c>
      <c r="AJ663" s="275">
        <v>4.0739087505047786</v>
      </c>
      <c r="AK663" s="275">
        <v>4.0739087505047786</v>
      </c>
    </row>
    <row r="664" spans="1:37" ht="15" x14ac:dyDescent="0.25">
      <c r="A664" s="269" t="s">
        <v>857</v>
      </c>
      <c r="B664" s="269" t="s">
        <v>858</v>
      </c>
      <c r="C664" s="275">
        <v>50</v>
      </c>
      <c r="D664" s="269" t="s">
        <v>802</v>
      </c>
      <c r="E664" s="275">
        <v>345.05955767860092</v>
      </c>
      <c r="F664" s="275">
        <v>300.0443573402373</v>
      </c>
      <c r="G664" s="275">
        <v>328.61715753783858</v>
      </c>
      <c r="H664" s="275">
        <v>345.05955767860092</v>
      </c>
      <c r="I664" s="275">
        <v>300.0443573402373</v>
      </c>
      <c r="J664" s="275">
        <v>328.61715753783858</v>
      </c>
      <c r="K664" s="275">
        <v>345.05955767860092</v>
      </c>
      <c r="L664" s="275">
        <v>300.0443573402373</v>
      </c>
      <c r="M664" s="275">
        <v>328.61715753783858</v>
      </c>
      <c r="N664" s="275">
        <v>84.25392363399078</v>
      </c>
      <c r="O664" s="275">
        <v>74.611456192876773</v>
      </c>
      <c r="P664" s="275">
        <v>79.862149838547964</v>
      </c>
      <c r="Q664" s="275">
        <v>84.25392363399078</v>
      </c>
      <c r="R664" s="275">
        <v>74.611456192876773</v>
      </c>
      <c r="S664" s="275">
        <v>79.862149838547964</v>
      </c>
      <c r="T664" s="275">
        <v>84.25392363399078</v>
      </c>
      <c r="U664" s="275">
        <v>74.611456192876773</v>
      </c>
      <c r="V664" s="275">
        <v>79.862149838547964</v>
      </c>
      <c r="W664" s="275">
        <v>0.84369618356180209</v>
      </c>
      <c r="X664" s="275">
        <v>8.4398183653032494E-3</v>
      </c>
      <c r="Y664" s="275">
        <v>0.42606800096355268</v>
      </c>
      <c r="Z664" s="275">
        <v>0.18805064709909305</v>
      </c>
      <c r="AA664" s="275">
        <v>0.18805064709909305</v>
      </c>
      <c r="AB664" s="275">
        <v>0.18805064709909305</v>
      </c>
      <c r="AC664" s="275">
        <v>0.18805064709909305</v>
      </c>
      <c r="AD664" s="275">
        <v>0.18805064709909305</v>
      </c>
      <c r="AE664" s="275">
        <v>0.18805064709909305</v>
      </c>
      <c r="AF664" s="275">
        <v>139.33227443381986</v>
      </c>
      <c r="AG664" s="275">
        <v>12.902038533800914</v>
      </c>
      <c r="AH664" s="275">
        <v>12.902038533800914</v>
      </c>
      <c r="AI664" s="275">
        <v>18.321493660063652</v>
      </c>
      <c r="AJ664" s="275">
        <v>18.321493660063652</v>
      </c>
      <c r="AK664" s="275">
        <v>18.321493660063652</v>
      </c>
    </row>
    <row r="665" spans="1:37" ht="15" x14ac:dyDescent="0.25">
      <c r="A665" s="269" t="s">
        <v>859</v>
      </c>
      <c r="B665" s="269" t="s">
        <v>860</v>
      </c>
      <c r="C665" s="275">
        <v>29</v>
      </c>
      <c r="D665" s="269" t="s">
        <v>802</v>
      </c>
      <c r="E665" s="275">
        <v>52.1852418608064</v>
      </c>
      <c r="F665" s="275">
        <v>52.1852418608064</v>
      </c>
      <c r="G665" s="275">
        <v>52.1852418608064</v>
      </c>
      <c r="H665" s="275">
        <v>52.1852418608064</v>
      </c>
      <c r="I665" s="275">
        <v>52.1852418608064</v>
      </c>
      <c r="J665" s="275">
        <v>52.1852418608064</v>
      </c>
      <c r="K665" s="275">
        <v>52.1852418608064</v>
      </c>
      <c r="L665" s="275">
        <v>52.1852418608064</v>
      </c>
      <c r="M665" s="275">
        <v>52.1852418608064</v>
      </c>
      <c r="N665" s="275">
        <v>23.425846849659532</v>
      </c>
      <c r="O665" s="275">
        <v>22.667125431342399</v>
      </c>
      <c r="P665" s="275">
        <v>22.973510994341027</v>
      </c>
      <c r="Q665" s="275">
        <v>23.425846849659532</v>
      </c>
      <c r="R665" s="275">
        <v>22.667125431342399</v>
      </c>
      <c r="S665" s="275">
        <v>22.973510994341027</v>
      </c>
      <c r="T665" s="275">
        <v>23.425846849659532</v>
      </c>
      <c r="U665" s="275">
        <v>22.667125431342399</v>
      </c>
      <c r="V665" s="275">
        <v>22.973510994341027</v>
      </c>
      <c r="W665" s="275">
        <v>0.53142397037759725</v>
      </c>
      <c r="X665" s="275">
        <v>5.3425135084018529E-3</v>
      </c>
      <c r="Y665" s="275">
        <v>0.26838324194299956</v>
      </c>
      <c r="Z665" s="275">
        <v>9.0354888623506491E-2</v>
      </c>
      <c r="AA665" s="275">
        <v>9.0354888623506491E-2</v>
      </c>
      <c r="AB665" s="275">
        <v>9.0354888623506491E-2</v>
      </c>
      <c r="AC665" s="275">
        <v>9.0354888623506491E-2</v>
      </c>
      <c r="AD665" s="275">
        <v>9.0354888623506491E-2</v>
      </c>
      <c r="AE665" s="275">
        <v>9.0354888623506491E-2</v>
      </c>
      <c r="AF665" s="275">
        <v>37.108984345000003</v>
      </c>
      <c r="AG665" s="275">
        <v>3.4362550430999996</v>
      </c>
      <c r="AH665" s="275">
        <v>3.4362550430999996</v>
      </c>
      <c r="AI665" s="275">
        <v>4.0815866581199538</v>
      </c>
      <c r="AJ665" s="275">
        <v>4.0815866581199538</v>
      </c>
      <c r="AK665" s="275">
        <v>4.0815866581199538</v>
      </c>
    </row>
    <row r="666" spans="1:37" ht="15" x14ac:dyDescent="0.25">
      <c r="A666" s="269" t="s">
        <v>2998</v>
      </c>
      <c r="B666" s="269" t="s">
        <v>2593</v>
      </c>
      <c r="C666" s="275">
        <v>45</v>
      </c>
      <c r="D666" s="269" t="s">
        <v>802</v>
      </c>
      <c r="E666" s="275">
        <v>378.85789973547202</v>
      </c>
      <c r="F666" s="275">
        <v>334.65092967321613</v>
      </c>
      <c r="G666" s="275">
        <v>362.49823585262038</v>
      </c>
      <c r="H666" s="275">
        <v>378.85789973547202</v>
      </c>
      <c r="I666" s="275">
        <v>334.65092967321613</v>
      </c>
      <c r="J666" s="275">
        <v>362.49823585262038</v>
      </c>
      <c r="K666" s="275">
        <v>378.85789973547202</v>
      </c>
      <c r="L666" s="275">
        <v>334.65092967321613</v>
      </c>
      <c r="M666" s="275">
        <v>362.49823585262038</v>
      </c>
      <c r="N666" s="275">
        <v>83.350285742621821</v>
      </c>
      <c r="O666" s="275">
        <v>76.930657104116563</v>
      </c>
      <c r="P666" s="275">
        <v>80.052952330061984</v>
      </c>
      <c r="Q666" s="275">
        <v>83.350285742621821</v>
      </c>
      <c r="R666" s="275">
        <v>76.930657104116563</v>
      </c>
      <c r="S666" s="275">
        <v>80.05295233006197</v>
      </c>
      <c r="T666" s="275">
        <v>83.350285742621821</v>
      </c>
      <c r="U666" s="275">
        <v>76.930657104116563</v>
      </c>
      <c r="V666" s="275">
        <v>80.05295233006197</v>
      </c>
      <c r="W666" s="275">
        <v>0</v>
      </c>
      <c r="X666" s="275">
        <v>0</v>
      </c>
      <c r="Y666" s="275">
        <v>0</v>
      </c>
      <c r="Z666" s="275">
        <v>0</v>
      </c>
      <c r="AA666" s="275">
        <v>0</v>
      </c>
      <c r="AB666" s="275">
        <v>0</v>
      </c>
      <c r="AC666" s="275">
        <v>0</v>
      </c>
      <c r="AD666" s="275">
        <v>0</v>
      </c>
      <c r="AE666" s="275">
        <v>0</v>
      </c>
      <c r="AF666" s="275">
        <v>144.15551227377563</v>
      </c>
      <c r="AG666" s="275">
        <v>13.348658977557744</v>
      </c>
      <c r="AH666" s="275">
        <v>13.348658977557744</v>
      </c>
      <c r="AI666" s="275">
        <v>14.491809163476645</v>
      </c>
      <c r="AJ666" s="275">
        <v>14.491809163476645</v>
      </c>
      <c r="AK666" s="275">
        <v>14.491809163476645</v>
      </c>
    </row>
    <row r="667" spans="1:37" ht="15" x14ac:dyDescent="0.25">
      <c r="A667" s="269" t="s">
        <v>2999</v>
      </c>
      <c r="B667" s="269" t="s">
        <v>2595</v>
      </c>
      <c r="C667" s="275">
        <v>7</v>
      </c>
      <c r="D667" s="269" t="s">
        <v>802</v>
      </c>
      <c r="E667" s="275">
        <v>89.571184833159947</v>
      </c>
      <c r="F667" s="275">
        <v>76.207584366908577</v>
      </c>
      <c r="G667" s="275">
        <v>83.610784699430965</v>
      </c>
      <c r="H667" s="275">
        <v>89.571184833159947</v>
      </c>
      <c r="I667" s="275">
        <v>76.207584366908577</v>
      </c>
      <c r="J667" s="275">
        <v>83.61078469943098</v>
      </c>
      <c r="K667" s="275">
        <v>89.571184833159947</v>
      </c>
      <c r="L667" s="275">
        <v>76.207584366908577</v>
      </c>
      <c r="M667" s="275">
        <v>83.61078469943098</v>
      </c>
      <c r="N667" s="275">
        <v>8.4647610187028377</v>
      </c>
      <c r="O667" s="275">
        <v>4.5473245998805982</v>
      </c>
      <c r="P667" s="275">
        <v>7.0771573554090663</v>
      </c>
      <c r="Q667" s="275">
        <v>8.4647610187028377</v>
      </c>
      <c r="R667" s="275">
        <v>4.5473245998805982</v>
      </c>
      <c r="S667" s="275">
        <v>7.0771573554090672</v>
      </c>
      <c r="T667" s="275">
        <v>8.4647610187028377</v>
      </c>
      <c r="U667" s="275">
        <v>4.5473245998805982</v>
      </c>
      <c r="V667" s="275">
        <v>7.0771573554090672</v>
      </c>
      <c r="W667" s="275">
        <v>0</v>
      </c>
      <c r="X667" s="275">
        <v>0</v>
      </c>
      <c r="Y667" s="275">
        <v>0</v>
      </c>
      <c r="Z667" s="275">
        <v>0</v>
      </c>
      <c r="AA667" s="275">
        <v>0</v>
      </c>
      <c r="AB667" s="275">
        <v>0</v>
      </c>
      <c r="AC667" s="275">
        <v>0</v>
      </c>
      <c r="AD667" s="275">
        <v>0</v>
      </c>
      <c r="AE667" s="275">
        <v>0</v>
      </c>
      <c r="AF667" s="275">
        <v>18.2552792823939</v>
      </c>
      <c r="AG667" s="275">
        <v>1.6904190541394355</v>
      </c>
      <c r="AH667" s="275">
        <v>1.6904190541394355</v>
      </c>
      <c r="AI667" s="275">
        <v>2.8680908398986524</v>
      </c>
      <c r="AJ667" s="275">
        <v>2.8680908398986524</v>
      </c>
      <c r="AK667" s="275">
        <v>2.8680908398986524</v>
      </c>
    </row>
    <row r="668" spans="1:37" ht="15" x14ac:dyDescent="0.25">
      <c r="A668" s="269" t="s">
        <v>3000</v>
      </c>
      <c r="B668" s="269" t="s">
        <v>2597</v>
      </c>
      <c r="C668" s="275">
        <v>9</v>
      </c>
      <c r="D668" s="269" t="s">
        <v>802</v>
      </c>
      <c r="E668" s="275">
        <v>52.1852418608064</v>
      </c>
      <c r="F668" s="275">
        <v>52.1852418608064</v>
      </c>
      <c r="G668" s="275">
        <v>52.1852418608064</v>
      </c>
      <c r="H668" s="275">
        <v>52.1852418608064</v>
      </c>
      <c r="I668" s="275">
        <v>52.1852418608064</v>
      </c>
      <c r="J668" s="275">
        <v>52.1852418608064</v>
      </c>
      <c r="K668" s="275">
        <v>52.1852418608064</v>
      </c>
      <c r="L668" s="275">
        <v>52.1852418608064</v>
      </c>
      <c r="M668" s="275">
        <v>52.1852418608064</v>
      </c>
      <c r="N668" s="275">
        <v>22.525522462917824</v>
      </c>
      <c r="O668" s="275">
        <v>21.82637120879857</v>
      </c>
      <c r="P668" s="275">
        <v>22.112234528004308</v>
      </c>
      <c r="Q668" s="275">
        <v>22.525522462917824</v>
      </c>
      <c r="R668" s="275">
        <v>21.82637120879857</v>
      </c>
      <c r="S668" s="275">
        <v>22.112234528004308</v>
      </c>
      <c r="T668" s="275">
        <v>22.525522462917824</v>
      </c>
      <c r="U668" s="275">
        <v>21.82637120879857</v>
      </c>
      <c r="V668" s="275">
        <v>22.112234528004308</v>
      </c>
      <c r="W668" s="275">
        <v>0</v>
      </c>
      <c r="X668" s="275">
        <v>0</v>
      </c>
      <c r="Y668" s="275">
        <v>0</v>
      </c>
      <c r="Z668" s="275">
        <v>0</v>
      </c>
      <c r="AA668" s="275">
        <v>0</v>
      </c>
      <c r="AB668" s="275">
        <v>0</v>
      </c>
      <c r="AC668" s="275">
        <v>0</v>
      </c>
      <c r="AD668" s="275">
        <v>0</v>
      </c>
      <c r="AE668" s="275">
        <v>0</v>
      </c>
      <c r="AF668" s="275">
        <v>37.062593327981709</v>
      </c>
      <c r="AG668" s="275">
        <v>3.4319592586183059</v>
      </c>
      <c r="AH668" s="275">
        <v>3.4319592586183059</v>
      </c>
      <c r="AI668" s="275">
        <v>3.9866788739922079</v>
      </c>
      <c r="AJ668" s="275">
        <v>3.9866788739922079</v>
      </c>
      <c r="AK668" s="275">
        <v>3.9866788739922079</v>
      </c>
    </row>
    <row r="669" spans="1:37" ht="15" x14ac:dyDescent="0.25">
      <c r="A669" s="269" t="s">
        <v>3001</v>
      </c>
      <c r="B669" s="269" t="s">
        <v>2599</v>
      </c>
      <c r="C669" s="275">
        <v>9</v>
      </c>
      <c r="D669" s="269" t="s">
        <v>802</v>
      </c>
      <c r="E669" s="275">
        <v>53.698577550697976</v>
      </c>
      <c r="F669" s="275">
        <v>53.698577550697976</v>
      </c>
      <c r="G669" s="275">
        <v>53.698577550697983</v>
      </c>
      <c r="H669" s="275">
        <v>53.698577550697976</v>
      </c>
      <c r="I669" s="275">
        <v>53.698577550697976</v>
      </c>
      <c r="J669" s="275">
        <v>53.698577550697976</v>
      </c>
      <c r="K669" s="275">
        <v>53.698577550697976</v>
      </c>
      <c r="L669" s="275">
        <v>53.698577550697976</v>
      </c>
      <c r="M669" s="275">
        <v>53.698577550697976</v>
      </c>
      <c r="N669" s="275">
        <v>28.100868633307957</v>
      </c>
      <c r="O669" s="275">
        <v>28.079069819932162</v>
      </c>
      <c r="P669" s="275">
        <v>28.095418929964012</v>
      </c>
      <c r="Q669" s="275">
        <v>28.100868633307957</v>
      </c>
      <c r="R669" s="275">
        <v>28.079069819932162</v>
      </c>
      <c r="S669" s="275">
        <v>28.095418929964008</v>
      </c>
      <c r="T669" s="275">
        <v>28.100868633307957</v>
      </c>
      <c r="U669" s="275">
        <v>28.079069819932162</v>
      </c>
      <c r="V669" s="275">
        <v>28.095418929964008</v>
      </c>
      <c r="W669" s="275">
        <v>0</v>
      </c>
      <c r="X669" s="275">
        <v>0</v>
      </c>
      <c r="Y669" s="275">
        <v>0</v>
      </c>
      <c r="Z669" s="275">
        <v>0</v>
      </c>
      <c r="AA669" s="275">
        <v>0</v>
      </c>
      <c r="AB669" s="275">
        <v>0</v>
      </c>
      <c r="AC669" s="275">
        <v>0</v>
      </c>
      <c r="AD669" s="275">
        <v>0</v>
      </c>
      <c r="AE669" s="275">
        <v>0</v>
      </c>
      <c r="AF669" s="275">
        <v>25.273912085399996</v>
      </c>
      <c r="AG669" s="275">
        <v>2.3403423881999998</v>
      </c>
      <c r="AH669" s="275">
        <v>2.3403423881999998</v>
      </c>
      <c r="AI669" s="275">
        <v>2.6255642938173067</v>
      </c>
      <c r="AJ669" s="275">
        <v>2.6255642938173067</v>
      </c>
      <c r="AK669" s="275">
        <v>2.6255642938173067</v>
      </c>
    </row>
    <row r="670" spans="1:37" ht="15" x14ac:dyDescent="0.25">
      <c r="A670" s="269" t="s">
        <v>2592</v>
      </c>
      <c r="B670" s="269" t="s">
        <v>2593</v>
      </c>
      <c r="C670" s="275">
        <v>46</v>
      </c>
      <c r="D670" s="269" t="s">
        <v>802</v>
      </c>
      <c r="E670" s="275">
        <v>372.70465687243677</v>
      </c>
      <c r="F670" s="275">
        <v>327.25688681332804</v>
      </c>
      <c r="G670" s="275">
        <v>356.34499298958525</v>
      </c>
      <c r="H670" s="275">
        <v>372.70465687243677</v>
      </c>
      <c r="I670" s="275">
        <v>327.25688681332804</v>
      </c>
      <c r="J670" s="275">
        <v>356.34499298958519</v>
      </c>
      <c r="K670" s="275">
        <v>372.70465687243677</v>
      </c>
      <c r="L670" s="275">
        <v>327.25688681332804</v>
      </c>
      <c r="M670" s="275">
        <v>356.34499298958519</v>
      </c>
      <c r="N670" s="275">
        <v>82.737563955566117</v>
      </c>
      <c r="O670" s="275">
        <v>76.971868460422442</v>
      </c>
      <c r="P670" s="275">
        <v>79.658231694958985</v>
      </c>
      <c r="Q670" s="275">
        <v>82.737563955566117</v>
      </c>
      <c r="R670" s="275">
        <v>76.971868460422428</v>
      </c>
      <c r="S670" s="275">
        <v>79.658231694958985</v>
      </c>
      <c r="T670" s="275">
        <v>82.737563955566117</v>
      </c>
      <c r="U670" s="275">
        <v>76.971868460422428</v>
      </c>
      <c r="V670" s="275">
        <v>79.658231694958985</v>
      </c>
      <c r="W670" s="275">
        <v>0</v>
      </c>
      <c r="X670" s="275">
        <v>0</v>
      </c>
      <c r="Y670" s="275">
        <v>0</v>
      </c>
      <c r="Z670" s="275">
        <v>0</v>
      </c>
      <c r="AA670" s="275">
        <v>0</v>
      </c>
      <c r="AB670" s="275">
        <v>0</v>
      </c>
      <c r="AC670" s="275">
        <v>0</v>
      </c>
      <c r="AD670" s="275">
        <v>0</v>
      </c>
      <c r="AE670" s="275">
        <v>0</v>
      </c>
      <c r="AF670" s="275">
        <v>143.94666200678171</v>
      </c>
      <c r="AG670" s="275">
        <v>13.329319665418307</v>
      </c>
      <c r="AH670" s="275">
        <v>13.329319665418307</v>
      </c>
      <c r="AI670" s="275">
        <v>14.465312807168988</v>
      </c>
      <c r="AJ670" s="275">
        <v>14.465312807168988</v>
      </c>
      <c r="AK670" s="275">
        <v>14.465312807168988</v>
      </c>
    </row>
    <row r="671" spans="1:37" ht="15" x14ac:dyDescent="0.25">
      <c r="A671" s="269" t="s">
        <v>2594</v>
      </c>
      <c r="B671" s="269" t="s">
        <v>2595</v>
      </c>
      <c r="C671" s="275">
        <v>7</v>
      </c>
      <c r="D671" s="269" t="s">
        <v>802</v>
      </c>
      <c r="E671" s="275">
        <v>89.571184833159947</v>
      </c>
      <c r="F671" s="275">
        <v>71.693184323421036</v>
      </c>
      <c r="G671" s="275">
        <v>80.601184670439281</v>
      </c>
      <c r="H671" s="275">
        <v>89.571184833159947</v>
      </c>
      <c r="I671" s="275">
        <v>71.693184323421036</v>
      </c>
      <c r="J671" s="275">
        <v>80.601184670439267</v>
      </c>
      <c r="K671" s="275">
        <v>89.571184833159947</v>
      </c>
      <c r="L671" s="275">
        <v>71.693184323421036</v>
      </c>
      <c r="M671" s="275">
        <v>80.601184670439267</v>
      </c>
      <c r="N671" s="275">
        <v>8.1885575594466093</v>
      </c>
      <c r="O671" s="275">
        <v>4.3631889603764469</v>
      </c>
      <c r="P671" s="275">
        <v>6.8930217159049159</v>
      </c>
      <c r="Q671" s="275">
        <v>8.1885575594466093</v>
      </c>
      <c r="R671" s="275">
        <v>4.3631889603764469</v>
      </c>
      <c r="S671" s="275">
        <v>6.8930217159049167</v>
      </c>
      <c r="T671" s="275">
        <v>8.1885575594466093</v>
      </c>
      <c r="U671" s="275">
        <v>4.3631889603764469</v>
      </c>
      <c r="V671" s="275">
        <v>6.8930217159049167</v>
      </c>
      <c r="W671" s="275">
        <v>0</v>
      </c>
      <c r="X671" s="275">
        <v>0</v>
      </c>
      <c r="Y671" s="275">
        <v>0</v>
      </c>
      <c r="Z671" s="275">
        <v>0</v>
      </c>
      <c r="AA671" s="275">
        <v>0</v>
      </c>
      <c r="AB671" s="275">
        <v>0</v>
      </c>
      <c r="AC671" s="275">
        <v>0</v>
      </c>
      <c r="AD671" s="275">
        <v>0</v>
      </c>
      <c r="AE671" s="275">
        <v>0</v>
      </c>
      <c r="AF671" s="275">
        <v>17.944993406793905</v>
      </c>
      <c r="AG671" s="275">
        <v>1.6616868627394354</v>
      </c>
      <c r="AH671" s="275">
        <v>1.6616868627394354</v>
      </c>
      <c r="AI671" s="275">
        <v>2.7388101484559599</v>
      </c>
      <c r="AJ671" s="275">
        <v>2.7388101484559599</v>
      </c>
      <c r="AK671" s="275">
        <v>2.7388101484559599</v>
      </c>
    </row>
    <row r="672" spans="1:37" ht="15" x14ac:dyDescent="0.25">
      <c r="A672" s="269" t="s">
        <v>2596</v>
      </c>
      <c r="B672" s="269" t="s">
        <v>2597</v>
      </c>
      <c r="C672" s="275">
        <v>9</v>
      </c>
      <c r="D672" s="269" t="s">
        <v>802</v>
      </c>
      <c r="E672" s="275">
        <v>17.3950806202688</v>
      </c>
      <c r="F672" s="275">
        <v>17.3950806202688</v>
      </c>
      <c r="G672" s="275">
        <v>17.3950806202688</v>
      </c>
      <c r="H672" s="275">
        <v>17.3950806202688</v>
      </c>
      <c r="I672" s="275">
        <v>17.3950806202688</v>
      </c>
      <c r="J672" s="275">
        <v>17.3950806202688</v>
      </c>
      <c r="K672" s="275">
        <v>17.3950806202688</v>
      </c>
      <c r="L672" s="275">
        <v>17.3950806202688</v>
      </c>
      <c r="M672" s="275">
        <v>17.3950806202688</v>
      </c>
      <c r="N672" s="275">
        <v>9.0556554583290101</v>
      </c>
      <c r="O672" s="275">
        <v>8.3565042042097541</v>
      </c>
      <c r="P672" s="275">
        <v>8.642367523415496</v>
      </c>
      <c r="Q672" s="275">
        <v>9.0556554583290101</v>
      </c>
      <c r="R672" s="275">
        <v>8.3565042042097541</v>
      </c>
      <c r="S672" s="275">
        <v>8.642367523415496</v>
      </c>
      <c r="T672" s="275">
        <v>9.0556554583290101</v>
      </c>
      <c r="U672" s="275">
        <v>8.3565042042097541</v>
      </c>
      <c r="V672" s="275">
        <v>8.642367523415496</v>
      </c>
      <c r="W672" s="275">
        <v>0</v>
      </c>
      <c r="X672" s="275">
        <v>0</v>
      </c>
      <c r="Y672" s="275">
        <v>0</v>
      </c>
      <c r="Z672" s="275">
        <v>0</v>
      </c>
      <c r="AA672" s="275">
        <v>0</v>
      </c>
      <c r="AB672" s="275">
        <v>0</v>
      </c>
      <c r="AC672" s="275">
        <v>0</v>
      </c>
      <c r="AD672" s="275">
        <v>0</v>
      </c>
      <c r="AE672" s="275">
        <v>0</v>
      </c>
      <c r="AF672" s="275">
        <v>13.079603812181709</v>
      </c>
      <c r="AG672" s="275">
        <v>1.2111585094183059</v>
      </c>
      <c r="AH672" s="275">
        <v>1.2111585094183059</v>
      </c>
      <c r="AI672" s="275">
        <v>2.422533872383978</v>
      </c>
      <c r="AJ672" s="275">
        <v>2.422533872383978</v>
      </c>
      <c r="AK672" s="275">
        <v>2.422533872383978</v>
      </c>
    </row>
    <row r="673" spans="1:37" ht="15" x14ac:dyDescent="0.25">
      <c r="A673" s="269" t="s">
        <v>2598</v>
      </c>
      <c r="B673" s="269" t="s">
        <v>2599</v>
      </c>
      <c r="C673" s="275">
        <v>9</v>
      </c>
      <c r="D673" s="269" t="s">
        <v>802</v>
      </c>
      <c r="E673" s="275">
        <v>53.698577550697976</v>
      </c>
      <c r="F673" s="275">
        <v>53.698577550697976</v>
      </c>
      <c r="G673" s="275">
        <v>53.698577550697983</v>
      </c>
      <c r="H673" s="275">
        <v>53.698577550697976</v>
      </c>
      <c r="I673" s="275">
        <v>53.698577550697976</v>
      </c>
      <c r="J673" s="275">
        <v>53.698577550697976</v>
      </c>
      <c r="K673" s="275">
        <v>53.698577550697976</v>
      </c>
      <c r="L673" s="275">
        <v>53.698577550697976</v>
      </c>
      <c r="M673" s="275">
        <v>53.698577550697976</v>
      </c>
      <c r="N673" s="275">
        <v>28.100868633307954</v>
      </c>
      <c r="O673" s="275">
        <v>28.079069819932158</v>
      </c>
      <c r="P673" s="275">
        <v>28.095418929964008</v>
      </c>
      <c r="Q673" s="275">
        <v>28.100868633307954</v>
      </c>
      <c r="R673" s="275">
        <v>28.079069819932158</v>
      </c>
      <c r="S673" s="275">
        <v>28.095418929964005</v>
      </c>
      <c r="T673" s="275">
        <v>28.100868633307954</v>
      </c>
      <c r="U673" s="275">
        <v>28.079069819932158</v>
      </c>
      <c r="V673" s="275">
        <v>28.095418929964005</v>
      </c>
      <c r="W673" s="275">
        <v>0</v>
      </c>
      <c r="X673" s="275">
        <v>0</v>
      </c>
      <c r="Y673" s="275">
        <v>0</v>
      </c>
      <c r="Z673" s="275">
        <v>0</v>
      </c>
      <c r="AA673" s="275">
        <v>0</v>
      </c>
      <c r="AB673" s="275">
        <v>0</v>
      </c>
      <c r="AC673" s="275">
        <v>0</v>
      </c>
      <c r="AD673" s="275">
        <v>0</v>
      </c>
      <c r="AE673" s="275">
        <v>0</v>
      </c>
      <c r="AF673" s="275">
        <v>25.272729033599997</v>
      </c>
      <c r="AG673" s="275">
        <v>2.340232839</v>
      </c>
      <c r="AH673" s="275">
        <v>2.340232839</v>
      </c>
      <c r="AI673" s="275">
        <v>2.6255642938173067</v>
      </c>
      <c r="AJ673" s="275">
        <v>2.6255642938173067</v>
      </c>
      <c r="AK673" s="275">
        <v>2.6255642938173067</v>
      </c>
    </row>
    <row r="674" spans="1:37" ht="15" x14ac:dyDescent="0.25">
      <c r="A674" s="269" t="s">
        <v>3620</v>
      </c>
      <c r="B674" s="269" t="s">
        <v>226</v>
      </c>
      <c r="C674" s="275">
        <v>71</v>
      </c>
      <c r="D674" s="269" t="s">
        <v>802</v>
      </c>
      <c r="E674" s="275">
        <v>680.12676358479155</v>
      </c>
      <c r="F674" s="275">
        <v>617.0002697445741</v>
      </c>
      <c r="G674" s="275">
        <v>660.38987819808619</v>
      </c>
      <c r="H674" s="275">
        <v>680.12676358479155</v>
      </c>
      <c r="I674" s="275">
        <v>617.0002697445741</v>
      </c>
      <c r="J674" s="275">
        <v>660.38987819808619</v>
      </c>
      <c r="K674" s="275">
        <v>680.12676358479155</v>
      </c>
      <c r="L674" s="275">
        <v>617.0002697445741</v>
      </c>
      <c r="M674" s="275">
        <v>660.38987819808619</v>
      </c>
      <c r="N674" s="275">
        <v>176.8533816288392</v>
      </c>
      <c r="O674" s="275">
        <v>168.1821287407507</v>
      </c>
      <c r="P674" s="275">
        <v>172.04745050014583</v>
      </c>
      <c r="Q674" s="275">
        <v>176.8533816288392</v>
      </c>
      <c r="R674" s="275">
        <v>168.1821287407507</v>
      </c>
      <c r="S674" s="275">
        <v>172.04745050014586</v>
      </c>
      <c r="T674" s="275">
        <v>176.8533816288392</v>
      </c>
      <c r="U674" s="275">
        <v>168.1821287407507</v>
      </c>
      <c r="V674" s="275">
        <v>172.04745050014586</v>
      </c>
      <c r="W674" s="275">
        <v>1.3571242119585589</v>
      </c>
      <c r="X674" s="275">
        <v>1.3345394003247725E-2</v>
      </c>
      <c r="Y674" s="275">
        <v>0.68523480298090333</v>
      </c>
      <c r="Z674" s="275">
        <v>0.30039516933109334</v>
      </c>
      <c r="AA674" s="275">
        <v>0.30039516933109334</v>
      </c>
      <c r="AB674" s="275">
        <v>0.30039516933109334</v>
      </c>
      <c r="AC674" s="275">
        <v>0.30039516933109334</v>
      </c>
      <c r="AD674" s="275">
        <v>0.30039516933109334</v>
      </c>
      <c r="AE674" s="275">
        <v>0.30039516933109334</v>
      </c>
      <c r="AF674" s="275">
        <v>267.79363084055728</v>
      </c>
      <c r="AG674" s="275">
        <v>24.797428408676048</v>
      </c>
      <c r="AH674" s="275">
        <v>24.797428408676048</v>
      </c>
      <c r="AI674" s="275">
        <v>28.778274921981762</v>
      </c>
      <c r="AJ674" s="275">
        <v>28.778274921981762</v>
      </c>
      <c r="AK674" s="275">
        <v>28.778274921981762</v>
      </c>
    </row>
    <row r="675" spans="1:37" ht="15" x14ac:dyDescent="0.25">
      <c r="A675" s="269" t="s">
        <v>861</v>
      </c>
      <c r="B675" s="269" t="s">
        <v>226</v>
      </c>
      <c r="C675" s="275">
        <v>71</v>
      </c>
      <c r="D675" s="269" t="s">
        <v>802</v>
      </c>
      <c r="E675" s="275">
        <v>680.12676358479155</v>
      </c>
      <c r="F675" s="275">
        <v>617.0002697445741</v>
      </c>
      <c r="G675" s="275">
        <v>660.38987819808619</v>
      </c>
      <c r="H675" s="275">
        <v>680.12676358479155</v>
      </c>
      <c r="I675" s="275">
        <v>617.0002697445741</v>
      </c>
      <c r="J675" s="275">
        <v>660.38987819808619</v>
      </c>
      <c r="K675" s="275">
        <v>680.12676358479155</v>
      </c>
      <c r="L675" s="275">
        <v>617.0002697445741</v>
      </c>
      <c r="M675" s="275">
        <v>660.38987819808619</v>
      </c>
      <c r="N675" s="275">
        <v>176.85338162883917</v>
      </c>
      <c r="O675" s="275">
        <v>168.18212874075067</v>
      </c>
      <c r="P675" s="275">
        <v>172.04745050014583</v>
      </c>
      <c r="Q675" s="275">
        <v>176.85338162883917</v>
      </c>
      <c r="R675" s="275">
        <v>168.18212874075067</v>
      </c>
      <c r="S675" s="275">
        <v>172.04745050014583</v>
      </c>
      <c r="T675" s="275">
        <v>176.85338162883917</v>
      </c>
      <c r="U675" s="275">
        <v>168.18212874075067</v>
      </c>
      <c r="V675" s="275">
        <v>172.04745050014583</v>
      </c>
      <c r="W675" s="275">
        <v>1.3571242119585589</v>
      </c>
      <c r="X675" s="275">
        <v>1.3345394003247725E-2</v>
      </c>
      <c r="Y675" s="275">
        <v>0.68523480298090333</v>
      </c>
      <c r="Z675" s="275">
        <v>0.30039516933109334</v>
      </c>
      <c r="AA675" s="275">
        <v>0.30039516933109334</v>
      </c>
      <c r="AB675" s="275">
        <v>0.30039516933109334</v>
      </c>
      <c r="AC675" s="275">
        <v>0.30039516933109334</v>
      </c>
      <c r="AD675" s="275">
        <v>0.30039516933109334</v>
      </c>
      <c r="AE675" s="275">
        <v>0.30039516933109334</v>
      </c>
      <c r="AF675" s="275">
        <v>267.79365673815732</v>
      </c>
      <c r="AG675" s="275">
        <v>24.797430806676047</v>
      </c>
      <c r="AH675" s="275">
        <v>24.797430806676047</v>
      </c>
      <c r="AI675" s="275">
        <v>28.778274921981762</v>
      </c>
      <c r="AJ675" s="275">
        <v>28.778274921981762</v>
      </c>
      <c r="AK675" s="275">
        <v>28.778274921981762</v>
      </c>
    </row>
    <row r="676" spans="1:37" ht="15" x14ac:dyDescent="0.25">
      <c r="A676" s="269" t="s">
        <v>3621</v>
      </c>
      <c r="B676" s="269" t="s">
        <v>863</v>
      </c>
      <c r="C676" s="275">
        <v>6</v>
      </c>
      <c r="D676" s="269" t="s">
        <v>802</v>
      </c>
      <c r="E676" s="275">
        <v>21.117480610827425</v>
      </c>
      <c r="F676" s="275">
        <v>17.3950806202688</v>
      </c>
      <c r="G676" s="275">
        <v>19.876680613974546</v>
      </c>
      <c r="H676" s="275">
        <v>21.117480610827425</v>
      </c>
      <c r="I676" s="275">
        <v>17.3950806202688</v>
      </c>
      <c r="J676" s="275">
        <v>19.87668061397455</v>
      </c>
      <c r="K676" s="275">
        <v>21.117480610827425</v>
      </c>
      <c r="L676" s="275">
        <v>17.3950806202688</v>
      </c>
      <c r="M676" s="275">
        <v>19.87668061397455</v>
      </c>
      <c r="N676" s="275">
        <v>8.117468959570509</v>
      </c>
      <c r="O676" s="275">
        <v>7.647759676447297</v>
      </c>
      <c r="P676" s="275">
        <v>7.9278934510859047</v>
      </c>
      <c r="Q676" s="275">
        <v>8.117468959570509</v>
      </c>
      <c r="R676" s="275">
        <v>7.647759676447297</v>
      </c>
      <c r="S676" s="275">
        <v>7.9278934510859056</v>
      </c>
      <c r="T676" s="275">
        <v>8.117468959570509</v>
      </c>
      <c r="U676" s="275">
        <v>7.647759676447297</v>
      </c>
      <c r="V676" s="275">
        <v>7.9278934510859056</v>
      </c>
      <c r="W676" s="275">
        <v>0.12042876162710066</v>
      </c>
      <c r="X676" s="275">
        <v>1.1740722764942745E-3</v>
      </c>
      <c r="Y676" s="275">
        <v>6.0801416951797464E-2</v>
      </c>
      <c r="Z676" s="275">
        <v>3.8101848682608346E-2</v>
      </c>
      <c r="AA676" s="275">
        <v>3.8101848682608346E-2</v>
      </c>
      <c r="AB676" s="275">
        <v>3.8101848682608346E-2</v>
      </c>
      <c r="AC676" s="275">
        <v>3.8101848682608346E-2</v>
      </c>
      <c r="AD676" s="275">
        <v>3.8101848682608346E-2</v>
      </c>
      <c r="AE676" s="275">
        <v>3.8101848682608346E-2</v>
      </c>
      <c r="AF676" s="275">
        <v>12.596845049799999</v>
      </c>
      <c r="AG676" s="275">
        <v>1.1664553117999998</v>
      </c>
      <c r="AH676" s="275">
        <v>1.1664553117999998</v>
      </c>
      <c r="AI676" s="275">
        <v>1.3830186712006602</v>
      </c>
      <c r="AJ676" s="275">
        <v>1.3830186712006602</v>
      </c>
      <c r="AK676" s="275">
        <v>1.3830186712006602</v>
      </c>
    </row>
    <row r="677" spans="1:37" ht="15" x14ac:dyDescent="0.25">
      <c r="A677" s="269" t="s">
        <v>3622</v>
      </c>
      <c r="B677" s="269" t="s">
        <v>865</v>
      </c>
      <c r="C677" s="275">
        <v>6</v>
      </c>
      <c r="D677" s="269" t="s">
        <v>802</v>
      </c>
      <c r="E677" s="275">
        <v>94.208712487660961</v>
      </c>
      <c r="F677" s="275">
        <v>77.166312714063238</v>
      </c>
      <c r="G677" s="275">
        <v>85.238712324940266</v>
      </c>
      <c r="H677" s="275">
        <v>94.208712487660961</v>
      </c>
      <c r="I677" s="275">
        <v>77.166312714063238</v>
      </c>
      <c r="J677" s="275">
        <v>85.23871232494028</v>
      </c>
      <c r="K677" s="275">
        <v>94.208712487660961</v>
      </c>
      <c r="L677" s="275">
        <v>77.166312714063238</v>
      </c>
      <c r="M677" s="275">
        <v>85.23871232494028</v>
      </c>
      <c r="N677" s="275">
        <v>16.516779696496393</v>
      </c>
      <c r="O677" s="275">
        <v>11.540199429071251</v>
      </c>
      <c r="P677" s="275">
        <v>14.799815043805353</v>
      </c>
      <c r="Q677" s="275">
        <v>16.516779696496393</v>
      </c>
      <c r="R677" s="275">
        <v>11.540199429071251</v>
      </c>
      <c r="S677" s="275">
        <v>14.799815043805355</v>
      </c>
      <c r="T677" s="275">
        <v>16.516779696496393</v>
      </c>
      <c r="U677" s="275">
        <v>11.540199429071251</v>
      </c>
      <c r="V677" s="275">
        <v>14.799815043805355</v>
      </c>
      <c r="W677" s="275">
        <v>0.11981955106710067</v>
      </c>
      <c r="X677" s="275">
        <v>1.1239545564942746E-3</v>
      </c>
      <c r="Y677" s="275">
        <v>6.0471752811797473E-2</v>
      </c>
      <c r="Z677" s="275">
        <v>3.7995913602608344E-2</v>
      </c>
      <c r="AA677" s="275">
        <v>3.7995913602608344E-2</v>
      </c>
      <c r="AB677" s="275">
        <v>3.7995913602608344E-2</v>
      </c>
      <c r="AC677" s="275">
        <v>3.7995913602608344E-2</v>
      </c>
      <c r="AD677" s="275">
        <v>3.7995913602608344E-2</v>
      </c>
      <c r="AE677" s="275">
        <v>3.7995913602608344E-2</v>
      </c>
      <c r="AF677" s="275">
        <v>17.9582274652</v>
      </c>
      <c r="AG677" s="275">
        <v>1.6629149257</v>
      </c>
      <c r="AH677" s="275">
        <v>1.6629149257</v>
      </c>
      <c r="AI677" s="275">
        <v>2.4277023556893313</v>
      </c>
      <c r="AJ677" s="275">
        <v>2.4277023556893313</v>
      </c>
      <c r="AK677" s="275">
        <v>2.4277023556893313</v>
      </c>
    </row>
    <row r="678" spans="1:37" ht="15" x14ac:dyDescent="0.25">
      <c r="A678" s="269" t="s">
        <v>3623</v>
      </c>
      <c r="B678" s="269" t="s">
        <v>3624</v>
      </c>
      <c r="C678" s="275">
        <v>5</v>
      </c>
      <c r="D678" s="269" t="s">
        <v>802</v>
      </c>
      <c r="E678" s="275">
        <v>57.283048930418552</v>
      </c>
      <c r="F678" s="275">
        <v>38.966249339830938</v>
      </c>
      <c r="G678" s="275">
        <v>51.177449066889352</v>
      </c>
      <c r="H678" s="275">
        <v>57.283048930418552</v>
      </c>
      <c r="I678" s="275">
        <v>38.966249339830938</v>
      </c>
      <c r="J678" s="275">
        <v>51.177449066889345</v>
      </c>
      <c r="K678" s="275">
        <v>57.283048930418552</v>
      </c>
      <c r="L678" s="275">
        <v>38.966249339830938</v>
      </c>
      <c r="M678" s="275">
        <v>51.177449066889345</v>
      </c>
      <c r="N678" s="275">
        <v>21.469186319935808</v>
      </c>
      <c r="O678" s="275">
        <v>17.604096618734786</v>
      </c>
      <c r="P678" s="275">
        <v>20.11563649153328</v>
      </c>
      <c r="Q678" s="275">
        <v>21.469186319935808</v>
      </c>
      <c r="R678" s="275">
        <v>17.604096618734786</v>
      </c>
      <c r="S678" s="275">
        <v>20.11563649153328</v>
      </c>
      <c r="T678" s="275">
        <v>21.469186319935808</v>
      </c>
      <c r="U678" s="275">
        <v>17.604096618734786</v>
      </c>
      <c r="V678" s="275">
        <v>20.11563649153328</v>
      </c>
      <c r="W678" s="275">
        <v>0.10220316754542699</v>
      </c>
      <c r="X678" s="275">
        <v>9.36733204370229E-4</v>
      </c>
      <c r="Y678" s="275">
        <v>5.1569950374898609E-2</v>
      </c>
      <c r="Z678" s="275">
        <v>3.6465044034018859E-2</v>
      </c>
      <c r="AA678" s="275">
        <v>3.6465044034018859E-2</v>
      </c>
      <c r="AB678" s="275">
        <v>3.6465044034018859E-2</v>
      </c>
      <c r="AC678" s="275">
        <v>3.6465044034018859E-2</v>
      </c>
      <c r="AD678" s="275">
        <v>3.6465044034018859E-2</v>
      </c>
      <c r="AE678" s="275">
        <v>3.6465044034018859E-2</v>
      </c>
      <c r="AF678" s="275">
        <v>27.688932204499999</v>
      </c>
      <c r="AG678" s="275">
        <v>2.5639695376000002</v>
      </c>
      <c r="AH678" s="275">
        <v>2.5639695376000002</v>
      </c>
      <c r="AI678" s="275">
        <v>3.117833254238028</v>
      </c>
      <c r="AJ678" s="275">
        <v>3.117833254238028</v>
      </c>
      <c r="AK678" s="275">
        <v>3.117833254238028</v>
      </c>
    </row>
    <row r="679" spans="1:37" ht="15" x14ac:dyDescent="0.25">
      <c r="A679" s="269" t="s">
        <v>3625</v>
      </c>
      <c r="B679" s="269" t="s">
        <v>869</v>
      </c>
      <c r="C679" s="275">
        <v>4</v>
      </c>
      <c r="D679" s="269" t="s">
        <v>802</v>
      </c>
      <c r="E679" s="275">
        <v>60.954691799748034</v>
      </c>
      <c r="F679" s="275">
        <v>42.637892209160412</v>
      </c>
      <c r="G679" s="275">
        <v>54.849091936218827</v>
      </c>
      <c r="H679" s="275">
        <v>60.954691799748034</v>
      </c>
      <c r="I679" s="275">
        <v>42.637892209160412</v>
      </c>
      <c r="J679" s="275">
        <v>54.849091936218827</v>
      </c>
      <c r="K679" s="275">
        <v>60.954691799748034</v>
      </c>
      <c r="L679" s="275">
        <v>42.637892209160412</v>
      </c>
      <c r="M679" s="275">
        <v>54.849091936218827</v>
      </c>
      <c r="N679" s="275">
        <v>21.437392023413985</v>
      </c>
      <c r="O679" s="275">
        <v>17.408677788620359</v>
      </c>
      <c r="P679" s="275">
        <v>20.058486029303513</v>
      </c>
      <c r="Q679" s="275">
        <v>21.437392023413985</v>
      </c>
      <c r="R679" s="275">
        <v>17.408677788620359</v>
      </c>
      <c r="S679" s="275">
        <v>20.058486029303513</v>
      </c>
      <c r="T679" s="275">
        <v>21.437392023413985</v>
      </c>
      <c r="U679" s="275">
        <v>17.408677788620359</v>
      </c>
      <c r="V679" s="275">
        <v>20.058486029303513</v>
      </c>
      <c r="W679" s="275">
        <v>8.4767854336253334E-2</v>
      </c>
      <c r="X679" s="275">
        <v>7.4957097724618314E-4</v>
      </c>
      <c r="Y679" s="275">
        <v>4.2758712656749756E-2</v>
      </c>
      <c r="Z679" s="275">
        <v>3.6021450924357941E-2</v>
      </c>
      <c r="AA679" s="275">
        <v>3.6021450924357941E-2</v>
      </c>
      <c r="AB679" s="275">
        <v>3.6021450924357941E-2</v>
      </c>
      <c r="AC679" s="275">
        <v>3.6021450924357941E-2</v>
      </c>
      <c r="AD679" s="275">
        <v>3.6021450924357941E-2</v>
      </c>
      <c r="AE679" s="275">
        <v>3.6021450924357941E-2</v>
      </c>
      <c r="AF679" s="275">
        <v>25.583464263099998</v>
      </c>
      <c r="AG679" s="275">
        <v>2.3690045517999998</v>
      </c>
      <c r="AH679" s="275">
        <v>2.3690045517999998</v>
      </c>
      <c r="AI679" s="275">
        <v>3.1014881429140346</v>
      </c>
      <c r="AJ679" s="275">
        <v>3.1014881429140346</v>
      </c>
      <c r="AK679" s="275">
        <v>3.1014881429140346</v>
      </c>
    </row>
    <row r="680" spans="1:37" ht="15" x14ac:dyDescent="0.25">
      <c r="A680" s="269" t="s">
        <v>862</v>
      </c>
      <c r="B680" s="269" t="s">
        <v>863</v>
      </c>
      <c r="C680" s="275">
        <v>6</v>
      </c>
      <c r="D680" s="269" t="s">
        <v>802</v>
      </c>
      <c r="E680" s="275">
        <v>21.117480610827425</v>
      </c>
      <c r="F680" s="275">
        <v>17.3950806202688</v>
      </c>
      <c r="G680" s="275">
        <v>19.876680613974546</v>
      </c>
      <c r="H680" s="275">
        <v>21.117480610827425</v>
      </c>
      <c r="I680" s="275">
        <v>17.3950806202688</v>
      </c>
      <c r="J680" s="275">
        <v>19.87668061397455</v>
      </c>
      <c r="K680" s="275">
        <v>21.117480610827425</v>
      </c>
      <c r="L680" s="275">
        <v>17.3950806202688</v>
      </c>
      <c r="M680" s="275">
        <v>19.87668061397455</v>
      </c>
      <c r="N680" s="275">
        <v>8.117468959570509</v>
      </c>
      <c r="O680" s="275">
        <v>7.6477596764472979</v>
      </c>
      <c r="P680" s="275">
        <v>7.9278934510859074</v>
      </c>
      <c r="Q680" s="275">
        <v>8.117468959570509</v>
      </c>
      <c r="R680" s="275">
        <v>7.6477596764472979</v>
      </c>
      <c r="S680" s="275">
        <v>7.9278934510859074</v>
      </c>
      <c r="T680" s="275">
        <v>8.117468959570509</v>
      </c>
      <c r="U680" s="275">
        <v>7.6477596764472979</v>
      </c>
      <c r="V680" s="275">
        <v>7.9278934510859074</v>
      </c>
      <c r="W680" s="275">
        <v>0.12042876162710066</v>
      </c>
      <c r="X680" s="275">
        <v>1.1740722764942745E-3</v>
      </c>
      <c r="Y680" s="275">
        <v>6.0801416951797464E-2</v>
      </c>
      <c r="Z680" s="275">
        <v>3.8101848682608346E-2</v>
      </c>
      <c r="AA680" s="275">
        <v>3.8101848682608346E-2</v>
      </c>
      <c r="AB680" s="275">
        <v>3.8101848682608346E-2</v>
      </c>
      <c r="AC680" s="275">
        <v>3.8101848682608346E-2</v>
      </c>
      <c r="AD680" s="275">
        <v>3.8101848682608346E-2</v>
      </c>
      <c r="AE680" s="275">
        <v>3.8101848682608346E-2</v>
      </c>
      <c r="AF680" s="275">
        <v>12.593783826699999</v>
      </c>
      <c r="AG680" s="275">
        <v>1.1661718458999999</v>
      </c>
      <c r="AH680" s="275">
        <v>1.1661718458999999</v>
      </c>
      <c r="AI680" s="275">
        <v>1.382259080112223</v>
      </c>
      <c r="AJ680" s="275">
        <v>1.382259080112223</v>
      </c>
      <c r="AK680" s="275">
        <v>1.382259080112223</v>
      </c>
    </row>
    <row r="681" spans="1:37" ht="15" x14ac:dyDescent="0.25">
      <c r="A681" s="269" t="s">
        <v>864</v>
      </c>
      <c r="B681" s="269" t="s">
        <v>865</v>
      </c>
      <c r="C681" s="275">
        <v>6</v>
      </c>
      <c r="D681" s="269" t="s">
        <v>802</v>
      </c>
      <c r="E681" s="275">
        <v>89.377512441121638</v>
      </c>
      <c r="F681" s="275">
        <v>71.563111870729045</v>
      </c>
      <c r="G681" s="275">
        <v>80.407512278400972</v>
      </c>
      <c r="H681" s="275">
        <v>89.377512441121638</v>
      </c>
      <c r="I681" s="275">
        <v>71.563111870729045</v>
      </c>
      <c r="J681" s="275">
        <v>80.407512278400972</v>
      </c>
      <c r="K681" s="275">
        <v>89.377512441121638</v>
      </c>
      <c r="L681" s="275">
        <v>71.563111870729045</v>
      </c>
      <c r="M681" s="275">
        <v>80.407512278400972</v>
      </c>
      <c r="N681" s="275">
        <v>15.246323678979017</v>
      </c>
      <c r="O681" s="275">
        <v>11.540199429071247</v>
      </c>
      <c r="P681" s="275">
        <v>13.952844365460438</v>
      </c>
      <c r="Q681" s="275">
        <v>15.246323678979017</v>
      </c>
      <c r="R681" s="275">
        <v>11.540199429071247</v>
      </c>
      <c r="S681" s="275">
        <v>13.952844365460438</v>
      </c>
      <c r="T681" s="275">
        <v>15.246323678979017</v>
      </c>
      <c r="U681" s="275">
        <v>11.540199429071247</v>
      </c>
      <c r="V681" s="275">
        <v>13.952844365460438</v>
      </c>
      <c r="W681" s="275">
        <v>0.11981955106710067</v>
      </c>
      <c r="X681" s="275">
        <v>1.1239545564942746E-3</v>
      </c>
      <c r="Y681" s="275">
        <v>6.0471752811797473E-2</v>
      </c>
      <c r="Z681" s="275">
        <v>3.7995913602608344E-2</v>
      </c>
      <c r="AA681" s="275">
        <v>3.7995913602608344E-2</v>
      </c>
      <c r="AB681" s="275">
        <v>3.7995913602608344E-2</v>
      </c>
      <c r="AC681" s="275">
        <v>3.7995913602608344E-2</v>
      </c>
      <c r="AD681" s="275">
        <v>3.7995913602608344E-2</v>
      </c>
      <c r="AE681" s="275">
        <v>3.7995913602608344E-2</v>
      </c>
      <c r="AF681" s="275">
        <v>17.547104708699997</v>
      </c>
      <c r="AG681" s="275">
        <v>1.6248453302000001</v>
      </c>
      <c r="AH681" s="275">
        <v>1.6248453302000001</v>
      </c>
      <c r="AI681" s="275">
        <v>2.324053774292151</v>
      </c>
      <c r="AJ681" s="275">
        <v>2.324053774292151</v>
      </c>
      <c r="AK681" s="275">
        <v>2.324053774292151</v>
      </c>
    </row>
    <row r="682" spans="1:37" ht="15" x14ac:dyDescent="0.25">
      <c r="A682" s="269" t="s">
        <v>866</v>
      </c>
      <c r="B682" s="269" t="s">
        <v>867</v>
      </c>
      <c r="C682" s="275">
        <v>5</v>
      </c>
      <c r="D682" s="269" t="s">
        <v>802</v>
      </c>
      <c r="E682" s="275">
        <v>57.283048930418552</v>
      </c>
      <c r="F682" s="275">
        <v>38.966249339830938</v>
      </c>
      <c r="G682" s="275">
        <v>51.177449066889352</v>
      </c>
      <c r="H682" s="275">
        <v>57.283048930418552</v>
      </c>
      <c r="I682" s="275">
        <v>38.966249339830938</v>
      </c>
      <c r="J682" s="275">
        <v>51.177449066889345</v>
      </c>
      <c r="K682" s="275">
        <v>57.283048930418552</v>
      </c>
      <c r="L682" s="275">
        <v>38.966249339830938</v>
      </c>
      <c r="M682" s="275">
        <v>51.177449066889345</v>
      </c>
      <c r="N682" s="275">
        <v>21.469186319935808</v>
      </c>
      <c r="O682" s="275">
        <v>17.604096618734786</v>
      </c>
      <c r="P682" s="275">
        <v>20.11563649153328</v>
      </c>
      <c r="Q682" s="275">
        <v>21.469186319935808</v>
      </c>
      <c r="R682" s="275">
        <v>17.604096618734786</v>
      </c>
      <c r="S682" s="275">
        <v>20.11563649153328</v>
      </c>
      <c r="T682" s="275">
        <v>21.469186319935808</v>
      </c>
      <c r="U682" s="275">
        <v>17.604096618734786</v>
      </c>
      <c r="V682" s="275">
        <v>20.11563649153328</v>
      </c>
      <c r="W682" s="275">
        <v>0.10220316754542699</v>
      </c>
      <c r="X682" s="275">
        <v>9.36733204370229E-4</v>
      </c>
      <c r="Y682" s="275">
        <v>5.1569950374898609E-2</v>
      </c>
      <c r="Z682" s="275">
        <v>3.6465044034018859E-2</v>
      </c>
      <c r="AA682" s="275">
        <v>3.6465044034018859E-2</v>
      </c>
      <c r="AB682" s="275">
        <v>3.6465044034018859E-2</v>
      </c>
      <c r="AC682" s="275">
        <v>3.6465044034018859E-2</v>
      </c>
      <c r="AD682" s="275">
        <v>3.6465044034018859E-2</v>
      </c>
      <c r="AE682" s="275">
        <v>3.6465044034018859E-2</v>
      </c>
      <c r="AF682" s="275">
        <v>27.688932204499999</v>
      </c>
      <c r="AG682" s="275">
        <v>2.5639695376000002</v>
      </c>
      <c r="AH682" s="275">
        <v>2.5639695376000002</v>
      </c>
      <c r="AI682" s="275">
        <v>3.117833254238028</v>
      </c>
      <c r="AJ682" s="275">
        <v>3.117833254238028</v>
      </c>
      <c r="AK682" s="275">
        <v>3.117833254238028</v>
      </c>
    </row>
    <row r="683" spans="1:37" ht="15" x14ac:dyDescent="0.25">
      <c r="A683" s="269" t="s">
        <v>868</v>
      </c>
      <c r="B683" s="269" t="s">
        <v>869</v>
      </c>
      <c r="C683" s="275">
        <v>4</v>
      </c>
      <c r="D683" s="269" t="s">
        <v>802</v>
      </c>
      <c r="E683" s="275">
        <v>60.954691799748034</v>
      </c>
      <c r="F683" s="275">
        <v>42.637892209160412</v>
      </c>
      <c r="G683" s="275">
        <v>54.849091936218827</v>
      </c>
      <c r="H683" s="275">
        <v>60.954691799748034</v>
      </c>
      <c r="I683" s="275">
        <v>42.637892209160412</v>
      </c>
      <c r="J683" s="275">
        <v>54.849091936218827</v>
      </c>
      <c r="K683" s="275">
        <v>60.954691799748034</v>
      </c>
      <c r="L683" s="275">
        <v>42.637892209160412</v>
      </c>
      <c r="M683" s="275">
        <v>54.849091936218827</v>
      </c>
      <c r="N683" s="275">
        <v>21.437392023413985</v>
      </c>
      <c r="O683" s="275">
        <v>17.408677788620359</v>
      </c>
      <c r="P683" s="275">
        <v>20.058486029303513</v>
      </c>
      <c r="Q683" s="275">
        <v>21.437392023413985</v>
      </c>
      <c r="R683" s="275">
        <v>17.408677788620359</v>
      </c>
      <c r="S683" s="275">
        <v>20.058486029303513</v>
      </c>
      <c r="T683" s="275">
        <v>21.437392023413985</v>
      </c>
      <c r="U683" s="275">
        <v>17.408677788620359</v>
      </c>
      <c r="V683" s="275">
        <v>20.058486029303513</v>
      </c>
      <c r="W683" s="275">
        <v>8.4767854336253334E-2</v>
      </c>
      <c r="X683" s="275">
        <v>7.4957097724618314E-4</v>
      </c>
      <c r="Y683" s="275">
        <v>4.2758712656749756E-2</v>
      </c>
      <c r="Z683" s="275">
        <v>3.6021450924357941E-2</v>
      </c>
      <c r="AA683" s="275">
        <v>3.6021450924357941E-2</v>
      </c>
      <c r="AB683" s="275">
        <v>3.6021450924357941E-2</v>
      </c>
      <c r="AC683" s="275">
        <v>3.6021450924357941E-2</v>
      </c>
      <c r="AD683" s="275">
        <v>3.6021450924357941E-2</v>
      </c>
      <c r="AE683" s="275">
        <v>3.6021450924357941E-2</v>
      </c>
      <c r="AF683" s="275">
        <v>25.583464263099998</v>
      </c>
      <c r="AG683" s="275">
        <v>2.3690045517999998</v>
      </c>
      <c r="AH683" s="275">
        <v>2.3690045517999998</v>
      </c>
      <c r="AI683" s="275">
        <v>3.1014881429140346</v>
      </c>
      <c r="AJ683" s="275">
        <v>3.1014881429140346</v>
      </c>
      <c r="AK683" s="275">
        <v>3.1014881429140346</v>
      </c>
    </row>
    <row r="684" spans="1:37" ht="15" x14ac:dyDescent="0.25">
      <c r="A684" s="269" t="s">
        <v>228</v>
      </c>
      <c r="B684" s="269" t="s">
        <v>229</v>
      </c>
      <c r="C684" s="275">
        <v>120</v>
      </c>
      <c r="D684" s="269" t="s">
        <v>802</v>
      </c>
      <c r="E684" s="275">
        <v>643.35457314294308</v>
      </c>
      <c r="F684" s="275">
        <v>566.52657307904701</v>
      </c>
      <c r="G684" s="275">
        <v>605.94090924900513</v>
      </c>
      <c r="H684" s="275">
        <v>643.35457314294308</v>
      </c>
      <c r="I684" s="275">
        <v>566.52657307904701</v>
      </c>
      <c r="J684" s="275">
        <v>605.94090924900502</v>
      </c>
      <c r="K684" s="275">
        <v>643.35457314294308</v>
      </c>
      <c r="L684" s="275">
        <v>566.52657307904701</v>
      </c>
      <c r="M684" s="275">
        <v>605.94090924900502</v>
      </c>
      <c r="N684" s="275">
        <v>141.54687054385079</v>
      </c>
      <c r="O684" s="275">
        <v>135.35497923518804</v>
      </c>
      <c r="P684" s="275">
        <v>139.07633651595418</v>
      </c>
      <c r="Q684" s="275">
        <v>141.54687054385079</v>
      </c>
      <c r="R684" s="275">
        <v>135.35497923518804</v>
      </c>
      <c r="S684" s="275">
        <v>139.07633651595421</v>
      </c>
      <c r="T684" s="275">
        <v>141.54687054385079</v>
      </c>
      <c r="U684" s="275">
        <v>135.35497923518804</v>
      </c>
      <c r="V684" s="275">
        <v>139.07633651595421</v>
      </c>
      <c r="W684" s="275">
        <v>2.2476585685853885</v>
      </c>
      <c r="X684" s="275">
        <v>2.2330694169343909E-2</v>
      </c>
      <c r="Y684" s="275">
        <v>1.1349946313773662</v>
      </c>
      <c r="Z684" s="275">
        <v>0.4072449393172824</v>
      </c>
      <c r="AA684" s="275">
        <v>0.4072449393172824</v>
      </c>
      <c r="AB684" s="275">
        <v>0.4072449393172824</v>
      </c>
      <c r="AC684" s="275">
        <v>0.4072449393172824</v>
      </c>
      <c r="AD684" s="275">
        <v>0.4072449393172824</v>
      </c>
      <c r="AE684" s="275">
        <v>0.4072449393172824</v>
      </c>
      <c r="AF684" s="275">
        <v>231.99486162823291</v>
      </c>
      <c r="AG684" s="275">
        <v>21.482502865733792</v>
      </c>
      <c r="AH684" s="275">
        <v>21.482502865733792</v>
      </c>
      <c r="AI684" s="275">
        <v>26.143322020257408</v>
      </c>
      <c r="AJ684" s="275">
        <v>26.143322020257408</v>
      </c>
      <c r="AK684" s="275">
        <v>26.143322020257408</v>
      </c>
    </row>
    <row r="685" spans="1:37" ht="15" x14ac:dyDescent="0.25">
      <c r="A685" s="269" t="s">
        <v>3626</v>
      </c>
      <c r="B685" s="269" t="s">
        <v>229</v>
      </c>
      <c r="C685" s="275">
        <v>117</v>
      </c>
      <c r="D685" s="269" t="s">
        <v>802</v>
      </c>
      <c r="E685" s="275">
        <v>623.30458773550265</v>
      </c>
      <c r="F685" s="275">
        <v>546.47658767160647</v>
      </c>
      <c r="G685" s="275">
        <v>585.89092384156459</v>
      </c>
      <c r="H685" s="275">
        <v>623.30458773550265</v>
      </c>
      <c r="I685" s="275">
        <v>546.47658767160647</v>
      </c>
      <c r="J685" s="275">
        <v>585.89092384156459</v>
      </c>
      <c r="K685" s="275">
        <v>623.30458773550265</v>
      </c>
      <c r="L685" s="275">
        <v>546.47658767160647</v>
      </c>
      <c r="M685" s="275">
        <v>585.89092384156459</v>
      </c>
      <c r="N685" s="275">
        <v>137.89774865494397</v>
      </c>
      <c r="O685" s="275">
        <v>131.55232886354841</v>
      </c>
      <c r="P685" s="275">
        <v>135.41337611229068</v>
      </c>
      <c r="Q685" s="275">
        <v>137.89774865494397</v>
      </c>
      <c r="R685" s="275">
        <v>131.55232886354841</v>
      </c>
      <c r="S685" s="275">
        <v>135.41337611229068</v>
      </c>
      <c r="T685" s="275">
        <v>137.89774865494397</v>
      </c>
      <c r="U685" s="275">
        <v>131.55232886354841</v>
      </c>
      <c r="V685" s="275">
        <v>135.41337611229068</v>
      </c>
      <c r="W685" s="275">
        <v>2.1935228586412014</v>
      </c>
      <c r="X685" s="275">
        <v>2.1768617821305104E-2</v>
      </c>
      <c r="Y685" s="275">
        <v>1.1076457382312532</v>
      </c>
      <c r="Z685" s="275">
        <v>0.39172282680318055</v>
      </c>
      <c r="AA685" s="275">
        <v>0.39172282680318055</v>
      </c>
      <c r="AB685" s="275">
        <v>0.39172282680318055</v>
      </c>
      <c r="AC685" s="275">
        <v>0.39172282680318055</v>
      </c>
      <c r="AD685" s="275">
        <v>0.39172282680318055</v>
      </c>
      <c r="AE685" s="275">
        <v>0.39172282680318055</v>
      </c>
      <c r="AF685" s="275">
        <v>224.89673026023291</v>
      </c>
      <c r="AG685" s="275">
        <v>20.825218280733786</v>
      </c>
      <c r="AH685" s="275">
        <v>20.825218280733786</v>
      </c>
      <c r="AI685" s="275">
        <v>23.145369682428477</v>
      </c>
      <c r="AJ685" s="275">
        <v>23.145369682428477</v>
      </c>
      <c r="AK685" s="275">
        <v>23.145369682428477</v>
      </c>
    </row>
    <row r="686" spans="1:37" ht="15" x14ac:dyDescent="0.25">
      <c r="A686" s="269" t="s">
        <v>1734</v>
      </c>
      <c r="B686" s="269" t="s">
        <v>229</v>
      </c>
      <c r="C686" s="275">
        <v>117</v>
      </c>
      <c r="D686" s="269" t="s">
        <v>802</v>
      </c>
      <c r="E686" s="275">
        <v>623.30458773550265</v>
      </c>
      <c r="F686" s="275">
        <v>546.47658767160647</v>
      </c>
      <c r="G686" s="275">
        <v>585.89092384156459</v>
      </c>
      <c r="H686" s="275">
        <v>623.30458773550265</v>
      </c>
      <c r="I686" s="275">
        <v>546.47658767160647</v>
      </c>
      <c r="J686" s="275">
        <v>585.89092384156459</v>
      </c>
      <c r="K686" s="275">
        <v>623.30458773550265</v>
      </c>
      <c r="L686" s="275">
        <v>546.47658767160647</v>
      </c>
      <c r="M686" s="275">
        <v>585.89092384156459</v>
      </c>
      <c r="N686" s="275">
        <v>137.89774865494397</v>
      </c>
      <c r="O686" s="275">
        <v>131.55232886354841</v>
      </c>
      <c r="P686" s="275">
        <v>135.41337611229068</v>
      </c>
      <c r="Q686" s="275">
        <v>137.89774865494397</v>
      </c>
      <c r="R686" s="275">
        <v>131.55232886354841</v>
      </c>
      <c r="S686" s="275">
        <v>135.41337611229068</v>
      </c>
      <c r="T686" s="275">
        <v>137.89774865494397</v>
      </c>
      <c r="U686" s="275">
        <v>131.55232886354841</v>
      </c>
      <c r="V686" s="275">
        <v>135.41337611229068</v>
      </c>
      <c r="W686" s="275">
        <v>2.1935228586412014</v>
      </c>
      <c r="X686" s="275">
        <v>2.1768617821305104E-2</v>
      </c>
      <c r="Y686" s="275">
        <v>1.1076457382312532</v>
      </c>
      <c r="Z686" s="275">
        <v>0.39172282680318055</v>
      </c>
      <c r="AA686" s="275">
        <v>0.39172282680318055</v>
      </c>
      <c r="AB686" s="275">
        <v>0.39172282680318055</v>
      </c>
      <c r="AC686" s="275">
        <v>0.39172282680318055</v>
      </c>
      <c r="AD686" s="275">
        <v>0.39172282680318055</v>
      </c>
      <c r="AE686" s="275">
        <v>0.39172282680318055</v>
      </c>
      <c r="AF686" s="275">
        <v>224.89673026023291</v>
      </c>
      <c r="AG686" s="275">
        <v>20.825218280733786</v>
      </c>
      <c r="AH686" s="275">
        <v>20.825218280733786</v>
      </c>
      <c r="AI686" s="275">
        <v>23.145369682428477</v>
      </c>
      <c r="AJ686" s="275">
        <v>23.145369682428477</v>
      </c>
      <c r="AK686" s="275">
        <v>23.145369682428477</v>
      </c>
    </row>
    <row r="687" spans="1:37" ht="15" x14ac:dyDescent="0.25">
      <c r="A687" s="269" t="s">
        <v>3627</v>
      </c>
      <c r="B687" s="269" t="s">
        <v>871</v>
      </c>
      <c r="C687" s="275">
        <v>17</v>
      </c>
      <c r="D687" s="269" t="s">
        <v>802</v>
      </c>
      <c r="E687" s="275">
        <v>72.709023366205798</v>
      </c>
      <c r="F687" s="275">
        <v>57.225423262350674</v>
      </c>
      <c r="G687" s="275">
        <v>67.547823331587423</v>
      </c>
      <c r="H687" s="275">
        <v>72.709023366205798</v>
      </c>
      <c r="I687" s="275">
        <v>57.225423262350674</v>
      </c>
      <c r="J687" s="275">
        <v>67.547823331587438</v>
      </c>
      <c r="K687" s="275">
        <v>72.709023366205798</v>
      </c>
      <c r="L687" s="275">
        <v>57.225423262350674</v>
      </c>
      <c r="M687" s="275">
        <v>67.547823331587438</v>
      </c>
      <c r="N687" s="275">
        <v>26.104644616700437</v>
      </c>
      <c r="O687" s="275">
        <v>24.105234743321407</v>
      </c>
      <c r="P687" s="275">
        <v>25.402242396172834</v>
      </c>
      <c r="Q687" s="275">
        <v>26.104644616700437</v>
      </c>
      <c r="R687" s="275">
        <v>24.105234743321407</v>
      </c>
      <c r="S687" s="275">
        <v>25.402242396172838</v>
      </c>
      <c r="T687" s="275">
        <v>26.104644616700437</v>
      </c>
      <c r="U687" s="275">
        <v>24.105234743321407</v>
      </c>
      <c r="V687" s="275">
        <v>25.402242396172838</v>
      </c>
      <c r="W687" s="275">
        <v>0.23884665229003468</v>
      </c>
      <c r="X687" s="275">
        <v>2.3474563967385495E-3</v>
      </c>
      <c r="Y687" s="275">
        <v>0.12059705434338662</v>
      </c>
      <c r="Z687" s="275">
        <v>6.0925090667895247E-2</v>
      </c>
      <c r="AA687" s="275">
        <v>6.0925090667895247E-2</v>
      </c>
      <c r="AB687" s="275">
        <v>6.0925090667895247E-2</v>
      </c>
      <c r="AC687" s="275">
        <v>6.0925090667895247E-2</v>
      </c>
      <c r="AD687" s="275">
        <v>6.0925090667895247E-2</v>
      </c>
      <c r="AE687" s="275">
        <v>6.0925090667895247E-2</v>
      </c>
      <c r="AF687" s="275">
        <v>35.253442930193906</v>
      </c>
      <c r="AG687" s="275">
        <v>3.2644345470394351</v>
      </c>
      <c r="AH687" s="275">
        <v>3.2644345470394351</v>
      </c>
      <c r="AI687" s="275">
        <v>3.3944647693663894</v>
      </c>
      <c r="AJ687" s="275">
        <v>3.3944647693663894</v>
      </c>
      <c r="AK687" s="275">
        <v>3.3944647693663894</v>
      </c>
    </row>
    <row r="688" spans="1:37" ht="15" x14ac:dyDescent="0.25">
      <c r="A688" s="269" t="s">
        <v>3628</v>
      </c>
      <c r="B688" s="269" t="s">
        <v>873</v>
      </c>
      <c r="C688" s="275">
        <v>7</v>
      </c>
      <c r="D688" s="269" t="s">
        <v>802</v>
      </c>
      <c r="E688" s="275">
        <v>43.818961327512696</v>
      </c>
      <c r="F688" s="275">
        <v>34.7901612405376</v>
      </c>
      <c r="G688" s="275">
        <v>40.809361298520997</v>
      </c>
      <c r="H688" s="275">
        <v>43.818961327512696</v>
      </c>
      <c r="I688" s="275">
        <v>34.7901612405376</v>
      </c>
      <c r="J688" s="275">
        <v>40.809361298520997</v>
      </c>
      <c r="K688" s="275">
        <v>43.818961327512696</v>
      </c>
      <c r="L688" s="275">
        <v>34.7901612405376</v>
      </c>
      <c r="M688" s="275">
        <v>40.809361298520997</v>
      </c>
      <c r="N688" s="275">
        <v>15.299726048312243</v>
      </c>
      <c r="O688" s="275">
        <v>15.058053020519456</v>
      </c>
      <c r="P688" s="275">
        <v>15.150799009585414</v>
      </c>
      <c r="Q688" s="275">
        <v>15.299726048312243</v>
      </c>
      <c r="R688" s="275">
        <v>15.058053020519456</v>
      </c>
      <c r="S688" s="275">
        <v>15.150799009585416</v>
      </c>
      <c r="T688" s="275">
        <v>15.299726048312243</v>
      </c>
      <c r="U688" s="275">
        <v>15.058053020519456</v>
      </c>
      <c r="V688" s="275">
        <v>15.150799009585416</v>
      </c>
      <c r="W688" s="275">
        <v>0.13725486427627434</v>
      </c>
      <c r="X688" s="275">
        <v>1.3111167836183204E-3</v>
      </c>
      <c r="Y688" s="275">
        <v>6.9282990529946326E-2</v>
      </c>
      <c r="Z688" s="275">
        <v>3.8439506671197832E-2</v>
      </c>
      <c r="AA688" s="275">
        <v>3.8439506671197832E-2</v>
      </c>
      <c r="AB688" s="275">
        <v>3.8439506671197832E-2</v>
      </c>
      <c r="AC688" s="275">
        <v>3.8439506671197832E-2</v>
      </c>
      <c r="AD688" s="275">
        <v>3.8439506671197832E-2</v>
      </c>
      <c r="AE688" s="275">
        <v>3.8439506671197832E-2</v>
      </c>
      <c r="AF688" s="275">
        <v>25.4494721469</v>
      </c>
      <c r="AG688" s="275">
        <v>2.3565958810499996</v>
      </c>
      <c r="AH688" s="275">
        <v>2.3565958810499996</v>
      </c>
      <c r="AI688" s="275">
        <v>2.9714578516442787</v>
      </c>
      <c r="AJ688" s="275">
        <v>2.9714578516442787</v>
      </c>
      <c r="AK688" s="275">
        <v>2.9714578516442787</v>
      </c>
    </row>
    <row r="689" spans="1:37" ht="15" x14ac:dyDescent="0.25">
      <c r="A689" s="269" t="s">
        <v>3629</v>
      </c>
      <c r="B689" s="269" t="s">
        <v>3630</v>
      </c>
      <c r="C689" s="275">
        <v>4</v>
      </c>
      <c r="D689" s="269" t="s">
        <v>802</v>
      </c>
      <c r="E689" s="275">
        <v>24.641880690077759</v>
      </c>
      <c r="F689" s="275">
        <v>17.3950806202688</v>
      </c>
      <c r="G689" s="275">
        <v>22.226280666808108</v>
      </c>
      <c r="H689" s="275">
        <v>24.641880690077759</v>
      </c>
      <c r="I689" s="275">
        <v>17.3950806202688</v>
      </c>
      <c r="J689" s="275">
        <v>22.226280666808105</v>
      </c>
      <c r="K689" s="275">
        <v>24.641880690077759</v>
      </c>
      <c r="L689" s="275">
        <v>17.3950806202688</v>
      </c>
      <c r="M689" s="275">
        <v>22.226280666808105</v>
      </c>
      <c r="N689" s="275">
        <v>8.6241838283110219</v>
      </c>
      <c r="O689" s="275">
        <v>7.509094756153484</v>
      </c>
      <c r="P689" s="275">
        <v>8.2183027895272271</v>
      </c>
      <c r="Q689" s="275">
        <v>8.6241838283110219</v>
      </c>
      <c r="R689" s="275">
        <v>7.509094756153484</v>
      </c>
      <c r="S689" s="275">
        <v>8.2183027895272271</v>
      </c>
      <c r="T689" s="275">
        <v>8.6241838283110219</v>
      </c>
      <c r="U689" s="275">
        <v>7.509094756153484</v>
      </c>
      <c r="V689" s="275">
        <v>8.2183027895272271</v>
      </c>
      <c r="W689" s="275">
        <v>6.7941751779187681E-2</v>
      </c>
      <c r="X689" s="275">
        <v>6.1252647012213736E-4</v>
      </c>
      <c r="Y689" s="275">
        <v>3.427713912465491E-2</v>
      </c>
      <c r="Z689" s="275">
        <v>3.5683792935768455E-2</v>
      </c>
      <c r="AA689" s="275">
        <v>3.5683792935768455E-2</v>
      </c>
      <c r="AB689" s="275">
        <v>3.5683792935768455E-2</v>
      </c>
      <c r="AC689" s="275">
        <v>3.5683792935768455E-2</v>
      </c>
      <c r="AD689" s="275">
        <v>3.5683792935768455E-2</v>
      </c>
      <c r="AE689" s="275">
        <v>3.5683792935768455E-2</v>
      </c>
      <c r="AF689" s="275">
        <v>13.056128112500001</v>
      </c>
      <c r="AG689" s="275">
        <v>1.2089843371999998</v>
      </c>
      <c r="AH689" s="275">
        <v>1.2089843371999998</v>
      </c>
      <c r="AI689" s="275">
        <v>1.434364194403503</v>
      </c>
      <c r="AJ689" s="275">
        <v>1.434364194403503</v>
      </c>
      <c r="AK689" s="275">
        <v>1.434364194403503</v>
      </c>
    </row>
    <row r="690" spans="1:37" ht="15" x14ac:dyDescent="0.25">
      <c r="A690" s="269" t="s">
        <v>3631</v>
      </c>
      <c r="B690" s="269" t="s">
        <v>877</v>
      </c>
      <c r="C690" s="275">
        <v>7</v>
      </c>
      <c r="D690" s="269" t="s">
        <v>802</v>
      </c>
      <c r="E690" s="275">
        <v>43.818961327512696</v>
      </c>
      <c r="F690" s="275">
        <v>34.7901612405376</v>
      </c>
      <c r="G690" s="275">
        <v>40.809361298520997</v>
      </c>
      <c r="H690" s="275">
        <v>43.818961327512696</v>
      </c>
      <c r="I690" s="275">
        <v>34.7901612405376</v>
      </c>
      <c r="J690" s="275">
        <v>40.809361298520997</v>
      </c>
      <c r="K690" s="275">
        <v>43.818961327512696</v>
      </c>
      <c r="L690" s="275">
        <v>34.7901612405376</v>
      </c>
      <c r="M690" s="275">
        <v>40.809361298520997</v>
      </c>
      <c r="N690" s="275">
        <v>15.320527162177065</v>
      </c>
      <c r="O690" s="275">
        <v>15.098466530419747</v>
      </c>
      <c r="P690" s="275">
        <v>15.178954771963539</v>
      </c>
      <c r="Q690" s="275">
        <v>15.320527162177065</v>
      </c>
      <c r="R690" s="275">
        <v>15.098466530419747</v>
      </c>
      <c r="S690" s="275">
        <v>15.178954771963539</v>
      </c>
      <c r="T690" s="275">
        <v>15.320527162177065</v>
      </c>
      <c r="U690" s="275">
        <v>15.098466530419747</v>
      </c>
      <c r="V690" s="275">
        <v>15.178954771963539</v>
      </c>
      <c r="W690" s="275">
        <v>0.13725486427627434</v>
      </c>
      <c r="X690" s="275">
        <v>1.3111167836183204E-3</v>
      </c>
      <c r="Y690" s="275">
        <v>6.9282990529946326E-2</v>
      </c>
      <c r="Z690" s="275">
        <v>3.8439506671197832E-2</v>
      </c>
      <c r="AA690" s="275">
        <v>3.8439506671197832E-2</v>
      </c>
      <c r="AB690" s="275">
        <v>3.8439506671197832E-2</v>
      </c>
      <c r="AC690" s="275">
        <v>3.8439506671197832E-2</v>
      </c>
      <c r="AD690" s="275">
        <v>3.8439506671197832E-2</v>
      </c>
      <c r="AE690" s="275">
        <v>3.8439506671197832E-2</v>
      </c>
      <c r="AF690" s="275">
        <v>25.663741999100001</v>
      </c>
      <c r="AG690" s="275">
        <v>2.3764368716999997</v>
      </c>
      <c r="AH690" s="275">
        <v>2.3764368716999997</v>
      </c>
      <c r="AI690" s="275">
        <v>2.971235337788396</v>
      </c>
      <c r="AJ690" s="275">
        <v>2.971235337788396</v>
      </c>
      <c r="AK690" s="275">
        <v>2.971235337788396</v>
      </c>
    </row>
    <row r="691" spans="1:37" ht="15" x14ac:dyDescent="0.25">
      <c r="A691" s="269" t="s">
        <v>870</v>
      </c>
      <c r="B691" s="269" t="s">
        <v>871</v>
      </c>
      <c r="C691" s="275">
        <v>17</v>
      </c>
      <c r="D691" s="269" t="s">
        <v>802</v>
      </c>
      <c r="E691" s="275">
        <v>81.84596782433556</v>
      </c>
      <c r="F691" s="275">
        <v>70.084767711039063</v>
      </c>
      <c r="G691" s="275">
        <v>77.92556778657007</v>
      </c>
      <c r="H691" s="275">
        <v>81.84596782433556</v>
      </c>
      <c r="I691" s="275">
        <v>70.084767711039063</v>
      </c>
      <c r="J691" s="275">
        <v>77.92556778657007</v>
      </c>
      <c r="K691" s="275">
        <v>81.84596782433556</v>
      </c>
      <c r="L691" s="275">
        <v>70.084767711039063</v>
      </c>
      <c r="M691" s="275">
        <v>77.92556778657007</v>
      </c>
      <c r="N691" s="275">
        <v>32.183147354090302</v>
      </c>
      <c r="O691" s="275">
        <v>30.837108124100318</v>
      </c>
      <c r="P691" s="275">
        <v>31.698535348025718</v>
      </c>
      <c r="Q691" s="275">
        <v>32.183147354090302</v>
      </c>
      <c r="R691" s="275">
        <v>30.837108124100318</v>
      </c>
      <c r="S691" s="275">
        <v>31.698535348025718</v>
      </c>
      <c r="T691" s="275">
        <v>32.183147354090302</v>
      </c>
      <c r="U691" s="275">
        <v>30.837108124100318</v>
      </c>
      <c r="V691" s="275">
        <v>31.698535348025718</v>
      </c>
      <c r="W691" s="275">
        <v>0.23884665229003468</v>
      </c>
      <c r="X691" s="275">
        <v>2.3474563967385495E-3</v>
      </c>
      <c r="Y691" s="275">
        <v>0.12059705434338662</v>
      </c>
      <c r="Z691" s="275">
        <v>6.0925090667895247E-2</v>
      </c>
      <c r="AA691" s="275">
        <v>6.0925090667895247E-2</v>
      </c>
      <c r="AB691" s="275">
        <v>6.0925090667895247E-2</v>
      </c>
      <c r="AC691" s="275">
        <v>6.0925090667895247E-2</v>
      </c>
      <c r="AD691" s="275">
        <v>6.0925090667895247E-2</v>
      </c>
      <c r="AE691" s="275">
        <v>6.0925090667895247E-2</v>
      </c>
      <c r="AF691" s="275">
        <v>46.900670999193906</v>
      </c>
      <c r="AG691" s="275">
        <v>4.342956191039435</v>
      </c>
      <c r="AH691" s="275">
        <v>4.342956191039435</v>
      </c>
      <c r="AI691" s="275">
        <v>4.1418854395323113</v>
      </c>
      <c r="AJ691" s="275">
        <v>4.1418854395323113</v>
      </c>
      <c r="AK691" s="275">
        <v>4.1418854395323113</v>
      </c>
    </row>
    <row r="692" spans="1:37" ht="15" x14ac:dyDescent="0.25">
      <c r="A692" s="269" t="s">
        <v>872</v>
      </c>
      <c r="B692" s="269" t="s">
        <v>873</v>
      </c>
      <c r="C692" s="275">
        <v>7</v>
      </c>
      <c r="D692" s="269" t="s">
        <v>802</v>
      </c>
      <c r="E692" s="275">
        <v>43.818961327512696</v>
      </c>
      <c r="F692" s="275">
        <v>34.7901612405376</v>
      </c>
      <c r="G692" s="275">
        <v>40.809361298520997</v>
      </c>
      <c r="H692" s="275">
        <v>43.818961327512696</v>
      </c>
      <c r="I692" s="275">
        <v>34.7901612405376</v>
      </c>
      <c r="J692" s="275">
        <v>40.809361298520997</v>
      </c>
      <c r="K692" s="275">
        <v>43.818961327512696</v>
      </c>
      <c r="L692" s="275">
        <v>34.7901612405376</v>
      </c>
      <c r="M692" s="275">
        <v>40.809361298520997</v>
      </c>
      <c r="N692" s="275">
        <v>15.299726048312243</v>
      </c>
      <c r="O692" s="275">
        <v>15.058053020519456</v>
      </c>
      <c r="P692" s="275">
        <v>15.150799009585414</v>
      </c>
      <c r="Q692" s="275">
        <v>15.299726048312243</v>
      </c>
      <c r="R692" s="275">
        <v>15.058053020519456</v>
      </c>
      <c r="S692" s="275">
        <v>15.150799009585416</v>
      </c>
      <c r="T692" s="275">
        <v>15.299726048312243</v>
      </c>
      <c r="U692" s="275">
        <v>15.058053020519456</v>
      </c>
      <c r="V692" s="275">
        <v>15.150799009585416</v>
      </c>
      <c r="W692" s="275">
        <v>0.13725486427627434</v>
      </c>
      <c r="X692" s="275">
        <v>1.3111167836183204E-3</v>
      </c>
      <c r="Y692" s="275">
        <v>6.9282990529946326E-2</v>
      </c>
      <c r="Z692" s="275">
        <v>3.8439506671197832E-2</v>
      </c>
      <c r="AA692" s="275">
        <v>3.8439506671197832E-2</v>
      </c>
      <c r="AB692" s="275">
        <v>3.8439506671197832E-2</v>
      </c>
      <c r="AC692" s="275">
        <v>3.8439506671197832E-2</v>
      </c>
      <c r="AD692" s="275">
        <v>3.8439506671197832E-2</v>
      </c>
      <c r="AE692" s="275">
        <v>3.8439506671197832E-2</v>
      </c>
      <c r="AF692" s="275">
        <v>25.4494721469</v>
      </c>
      <c r="AG692" s="275">
        <v>2.3565958810499996</v>
      </c>
      <c r="AH692" s="275">
        <v>2.3565958810499996</v>
      </c>
      <c r="AI692" s="275">
        <v>2.9714578516442787</v>
      </c>
      <c r="AJ692" s="275">
        <v>2.9714578516442787</v>
      </c>
      <c r="AK692" s="275">
        <v>2.9714578516442787</v>
      </c>
    </row>
    <row r="693" spans="1:37" ht="15" x14ac:dyDescent="0.25">
      <c r="A693" s="269" t="s">
        <v>874</v>
      </c>
      <c r="B693" s="269" t="s">
        <v>875</v>
      </c>
      <c r="C693" s="275">
        <v>4</v>
      </c>
      <c r="D693" s="269" t="s">
        <v>802</v>
      </c>
      <c r="E693" s="275">
        <v>24.641880690077759</v>
      </c>
      <c r="F693" s="275">
        <v>17.3950806202688</v>
      </c>
      <c r="G693" s="275">
        <v>22.226280666808108</v>
      </c>
      <c r="H693" s="275">
        <v>24.641880690077759</v>
      </c>
      <c r="I693" s="275">
        <v>17.3950806202688</v>
      </c>
      <c r="J693" s="275">
        <v>22.226280666808105</v>
      </c>
      <c r="K693" s="275">
        <v>24.641880690077759</v>
      </c>
      <c r="L693" s="275">
        <v>17.3950806202688</v>
      </c>
      <c r="M693" s="275">
        <v>22.226280666808105</v>
      </c>
      <c r="N693" s="275">
        <v>8.6241838283110202</v>
      </c>
      <c r="O693" s="275">
        <v>7.5090947561534831</v>
      </c>
      <c r="P693" s="275">
        <v>8.2183027895272271</v>
      </c>
      <c r="Q693" s="275">
        <v>8.6241838283110202</v>
      </c>
      <c r="R693" s="275">
        <v>7.5090947561534831</v>
      </c>
      <c r="S693" s="275">
        <v>8.2183027895272271</v>
      </c>
      <c r="T693" s="275">
        <v>8.6241838283110202</v>
      </c>
      <c r="U693" s="275">
        <v>7.5090947561534831</v>
      </c>
      <c r="V693" s="275">
        <v>8.2183027895272271</v>
      </c>
      <c r="W693" s="275">
        <v>6.7941751779187681E-2</v>
      </c>
      <c r="X693" s="275">
        <v>6.1252647012213736E-4</v>
      </c>
      <c r="Y693" s="275">
        <v>3.427713912465491E-2</v>
      </c>
      <c r="Z693" s="275">
        <v>3.5683792935768455E-2</v>
      </c>
      <c r="AA693" s="275">
        <v>3.5683792935768455E-2</v>
      </c>
      <c r="AB693" s="275">
        <v>3.5683792935768455E-2</v>
      </c>
      <c r="AC693" s="275">
        <v>3.5683792935768455E-2</v>
      </c>
      <c r="AD693" s="275">
        <v>3.5683792935768455E-2</v>
      </c>
      <c r="AE693" s="275">
        <v>3.5683792935768455E-2</v>
      </c>
      <c r="AF693" s="275">
        <v>13.056128112500001</v>
      </c>
      <c r="AG693" s="275">
        <v>1.2089843371999998</v>
      </c>
      <c r="AH693" s="275">
        <v>1.2089843371999998</v>
      </c>
      <c r="AI693" s="275">
        <v>1.434364194403503</v>
      </c>
      <c r="AJ693" s="275">
        <v>1.434364194403503</v>
      </c>
      <c r="AK693" s="275">
        <v>1.434364194403503</v>
      </c>
    </row>
    <row r="694" spans="1:37" ht="15" x14ac:dyDescent="0.25">
      <c r="A694" s="269" t="s">
        <v>876</v>
      </c>
      <c r="B694" s="269" t="s">
        <v>877</v>
      </c>
      <c r="C694" s="275">
        <v>7</v>
      </c>
      <c r="D694" s="269" t="s">
        <v>802</v>
      </c>
      <c r="E694" s="275">
        <v>43.818961327512696</v>
      </c>
      <c r="F694" s="275">
        <v>34.7901612405376</v>
      </c>
      <c r="G694" s="275">
        <v>40.809361298520997</v>
      </c>
      <c r="H694" s="275">
        <v>43.818961327512696</v>
      </c>
      <c r="I694" s="275">
        <v>34.7901612405376</v>
      </c>
      <c r="J694" s="275">
        <v>40.809361298520997</v>
      </c>
      <c r="K694" s="275">
        <v>43.818961327512696</v>
      </c>
      <c r="L694" s="275">
        <v>34.7901612405376</v>
      </c>
      <c r="M694" s="275">
        <v>40.809361298520997</v>
      </c>
      <c r="N694" s="275">
        <v>15.320527162177068</v>
      </c>
      <c r="O694" s="275">
        <v>15.098466530419751</v>
      </c>
      <c r="P694" s="275">
        <v>15.178954771963545</v>
      </c>
      <c r="Q694" s="275">
        <v>15.320527162177068</v>
      </c>
      <c r="R694" s="275">
        <v>15.098466530419751</v>
      </c>
      <c r="S694" s="275">
        <v>15.178954771963545</v>
      </c>
      <c r="T694" s="275">
        <v>15.320527162177068</v>
      </c>
      <c r="U694" s="275">
        <v>15.098466530419751</v>
      </c>
      <c r="V694" s="275">
        <v>15.178954771963545</v>
      </c>
      <c r="W694" s="275">
        <v>0.13725486427627434</v>
      </c>
      <c r="X694" s="275">
        <v>1.3111167836183204E-3</v>
      </c>
      <c r="Y694" s="275">
        <v>6.9282990529946326E-2</v>
      </c>
      <c r="Z694" s="275">
        <v>3.8439506671197832E-2</v>
      </c>
      <c r="AA694" s="275">
        <v>3.8439506671197832E-2</v>
      </c>
      <c r="AB694" s="275">
        <v>3.8439506671197832E-2</v>
      </c>
      <c r="AC694" s="275">
        <v>3.8439506671197832E-2</v>
      </c>
      <c r="AD694" s="275">
        <v>3.8439506671197832E-2</v>
      </c>
      <c r="AE694" s="275">
        <v>3.8439506671197832E-2</v>
      </c>
      <c r="AF694" s="275">
        <v>25.663741999100001</v>
      </c>
      <c r="AG694" s="275">
        <v>2.3764368716999997</v>
      </c>
      <c r="AH694" s="275">
        <v>2.3764368716999997</v>
      </c>
      <c r="AI694" s="275">
        <v>2.971235337788396</v>
      </c>
      <c r="AJ694" s="275">
        <v>2.971235337788396</v>
      </c>
      <c r="AK694" s="275">
        <v>2.971235337788396</v>
      </c>
    </row>
    <row r="695" spans="1:37" ht="15" x14ac:dyDescent="0.25">
      <c r="A695" s="269" t="s">
        <v>3632</v>
      </c>
      <c r="B695" s="269" t="s">
        <v>1736</v>
      </c>
      <c r="C695" s="275">
        <v>20</v>
      </c>
      <c r="D695" s="269" t="s">
        <v>802</v>
      </c>
      <c r="E695" s="275">
        <v>177.42039785247178</v>
      </c>
      <c r="F695" s="275">
        <v>172.90599780898424</v>
      </c>
      <c r="G695" s="275">
        <v>175.91559783797592</v>
      </c>
      <c r="H695" s="275">
        <v>177.42039785247178</v>
      </c>
      <c r="I695" s="275">
        <v>172.90599780898424</v>
      </c>
      <c r="J695" s="275">
        <v>175.91559783797592</v>
      </c>
      <c r="K695" s="275">
        <v>177.42039785247178</v>
      </c>
      <c r="L695" s="275">
        <v>172.90599780898424</v>
      </c>
      <c r="M695" s="275">
        <v>175.91559783797592</v>
      </c>
      <c r="N695" s="275">
        <v>56.402236023852836</v>
      </c>
      <c r="O695" s="275">
        <v>55.719068395989112</v>
      </c>
      <c r="P695" s="275">
        <v>56.003807656871174</v>
      </c>
      <c r="Q695" s="275">
        <v>56.402236023852836</v>
      </c>
      <c r="R695" s="275">
        <v>55.719068395989112</v>
      </c>
      <c r="S695" s="275">
        <v>56.003807656871182</v>
      </c>
      <c r="T695" s="275">
        <v>56.402236023852836</v>
      </c>
      <c r="U695" s="275">
        <v>55.719068395989112</v>
      </c>
      <c r="V695" s="275">
        <v>56.003807656871182</v>
      </c>
      <c r="W695" s="275">
        <v>0.29588111452505556</v>
      </c>
      <c r="X695" s="275">
        <v>3.0602408981106875E-3</v>
      </c>
      <c r="Y695" s="275">
        <v>0.14947067771158312</v>
      </c>
      <c r="Z695" s="275">
        <v>8.7813162479735141E-2</v>
      </c>
      <c r="AA695" s="275">
        <v>8.7813162479735141E-2</v>
      </c>
      <c r="AB695" s="275">
        <v>8.7813162479735141E-2</v>
      </c>
      <c r="AC695" s="275">
        <v>8.7813162479735141E-2</v>
      </c>
      <c r="AD695" s="275">
        <v>8.7813162479735141E-2</v>
      </c>
      <c r="AE695" s="275">
        <v>8.7813162479735141E-2</v>
      </c>
      <c r="AF695" s="275">
        <v>85.989899383700006</v>
      </c>
      <c r="AG695" s="275">
        <v>7.9625871460999997</v>
      </c>
      <c r="AH695" s="275">
        <v>7.9625871460999997</v>
      </c>
      <c r="AI695" s="275">
        <v>11.776595538502276</v>
      </c>
      <c r="AJ695" s="275">
        <v>11.776595538502276</v>
      </c>
      <c r="AK695" s="275">
        <v>11.776595538502276</v>
      </c>
    </row>
    <row r="696" spans="1:37" ht="15" x14ac:dyDescent="0.25">
      <c r="A696" s="269" t="s">
        <v>3633</v>
      </c>
      <c r="B696" s="269" t="s">
        <v>1738</v>
      </c>
      <c r="C696" s="275">
        <v>20</v>
      </c>
      <c r="D696" s="269" t="s">
        <v>802</v>
      </c>
      <c r="E696" s="275">
        <v>104.00711120011621</v>
      </c>
      <c r="F696" s="275">
        <v>99.492711156628658</v>
      </c>
      <c r="G696" s="275">
        <v>102.50231118562034</v>
      </c>
      <c r="H696" s="275">
        <v>104.00711120011621</v>
      </c>
      <c r="I696" s="275">
        <v>99.492711156628658</v>
      </c>
      <c r="J696" s="275">
        <v>102.50231118562036</v>
      </c>
      <c r="K696" s="275">
        <v>104.00711120011621</v>
      </c>
      <c r="L696" s="275">
        <v>99.492711156628658</v>
      </c>
      <c r="M696" s="275">
        <v>102.50231118562036</v>
      </c>
      <c r="N696" s="275">
        <v>40.483494204414761</v>
      </c>
      <c r="O696" s="275">
        <v>39.800326576551036</v>
      </c>
      <c r="P696" s="275">
        <v>40.090515540777055</v>
      </c>
      <c r="Q696" s="275">
        <v>40.483494204414761</v>
      </c>
      <c r="R696" s="275">
        <v>39.800326576551036</v>
      </c>
      <c r="S696" s="275">
        <v>40.090515540777055</v>
      </c>
      <c r="T696" s="275">
        <v>40.483494204414761</v>
      </c>
      <c r="U696" s="275">
        <v>39.800326576551036</v>
      </c>
      <c r="V696" s="275">
        <v>40.090515540777055</v>
      </c>
      <c r="W696" s="275">
        <v>0.31247970466756259</v>
      </c>
      <c r="X696" s="275">
        <v>3.247130375234733E-3</v>
      </c>
      <c r="Y696" s="275">
        <v>0.15786341752139865</v>
      </c>
      <c r="Z696" s="275">
        <v>7.8397906498324621E-2</v>
      </c>
      <c r="AA696" s="275">
        <v>7.8397906498324621E-2</v>
      </c>
      <c r="AB696" s="275">
        <v>7.8397906498324621E-2</v>
      </c>
      <c r="AC696" s="275">
        <v>7.8397906498324621E-2</v>
      </c>
      <c r="AD696" s="275">
        <v>7.8397906498324621E-2</v>
      </c>
      <c r="AE696" s="275">
        <v>7.8397906498324621E-2</v>
      </c>
      <c r="AF696" s="275">
        <v>91.895311286400016</v>
      </c>
      <c r="AG696" s="275">
        <v>8.5094188642999988</v>
      </c>
      <c r="AH696" s="275">
        <v>8.5094188642999988</v>
      </c>
      <c r="AI696" s="275">
        <v>7.5727794851218295</v>
      </c>
      <c r="AJ696" s="275">
        <v>7.5727794851218295</v>
      </c>
      <c r="AK696" s="275">
        <v>7.5727794851218295</v>
      </c>
    </row>
    <row r="697" spans="1:37" ht="15" x14ac:dyDescent="0.25">
      <c r="A697" s="269" t="s">
        <v>1735</v>
      </c>
      <c r="B697" s="269" t="s">
        <v>1736</v>
      </c>
      <c r="C697" s="275">
        <v>20</v>
      </c>
      <c r="D697" s="269" t="s">
        <v>802</v>
      </c>
      <c r="E697" s="275">
        <v>177.42039785247178</v>
      </c>
      <c r="F697" s="275">
        <v>172.90599780898424</v>
      </c>
      <c r="G697" s="275">
        <v>175.91559783797592</v>
      </c>
      <c r="H697" s="275">
        <v>177.42039785247178</v>
      </c>
      <c r="I697" s="275">
        <v>172.90599780898424</v>
      </c>
      <c r="J697" s="275">
        <v>175.91559783797592</v>
      </c>
      <c r="K697" s="275">
        <v>177.42039785247178</v>
      </c>
      <c r="L697" s="275">
        <v>172.90599780898424</v>
      </c>
      <c r="M697" s="275">
        <v>175.91559783797592</v>
      </c>
      <c r="N697" s="275">
        <v>56.402236023852844</v>
      </c>
      <c r="O697" s="275">
        <v>55.719068395989112</v>
      </c>
      <c r="P697" s="275">
        <v>56.003807656871182</v>
      </c>
      <c r="Q697" s="275">
        <v>56.402236023852844</v>
      </c>
      <c r="R697" s="275">
        <v>55.719068395989112</v>
      </c>
      <c r="S697" s="275">
        <v>56.003807656871189</v>
      </c>
      <c r="T697" s="275">
        <v>56.402236023852844</v>
      </c>
      <c r="U697" s="275">
        <v>55.719068395989112</v>
      </c>
      <c r="V697" s="275">
        <v>56.003807656871189</v>
      </c>
      <c r="W697" s="275">
        <v>0.29588111452505556</v>
      </c>
      <c r="X697" s="275">
        <v>3.0602408981106875E-3</v>
      </c>
      <c r="Y697" s="275">
        <v>0.14947067771158312</v>
      </c>
      <c r="Z697" s="275">
        <v>8.7813162479735141E-2</v>
      </c>
      <c r="AA697" s="275">
        <v>8.7813162479735141E-2</v>
      </c>
      <c r="AB697" s="275">
        <v>8.7813162479735141E-2</v>
      </c>
      <c r="AC697" s="275">
        <v>8.7813162479735141E-2</v>
      </c>
      <c r="AD697" s="275">
        <v>8.7813162479735141E-2</v>
      </c>
      <c r="AE697" s="275">
        <v>8.7813162479735141E-2</v>
      </c>
      <c r="AF697" s="275">
        <v>85.989899383700006</v>
      </c>
      <c r="AG697" s="275">
        <v>7.9625871460999997</v>
      </c>
      <c r="AH697" s="275">
        <v>7.9625871460999997</v>
      </c>
      <c r="AI697" s="275">
        <v>11.776595538502276</v>
      </c>
      <c r="AJ697" s="275">
        <v>11.776595538502276</v>
      </c>
      <c r="AK697" s="275">
        <v>11.776595538502276</v>
      </c>
    </row>
    <row r="698" spans="1:37" ht="15" x14ac:dyDescent="0.25">
      <c r="A698" s="269" t="s">
        <v>1737</v>
      </c>
      <c r="B698" s="269" t="s">
        <v>1738</v>
      </c>
      <c r="C698" s="275">
        <v>20</v>
      </c>
      <c r="D698" s="269" t="s">
        <v>802</v>
      </c>
      <c r="E698" s="275">
        <v>104.00711120011621</v>
      </c>
      <c r="F698" s="275">
        <v>99.492711156628658</v>
      </c>
      <c r="G698" s="275">
        <v>102.50231118562034</v>
      </c>
      <c r="H698" s="275">
        <v>104.00711120011621</v>
      </c>
      <c r="I698" s="275">
        <v>99.492711156628658</v>
      </c>
      <c r="J698" s="275">
        <v>102.50231118562036</v>
      </c>
      <c r="K698" s="275">
        <v>104.00711120011621</v>
      </c>
      <c r="L698" s="275">
        <v>99.492711156628658</v>
      </c>
      <c r="M698" s="275">
        <v>102.50231118562036</v>
      </c>
      <c r="N698" s="275">
        <v>40.483494204414761</v>
      </c>
      <c r="O698" s="275">
        <v>39.800326576551036</v>
      </c>
      <c r="P698" s="275">
        <v>40.090515540777055</v>
      </c>
      <c r="Q698" s="275">
        <v>40.483494204414761</v>
      </c>
      <c r="R698" s="275">
        <v>39.800326576551036</v>
      </c>
      <c r="S698" s="275">
        <v>40.090515540777055</v>
      </c>
      <c r="T698" s="275">
        <v>40.483494204414761</v>
      </c>
      <c r="U698" s="275">
        <v>39.800326576551036</v>
      </c>
      <c r="V698" s="275">
        <v>40.090515540777055</v>
      </c>
      <c r="W698" s="275">
        <v>0.31247970466756259</v>
      </c>
      <c r="X698" s="275">
        <v>3.247130375234733E-3</v>
      </c>
      <c r="Y698" s="275">
        <v>0.15786341752139865</v>
      </c>
      <c r="Z698" s="275">
        <v>7.8397906498324621E-2</v>
      </c>
      <c r="AA698" s="275">
        <v>7.8397906498324621E-2</v>
      </c>
      <c r="AB698" s="275">
        <v>7.8397906498324621E-2</v>
      </c>
      <c r="AC698" s="275">
        <v>7.8397906498324621E-2</v>
      </c>
      <c r="AD698" s="275">
        <v>7.8397906498324621E-2</v>
      </c>
      <c r="AE698" s="275">
        <v>7.8397906498324621E-2</v>
      </c>
      <c r="AF698" s="275">
        <v>91.895311286400016</v>
      </c>
      <c r="AG698" s="275">
        <v>8.5094188642999988</v>
      </c>
      <c r="AH698" s="275">
        <v>8.5094188642999988</v>
      </c>
      <c r="AI698" s="275">
        <v>7.5727794851218295</v>
      </c>
      <c r="AJ698" s="275">
        <v>7.5727794851218295</v>
      </c>
      <c r="AK698" s="275">
        <v>7.5727794851218295</v>
      </c>
    </row>
    <row r="699" spans="1:37" ht="15" x14ac:dyDescent="0.25">
      <c r="A699" s="269" t="s">
        <v>230</v>
      </c>
      <c r="B699" s="269" t="s">
        <v>231</v>
      </c>
      <c r="C699" s="275">
        <v>18</v>
      </c>
      <c r="D699" s="269" t="s">
        <v>802</v>
      </c>
      <c r="E699" s="275">
        <v>91.655642646169682</v>
      </c>
      <c r="F699" s="275">
        <v>3.6716428693294776</v>
      </c>
      <c r="G699" s="275">
        <v>62.327642720556277</v>
      </c>
      <c r="H699" s="275">
        <v>91.655642646169682</v>
      </c>
      <c r="I699" s="275">
        <v>3.6716428693294776</v>
      </c>
      <c r="J699" s="275">
        <v>62.327642720556277</v>
      </c>
      <c r="K699" s="275">
        <v>91.655642646169682</v>
      </c>
      <c r="L699" s="275">
        <v>3.6716428693294776</v>
      </c>
      <c r="M699" s="275">
        <v>62.327642720556277</v>
      </c>
      <c r="N699" s="275">
        <v>5.6168138195122355</v>
      </c>
      <c r="O699" s="275">
        <v>1.1964456604192715</v>
      </c>
      <c r="P699" s="275">
        <v>4.1441749496493925</v>
      </c>
      <c r="Q699" s="275">
        <v>5.6168138195122355</v>
      </c>
      <c r="R699" s="275">
        <v>1.1964456604192715</v>
      </c>
      <c r="S699" s="275">
        <v>4.1441749496493916</v>
      </c>
      <c r="T699" s="275">
        <v>5.6168138195122355</v>
      </c>
      <c r="U699" s="275">
        <v>1.1964456604192715</v>
      </c>
      <c r="V699" s="275">
        <v>4.1441749496493916</v>
      </c>
      <c r="W699" s="275">
        <v>0.26295983429004172</v>
      </c>
      <c r="X699" s="275">
        <v>2.6865594938625952E-3</v>
      </c>
      <c r="Y699" s="275">
        <v>0.13282319689195216</v>
      </c>
      <c r="Z699" s="275">
        <v>8.726268622648474E-2</v>
      </c>
      <c r="AA699" s="275">
        <v>8.726268622648474E-2</v>
      </c>
      <c r="AB699" s="275">
        <v>8.726268622648474E-2</v>
      </c>
      <c r="AC699" s="275">
        <v>8.726268622648474E-2</v>
      </c>
      <c r="AD699" s="275">
        <v>8.726268622648474E-2</v>
      </c>
      <c r="AE699" s="275">
        <v>8.726268622648474E-2</v>
      </c>
      <c r="AF699" s="275">
        <v>16.695387782709037</v>
      </c>
      <c r="AG699" s="275">
        <v>1.5459782613693551</v>
      </c>
      <c r="AH699" s="275">
        <v>1.5459782613693551</v>
      </c>
      <c r="AI699" s="275">
        <v>0.33472496135936525</v>
      </c>
      <c r="AJ699" s="275">
        <v>0.33472496135936525</v>
      </c>
      <c r="AK699" s="275">
        <v>0.33472496135936525</v>
      </c>
    </row>
    <row r="700" spans="1:37" ht="15" x14ac:dyDescent="0.25">
      <c r="A700" s="269" t="s">
        <v>3634</v>
      </c>
      <c r="B700" s="269" t="s">
        <v>3635</v>
      </c>
      <c r="C700" s="275">
        <v>18</v>
      </c>
      <c r="D700" s="269" t="s">
        <v>802</v>
      </c>
      <c r="E700" s="275">
        <v>91.655642646169682</v>
      </c>
      <c r="F700" s="275">
        <v>3.6716428693294776</v>
      </c>
      <c r="G700" s="275">
        <v>62.327642720556277</v>
      </c>
      <c r="H700" s="275">
        <v>91.655642646169682</v>
      </c>
      <c r="I700" s="275">
        <v>3.6716428693294776</v>
      </c>
      <c r="J700" s="275">
        <v>62.327642720556277</v>
      </c>
      <c r="K700" s="275">
        <v>91.655642646169682</v>
      </c>
      <c r="L700" s="275">
        <v>3.6716428693294776</v>
      </c>
      <c r="M700" s="275">
        <v>62.327642720556277</v>
      </c>
      <c r="N700" s="275">
        <v>5.6168138195122355</v>
      </c>
      <c r="O700" s="275">
        <v>1.1964456604192715</v>
      </c>
      <c r="P700" s="275">
        <v>4.1441749496493925</v>
      </c>
      <c r="Q700" s="275">
        <v>5.6168138195122355</v>
      </c>
      <c r="R700" s="275">
        <v>1.1964456604192715</v>
      </c>
      <c r="S700" s="275">
        <v>4.1441749496493916</v>
      </c>
      <c r="T700" s="275">
        <v>5.6168138195122355</v>
      </c>
      <c r="U700" s="275">
        <v>1.1964456604192715</v>
      </c>
      <c r="V700" s="275">
        <v>4.1441749496493916</v>
      </c>
      <c r="W700" s="275">
        <v>0.26295983429004172</v>
      </c>
      <c r="X700" s="275">
        <v>2.6865594938625952E-3</v>
      </c>
      <c r="Y700" s="275">
        <v>0.13282319689195216</v>
      </c>
      <c r="Z700" s="275">
        <v>8.726268622648474E-2</v>
      </c>
      <c r="AA700" s="275">
        <v>8.726268622648474E-2</v>
      </c>
      <c r="AB700" s="275">
        <v>8.726268622648474E-2</v>
      </c>
      <c r="AC700" s="275">
        <v>8.726268622648474E-2</v>
      </c>
      <c r="AD700" s="275">
        <v>8.726268622648474E-2</v>
      </c>
      <c r="AE700" s="275">
        <v>8.726268622648474E-2</v>
      </c>
      <c r="AF700" s="275">
        <v>16.695387782709037</v>
      </c>
      <c r="AG700" s="275">
        <v>1.5459782613693551</v>
      </c>
      <c r="AH700" s="275">
        <v>1.5459782613693551</v>
      </c>
      <c r="AI700" s="275">
        <v>0.33472496135936525</v>
      </c>
      <c r="AJ700" s="275">
        <v>0.33472496135936525</v>
      </c>
      <c r="AK700" s="275">
        <v>0.33472496135936525</v>
      </c>
    </row>
    <row r="701" spans="1:37" ht="15" x14ac:dyDescent="0.25">
      <c r="A701" s="269" t="s">
        <v>3636</v>
      </c>
      <c r="B701" s="269" t="s">
        <v>2268</v>
      </c>
      <c r="C701" s="275">
        <v>20</v>
      </c>
      <c r="D701" s="269" t="s">
        <v>802</v>
      </c>
      <c r="E701" s="275">
        <v>191.91399799208972</v>
      </c>
      <c r="F701" s="275">
        <v>172.90599780898424</v>
      </c>
      <c r="G701" s="275">
        <v>185.57799793105451</v>
      </c>
      <c r="H701" s="275">
        <v>191.91399799208972</v>
      </c>
      <c r="I701" s="275">
        <v>172.90599780898424</v>
      </c>
      <c r="J701" s="275">
        <v>185.57799793105454</v>
      </c>
      <c r="K701" s="275">
        <v>191.91399799208972</v>
      </c>
      <c r="L701" s="275">
        <v>172.90599780898424</v>
      </c>
      <c r="M701" s="275">
        <v>185.57799793105454</v>
      </c>
      <c r="N701" s="275">
        <v>58.445838380478179</v>
      </c>
      <c r="O701" s="275">
        <v>56.277360082587492</v>
      </c>
      <c r="P701" s="275">
        <v>57.572873072295671</v>
      </c>
      <c r="Q701" s="275">
        <v>58.445838380478179</v>
      </c>
      <c r="R701" s="275">
        <v>56.277360082587492</v>
      </c>
      <c r="S701" s="275">
        <v>57.572873072295664</v>
      </c>
      <c r="T701" s="275">
        <v>58.445838380478179</v>
      </c>
      <c r="U701" s="275">
        <v>56.277360082587492</v>
      </c>
      <c r="V701" s="275">
        <v>57.572873072295664</v>
      </c>
      <c r="W701" s="275">
        <v>0.29588111452505556</v>
      </c>
      <c r="X701" s="275">
        <v>3.0602408981106875E-3</v>
      </c>
      <c r="Y701" s="275">
        <v>0.14947067771158312</v>
      </c>
      <c r="Z701" s="275">
        <v>8.7813162479735141E-2</v>
      </c>
      <c r="AA701" s="275">
        <v>8.7813162479735141E-2</v>
      </c>
      <c r="AB701" s="275">
        <v>8.7813162479735141E-2</v>
      </c>
      <c r="AC701" s="275">
        <v>8.7813162479735141E-2</v>
      </c>
      <c r="AD701" s="275">
        <v>8.7813162479735141E-2</v>
      </c>
      <c r="AE701" s="275">
        <v>8.7813162479735141E-2</v>
      </c>
      <c r="AF701" s="275">
        <v>86.870365062999994</v>
      </c>
      <c r="AG701" s="275">
        <v>8.0441174559000004</v>
      </c>
      <c r="AH701" s="275">
        <v>8.0441174559000004</v>
      </c>
      <c r="AI701" s="275">
        <v>12.356019082455663</v>
      </c>
      <c r="AJ701" s="275">
        <v>12.356019082455663</v>
      </c>
      <c r="AK701" s="275">
        <v>12.356019082455663</v>
      </c>
    </row>
    <row r="702" spans="1:37" ht="15" x14ac:dyDescent="0.25">
      <c r="A702" s="269" t="s">
        <v>3637</v>
      </c>
      <c r="B702" s="269" t="s">
        <v>2268</v>
      </c>
      <c r="C702" s="275">
        <v>20</v>
      </c>
      <c r="D702" s="269" t="s">
        <v>802</v>
      </c>
      <c r="E702" s="275">
        <v>118.50071133973412</v>
      </c>
      <c r="F702" s="275">
        <v>99.492711156628658</v>
      </c>
      <c r="G702" s="275">
        <v>112.16471127869897</v>
      </c>
      <c r="H702" s="275">
        <v>118.50071133973412</v>
      </c>
      <c r="I702" s="275">
        <v>99.492711156628658</v>
      </c>
      <c r="J702" s="275">
        <v>112.16471127869897</v>
      </c>
      <c r="K702" s="275">
        <v>118.50071133973412</v>
      </c>
      <c r="L702" s="275">
        <v>99.492711156628658</v>
      </c>
      <c r="M702" s="275">
        <v>112.16471127869897</v>
      </c>
      <c r="N702" s="275">
        <v>42.485471247284977</v>
      </c>
      <c r="O702" s="275">
        <v>40.31699294939429</v>
      </c>
      <c r="P702" s="275">
        <v>41.617955642446411</v>
      </c>
      <c r="Q702" s="275">
        <v>42.485471247284977</v>
      </c>
      <c r="R702" s="275">
        <v>40.31699294939429</v>
      </c>
      <c r="S702" s="275">
        <v>41.617955642446418</v>
      </c>
      <c r="T702" s="275">
        <v>42.485471247284977</v>
      </c>
      <c r="U702" s="275">
        <v>40.31699294939429</v>
      </c>
      <c r="V702" s="275">
        <v>41.617955642446418</v>
      </c>
      <c r="W702" s="275">
        <v>0.2950443914583889</v>
      </c>
      <c r="X702" s="275">
        <v>3.0599681481106875E-3</v>
      </c>
      <c r="Y702" s="275">
        <v>0.14905217980324981</v>
      </c>
      <c r="Z702" s="275">
        <v>7.7954313429735148E-2</v>
      </c>
      <c r="AA702" s="275">
        <v>7.7954313429735148E-2</v>
      </c>
      <c r="AB702" s="275">
        <v>7.7954313429735148E-2</v>
      </c>
      <c r="AC702" s="275">
        <v>7.7954313429735148E-2</v>
      </c>
      <c r="AD702" s="275">
        <v>7.7954313429735148E-2</v>
      </c>
      <c r="AE702" s="275">
        <v>7.7954313429735148E-2</v>
      </c>
      <c r="AF702" s="275">
        <v>92.7385593562</v>
      </c>
      <c r="AG702" s="275">
        <v>8.5875028666999977</v>
      </c>
      <c r="AH702" s="275">
        <v>8.5875028666999977</v>
      </c>
      <c r="AI702" s="275">
        <v>7.928027124691913</v>
      </c>
      <c r="AJ702" s="275">
        <v>7.928027124691913</v>
      </c>
      <c r="AK702" s="275">
        <v>7.928027124691913</v>
      </c>
    </row>
    <row r="703" spans="1:37" ht="15" x14ac:dyDescent="0.25">
      <c r="A703" s="269" t="s">
        <v>2267</v>
      </c>
      <c r="B703" s="269" t="s">
        <v>2268</v>
      </c>
      <c r="C703" s="275">
        <v>20</v>
      </c>
      <c r="D703" s="269" t="s">
        <v>802</v>
      </c>
      <c r="E703" s="275">
        <v>191.91399799208972</v>
      </c>
      <c r="F703" s="275">
        <v>172.90599780898424</v>
      </c>
      <c r="G703" s="275">
        <v>185.57799793105451</v>
      </c>
      <c r="H703" s="275">
        <v>191.91399799208972</v>
      </c>
      <c r="I703" s="275">
        <v>172.90599780898424</v>
      </c>
      <c r="J703" s="275">
        <v>185.57799793105454</v>
      </c>
      <c r="K703" s="275">
        <v>191.91399799208972</v>
      </c>
      <c r="L703" s="275">
        <v>172.90599780898424</v>
      </c>
      <c r="M703" s="275">
        <v>185.57799793105454</v>
      </c>
      <c r="N703" s="275">
        <v>58.445838380478179</v>
      </c>
      <c r="O703" s="275">
        <v>56.277360082587492</v>
      </c>
      <c r="P703" s="275">
        <v>57.572873072295671</v>
      </c>
      <c r="Q703" s="275">
        <v>58.445838380478172</v>
      </c>
      <c r="R703" s="275">
        <v>56.277360082587492</v>
      </c>
      <c r="S703" s="275">
        <v>57.572873072295664</v>
      </c>
      <c r="T703" s="275">
        <v>58.445838380478172</v>
      </c>
      <c r="U703" s="275">
        <v>56.277360082587485</v>
      </c>
      <c r="V703" s="275">
        <v>57.57287307229565</v>
      </c>
      <c r="W703" s="275">
        <v>0.29588111452505556</v>
      </c>
      <c r="X703" s="275">
        <v>3.0602408981106875E-3</v>
      </c>
      <c r="Y703" s="275">
        <v>0.14947067771158312</v>
      </c>
      <c r="Z703" s="275">
        <v>8.7813162479735141E-2</v>
      </c>
      <c r="AA703" s="275">
        <v>8.7813162479735141E-2</v>
      </c>
      <c r="AB703" s="275">
        <v>8.7813162479735141E-2</v>
      </c>
      <c r="AC703" s="275">
        <v>8.7813162479735141E-2</v>
      </c>
      <c r="AD703" s="275">
        <v>8.7813162479735141E-2</v>
      </c>
      <c r="AE703" s="275">
        <v>8.7813162479735141E-2</v>
      </c>
      <c r="AF703" s="275">
        <v>86.841150236800004</v>
      </c>
      <c r="AG703" s="275">
        <v>8.0414121897000008</v>
      </c>
      <c r="AH703" s="275">
        <v>8.0414121897000008</v>
      </c>
      <c r="AI703" s="275">
        <v>11.940687831792195</v>
      </c>
      <c r="AJ703" s="275">
        <v>11.940687831792195</v>
      </c>
      <c r="AK703" s="275">
        <v>11.940687831792195</v>
      </c>
    </row>
    <row r="704" spans="1:37" ht="15" x14ac:dyDescent="0.25">
      <c r="A704" s="269" t="s">
        <v>2269</v>
      </c>
      <c r="B704" s="269" t="s">
        <v>2268</v>
      </c>
      <c r="C704" s="275">
        <v>20</v>
      </c>
      <c r="D704" s="269" t="s">
        <v>802</v>
      </c>
      <c r="E704" s="275">
        <v>118.50071133973412</v>
      </c>
      <c r="F704" s="275">
        <v>99.492711156628658</v>
      </c>
      <c r="G704" s="275">
        <v>112.16471127869897</v>
      </c>
      <c r="H704" s="275">
        <v>118.50071133973412</v>
      </c>
      <c r="I704" s="275">
        <v>99.492711156628658</v>
      </c>
      <c r="J704" s="275">
        <v>112.16471127869897</v>
      </c>
      <c r="K704" s="275">
        <v>118.50071133973412</v>
      </c>
      <c r="L704" s="275">
        <v>99.492711156628658</v>
      </c>
      <c r="M704" s="275">
        <v>112.16471127869897</v>
      </c>
      <c r="N704" s="275">
        <v>42.485471247284977</v>
      </c>
      <c r="O704" s="275">
        <v>40.31699294939429</v>
      </c>
      <c r="P704" s="275">
        <v>41.617955642446411</v>
      </c>
      <c r="Q704" s="275">
        <v>42.485471247284977</v>
      </c>
      <c r="R704" s="275">
        <v>40.31699294939429</v>
      </c>
      <c r="S704" s="275">
        <v>41.617955642446418</v>
      </c>
      <c r="T704" s="275">
        <v>42.485471247284977</v>
      </c>
      <c r="U704" s="275">
        <v>40.31699294939429</v>
      </c>
      <c r="V704" s="275">
        <v>41.617955642446418</v>
      </c>
      <c r="W704" s="275">
        <v>0.2950443914583889</v>
      </c>
      <c r="X704" s="275">
        <v>3.0599681481106875E-3</v>
      </c>
      <c r="Y704" s="275">
        <v>0.14905217980324981</v>
      </c>
      <c r="Z704" s="275">
        <v>7.7954313429735148E-2</v>
      </c>
      <c r="AA704" s="275">
        <v>7.7954313429735148E-2</v>
      </c>
      <c r="AB704" s="275">
        <v>7.7954313429735148E-2</v>
      </c>
      <c r="AC704" s="275">
        <v>7.7954313429735148E-2</v>
      </c>
      <c r="AD704" s="275">
        <v>7.7954313429735148E-2</v>
      </c>
      <c r="AE704" s="275">
        <v>7.7954313429735148E-2</v>
      </c>
      <c r="AF704" s="275">
        <v>92.700865992099992</v>
      </c>
      <c r="AG704" s="275">
        <v>8.5840124978999981</v>
      </c>
      <c r="AH704" s="275">
        <v>8.5840124978999981</v>
      </c>
      <c r="AI704" s="275">
        <v>7.4585237145688064</v>
      </c>
      <c r="AJ704" s="275">
        <v>7.4585237145688064</v>
      </c>
      <c r="AK704" s="275">
        <v>7.4585237145688064</v>
      </c>
    </row>
    <row r="705" spans="1:37" ht="15" x14ac:dyDescent="0.25">
      <c r="A705" s="269" t="s">
        <v>232</v>
      </c>
      <c r="B705" s="269" t="s">
        <v>233</v>
      </c>
      <c r="C705" s="275">
        <v>10</v>
      </c>
      <c r="D705" s="269" t="s">
        <v>802</v>
      </c>
      <c r="E705" s="275">
        <v>25.660085329246574</v>
      </c>
      <c r="F705" s="275">
        <v>7.3432857386589552</v>
      </c>
      <c r="G705" s="275">
        <v>19.554485465717367</v>
      </c>
      <c r="H705" s="275">
        <v>25.660085329246574</v>
      </c>
      <c r="I705" s="275">
        <v>7.3432857386589552</v>
      </c>
      <c r="J705" s="275">
        <v>19.554485465717367</v>
      </c>
      <c r="K705" s="275">
        <v>25.660085329246574</v>
      </c>
      <c r="L705" s="275">
        <v>7.3432857386589552</v>
      </c>
      <c r="M705" s="275">
        <v>19.554485465717367</v>
      </c>
      <c r="N705" s="275">
        <v>4.4587958702504329</v>
      </c>
      <c r="O705" s="275">
        <v>0.29432708613244207</v>
      </c>
      <c r="P705" s="275">
        <v>3.0714567920459142</v>
      </c>
      <c r="Q705" s="275">
        <v>4.4587958702504329</v>
      </c>
      <c r="R705" s="275">
        <v>0.29432708613244207</v>
      </c>
      <c r="S705" s="275">
        <v>3.0714567920459137</v>
      </c>
      <c r="T705" s="275">
        <v>4.4587958702504329</v>
      </c>
      <c r="U705" s="275">
        <v>0.29432708613244207</v>
      </c>
      <c r="V705" s="275">
        <v>3.0714567920459137</v>
      </c>
      <c r="W705" s="275">
        <v>0.12372942957210065</v>
      </c>
      <c r="X705" s="275">
        <v>1.3249048714942748E-3</v>
      </c>
      <c r="Y705" s="275">
        <v>6.2527167221797464E-2</v>
      </c>
      <c r="Z705" s="275">
        <v>4.367048794760834E-2</v>
      </c>
      <c r="AA705" s="275">
        <v>4.367048794760834E-2</v>
      </c>
      <c r="AB705" s="275">
        <v>4.367048794760834E-2</v>
      </c>
      <c r="AC705" s="275">
        <v>4.367048794760834E-2</v>
      </c>
      <c r="AD705" s="275">
        <v>4.367048794760834E-2</v>
      </c>
      <c r="AE705" s="275">
        <v>4.367048794760834E-2</v>
      </c>
      <c r="AF705" s="275">
        <v>3.1871966215</v>
      </c>
      <c r="AG705" s="275">
        <v>0.29513139679999995</v>
      </c>
      <c r="AH705" s="275">
        <v>0.29513139679999995</v>
      </c>
      <c r="AI705" s="275">
        <v>0.51556512110864683</v>
      </c>
      <c r="AJ705" s="275">
        <v>0.51556512110864683</v>
      </c>
      <c r="AK705" s="275">
        <v>0.51556512110864683</v>
      </c>
    </row>
    <row r="706" spans="1:37" ht="15" x14ac:dyDescent="0.25">
      <c r="A706" s="269" t="s">
        <v>3638</v>
      </c>
      <c r="B706" s="269" t="s">
        <v>3639</v>
      </c>
      <c r="C706" s="275">
        <v>10</v>
      </c>
      <c r="D706" s="269" t="s">
        <v>802</v>
      </c>
      <c r="E706" s="275">
        <v>25.660085329246574</v>
      </c>
      <c r="F706" s="275">
        <v>7.3432857386589552</v>
      </c>
      <c r="G706" s="275">
        <v>19.554485465717367</v>
      </c>
      <c r="H706" s="275">
        <v>25.660085329246574</v>
      </c>
      <c r="I706" s="275">
        <v>7.3432857386589552</v>
      </c>
      <c r="J706" s="275">
        <v>19.554485465717367</v>
      </c>
      <c r="K706" s="275">
        <v>25.660085329246574</v>
      </c>
      <c r="L706" s="275">
        <v>7.3432857386589552</v>
      </c>
      <c r="M706" s="275">
        <v>19.554485465717367</v>
      </c>
      <c r="N706" s="275">
        <v>4.4587958702504329</v>
      </c>
      <c r="O706" s="275">
        <v>0.29432708613244207</v>
      </c>
      <c r="P706" s="275">
        <v>3.0714567920459142</v>
      </c>
      <c r="Q706" s="275">
        <v>4.4587958702504329</v>
      </c>
      <c r="R706" s="275">
        <v>0.29432708613244207</v>
      </c>
      <c r="S706" s="275">
        <v>3.0714567920459137</v>
      </c>
      <c r="T706" s="275">
        <v>4.4587958702504329</v>
      </c>
      <c r="U706" s="275">
        <v>0.29432708613244207</v>
      </c>
      <c r="V706" s="275">
        <v>3.0714567920459137</v>
      </c>
      <c r="W706" s="275">
        <v>0.12372942957210065</v>
      </c>
      <c r="X706" s="275">
        <v>1.3249048714942748E-3</v>
      </c>
      <c r="Y706" s="275">
        <v>6.2527167221797464E-2</v>
      </c>
      <c r="Z706" s="275">
        <v>4.367048794760834E-2</v>
      </c>
      <c r="AA706" s="275">
        <v>4.367048794760834E-2</v>
      </c>
      <c r="AB706" s="275">
        <v>4.367048794760834E-2</v>
      </c>
      <c r="AC706" s="275">
        <v>4.367048794760834E-2</v>
      </c>
      <c r="AD706" s="275">
        <v>4.367048794760834E-2</v>
      </c>
      <c r="AE706" s="275">
        <v>4.367048794760834E-2</v>
      </c>
      <c r="AF706" s="275">
        <v>3.1871966215</v>
      </c>
      <c r="AG706" s="275">
        <v>0.29513139679999995</v>
      </c>
      <c r="AH706" s="275">
        <v>0.29513139679999995</v>
      </c>
      <c r="AI706" s="275">
        <v>0.51556512110864683</v>
      </c>
      <c r="AJ706" s="275">
        <v>0.51556512110864683</v>
      </c>
      <c r="AK706" s="275">
        <v>0.51556512110864683</v>
      </c>
    </row>
    <row r="707" spans="1:37" ht="15" x14ac:dyDescent="0.25">
      <c r="A707" s="269" t="s">
        <v>3640</v>
      </c>
      <c r="B707" s="269" t="s">
        <v>3641</v>
      </c>
      <c r="C707" s="275">
        <v>4</v>
      </c>
      <c r="D707" s="269" t="s">
        <v>802</v>
      </c>
      <c r="E707" s="275">
        <v>0</v>
      </c>
      <c r="F707" s="275">
        <v>0</v>
      </c>
      <c r="G707" s="275">
        <v>0</v>
      </c>
      <c r="H707" s="275">
        <v>0</v>
      </c>
      <c r="I707" s="275">
        <v>0</v>
      </c>
      <c r="J707" s="275">
        <v>0</v>
      </c>
      <c r="K707" s="275">
        <v>0</v>
      </c>
      <c r="L707" s="275">
        <v>0</v>
      </c>
      <c r="M707" s="275">
        <v>0</v>
      </c>
      <c r="N707" s="275">
        <v>0.12605047829376825</v>
      </c>
      <c r="O707" s="275">
        <v>0.12605047829376825</v>
      </c>
      <c r="P707" s="275">
        <v>0.12605047829376828</v>
      </c>
      <c r="Q707" s="275">
        <v>0.12605047829376825</v>
      </c>
      <c r="R707" s="275">
        <v>0.12605047829376825</v>
      </c>
      <c r="S707" s="275">
        <v>0.12605047829376825</v>
      </c>
      <c r="T707" s="275">
        <v>0.12605047829376825</v>
      </c>
      <c r="U707" s="275">
        <v>0.12605047829376825</v>
      </c>
      <c r="V707" s="275">
        <v>0.12605047829376825</v>
      </c>
      <c r="W707" s="275">
        <v>6.8101748979187693E-2</v>
      </c>
      <c r="X707" s="275">
        <v>6.1257917012213733E-4</v>
      </c>
      <c r="Y707" s="275">
        <v>3.4357164074654917E-2</v>
      </c>
      <c r="Z707" s="275">
        <v>3.5989913635768457E-2</v>
      </c>
      <c r="AA707" s="275">
        <v>3.5989913635768457E-2</v>
      </c>
      <c r="AB707" s="275">
        <v>3.5989913635768457E-2</v>
      </c>
      <c r="AC707" s="275">
        <v>3.5989913635768457E-2</v>
      </c>
      <c r="AD707" s="275">
        <v>3.5989913635768457E-2</v>
      </c>
      <c r="AE707" s="275">
        <v>3.5989913635768457E-2</v>
      </c>
      <c r="AF707" s="275">
        <v>3.7419693500000004E-2</v>
      </c>
      <c r="AG707" s="275">
        <v>3.4650200000000005E-3</v>
      </c>
      <c r="AH707" s="275">
        <v>3.4650200000000005E-3</v>
      </c>
      <c r="AI707" s="275">
        <v>1.3348524589671782E-2</v>
      </c>
      <c r="AJ707" s="275">
        <v>1.3348524589671782E-2</v>
      </c>
      <c r="AK707" s="275">
        <v>1.3348524589671782E-2</v>
      </c>
    </row>
    <row r="708" spans="1:37" ht="15" x14ac:dyDescent="0.25">
      <c r="A708" s="269" t="s">
        <v>3642</v>
      </c>
      <c r="B708" s="269" t="s">
        <v>3643</v>
      </c>
      <c r="C708" s="275">
        <v>3</v>
      </c>
      <c r="D708" s="269" t="s">
        <v>802</v>
      </c>
      <c r="E708" s="275">
        <v>6.4680001258850099</v>
      </c>
      <c r="F708" s="275">
        <v>0</v>
      </c>
      <c r="G708" s="275">
        <v>4.3120000839233406</v>
      </c>
      <c r="H708" s="275">
        <v>6.4680001258850099</v>
      </c>
      <c r="I708" s="275">
        <v>0</v>
      </c>
      <c r="J708" s="275">
        <v>4.3120000839233397</v>
      </c>
      <c r="K708" s="275">
        <v>6.4680001258850099</v>
      </c>
      <c r="L708" s="275">
        <v>0</v>
      </c>
      <c r="M708" s="275">
        <v>4.3120000839233397</v>
      </c>
      <c r="N708" s="275">
        <v>4.7133411642705347</v>
      </c>
      <c r="O708" s="275">
        <v>8.4425164538651787E-2</v>
      </c>
      <c r="P708" s="275">
        <v>3.1703691643599075</v>
      </c>
      <c r="Q708" s="275">
        <v>4.7133411642705347</v>
      </c>
      <c r="R708" s="275">
        <v>8.4425164538651787E-2</v>
      </c>
      <c r="S708" s="275">
        <v>3.1703691643599075</v>
      </c>
      <c r="T708" s="275">
        <v>4.7133411642705347</v>
      </c>
      <c r="U708" s="275">
        <v>8.4425164538651787E-2</v>
      </c>
      <c r="V708" s="275">
        <v>3.1703691643599075</v>
      </c>
      <c r="W708" s="275">
        <v>5.0613103370014005E-2</v>
      </c>
      <c r="X708" s="275">
        <v>4.2539994299809153E-4</v>
      </c>
      <c r="Y708" s="275">
        <v>2.5519251656506047E-2</v>
      </c>
      <c r="Z708" s="275">
        <v>3.5444279767178975E-2</v>
      </c>
      <c r="AA708" s="275">
        <v>3.5444279767178975E-2</v>
      </c>
      <c r="AB708" s="275">
        <v>3.5444279767178975E-2</v>
      </c>
      <c r="AC708" s="275">
        <v>3.5444279767178975E-2</v>
      </c>
      <c r="AD708" s="275">
        <v>3.5444279767178975E-2</v>
      </c>
      <c r="AE708" s="275">
        <v>3.5444279767178975E-2</v>
      </c>
      <c r="AF708" s="275">
        <v>3.1830538812999998</v>
      </c>
      <c r="AG708" s="275">
        <v>0.29474753585000002</v>
      </c>
      <c r="AH708" s="275">
        <v>0.29474753585000002</v>
      </c>
      <c r="AI708" s="275">
        <v>0.16665969836300271</v>
      </c>
      <c r="AJ708" s="275">
        <v>0.16665969836300271</v>
      </c>
      <c r="AK708" s="275">
        <v>0.16665969836300271</v>
      </c>
    </row>
    <row r="709" spans="1:37" ht="15" x14ac:dyDescent="0.25">
      <c r="A709" s="269" t="s">
        <v>234</v>
      </c>
      <c r="B709" s="269" t="s">
        <v>235</v>
      </c>
      <c r="C709" s="275">
        <v>4</v>
      </c>
      <c r="D709" s="269" t="s">
        <v>802</v>
      </c>
      <c r="E709" s="275">
        <v>0</v>
      </c>
      <c r="F709" s="275">
        <v>0</v>
      </c>
      <c r="G709" s="275">
        <v>0</v>
      </c>
      <c r="H709" s="275">
        <v>0</v>
      </c>
      <c r="I709" s="275">
        <v>0</v>
      </c>
      <c r="J709" s="275">
        <v>0</v>
      </c>
      <c r="K709" s="275">
        <v>0</v>
      </c>
      <c r="L709" s="275">
        <v>0</v>
      </c>
      <c r="M709" s="275">
        <v>0</v>
      </c>
      <c r="N709" s="275">
        <v>0.12605047829376825</v>
      </c>
      <c r="O709" s="275">
        <v>0.12605047829376825</v>
      </c>
      <c r="P709" s="275">
        <v>0.12605047829376828</v>
      </c>
      <c r="Q709" s="275">
        <v>0.12605047829376825</v>
      </c>
      <c r="R709" s="275">
        <v>0.12605047829376825</v>
      </c>
      <c r="S709" s="275">
        <v>0.12605047829376825</v>
      </c>
      <c r="T709" s="275">
        <v>0.12605047829376825</v>
      </c>
      <c r="U709" s="275">
        <v>0.12605047829376825</v>
      </c>
      <c r="V709" s="275">
        <v>0.12605047829376825</v>
      </c>
      <c r="W709" s="275">
        <v>6.8101748979187693E-2</v>
      </c>
      <c r="X709" s="275">
        <v>6.1257917012213733E-4</v>
      </c>
      <c r="Y709" s="275">
        <v>3.4357164074654917E-2</v>
      </c>
      <c r="Z709" s="275">
        <v>3.5989913635768457E-2</v>
      </c>
      <c r="AA709" s="275">
        <v>3.5989913635768457E-2</v>
      </c>
      <c r="AB709" s="275">
        <v>3.5989913635768457E-2</v>
      </c>
      <c r="AC709" s="275">
        <v>3.5989913635768457E-2</v>
      </c>
      <c r="AD709" s="275">
        <v>3.5989913635768457E-2</v>
      </c>
      <c r="AE709" s="275">
        <v>3.5989913635768457E-2</v>
      </c>
      <c r="AF709" s="275">
        <v>3.7419693500000004E-2</v>
      </c>
      <c r="AG709" s="275">
        <v>3.4650200000000005E-3</v>
      </c>
      <c r="AH709" s="275">
        <v>3.4650200000000005E-3</v>
      </c>
      <c r="AI709" s="275">
        <v>1.3348524589671782E-2</v>
      </c>
      <c r="AJ709" s="275">
        <v>1.3348524589671782E-2</v>
      </c>
      <c r="AK709" s="275">
        <v>1.3348524589671782E-2</v>
      </c>
    </row>
    <row r="710" spans="1:37" ht="15" x14ac:dyDescent="0.25">
      <c r="A710" s="269" t="s">
        <v>236</v>
      </c>
      <c r="B710" s="269" t="s">
        <v>237</v>
      </c>
      <c r="C710" s="275">
        <v>3</v>
      </c>
      <c r="D710" s="269" t="s">
        <v>802</v>
      </c>
      <c r="E710" s="275">
        <v>6.4680001258850099</v>
      </c>
      <c r="F710" s="275">
        <v>0</v>
      </c>
      <c r="G710" s="275">
        <v>4.3120000839233406</v>
      </c>
      <c r="H710" s="275">
        <v>6.4680001258850099</v>
      </c>
      <c r="I710" s="275">
        <v>0</v>
      </c>
      <c r="J710" s="275">
        <v>4.3120000839233397</v>
      </c>
      <c r="K710" s="275">
        <v>6.4680001258850099</v>
      </c>
      <c r="L710" s="275">
        <v>0</v>
      </c>
      <c r="M710" s="275">
        <v>4.3120000839233397</v>
      </c>
      <c r="N710" s="275">
        <v>4.7133411642705347</v>
      </c>
      <c r="O710" s="275">
        <v>8.4425164538651787E-2</v>
      </c>
      <c r="P710" s="275">
        <v>3.1703691643599075</v>
      </c>
      <c r="Q710" s="275">
        <v>4.7133411642705347</v>
      </c>
      <c r="R710" s="275">
        <v>8.4425164538651787E-2</v>
      </c>
      <c r="S710" s="275">
        <v>3.1703691643599075</v>
      </c>
      <c r="T710" s="275">
        <v>4.7133411642705347</v>
      </c>
      <c r="U710" s="275">
        <v>8.4425164538651787E-2</v>
      </c>
      <c r="V710" s="275">
        <v>3.1703691643599075</v>
      </c>
      <c r="W710" s="275">
        <v>5.0613103370014005E-2</v>
      </c>
      <c r="X710" s="275">
        <v>4.2539994299809153E-4</v>
      </c>
      <c r="Y710" s="275">
        <v>2.5519251656506047E-2</v>
      </c>
      <c r="Z710" s="275">
        <v>3.5444279767178975E-2</v>
      </c>
      <c r="AA710" s="275">
        <v>3.5444279767178975E-2</v>
      </c>
      <c r="AB710" s="275">
        <v>3.5444279767178975E-2</v>
      </c>
      <c r="AC710" s="275">
        <v>3.5444279767178975E-2</v>
      </c>
      <c r="AD710" s="275">
        <v>3.5444279767178975E-2</v>
      </c>
      <c r="AE710" s="275">
        <v>3.5444279767178975E-2</v>
      </c>
      <c r="AF710" s="275">
        <v>3.1830538812999998</v>
      </c>
      <c r="AG710" s="275">
        <v>0.29474753585000002</v>
      </c>
      <c r="AH710" s="275">
        <v>0.29474753585000002</v>
      </c>
      <c r="AI710" s="275">
        <v>0.16665969836300271</v>
      </c>
      <c r="AJ710" s="275">
        <v>0.16665969836300271</v>
      </c>
      <c r="AK710" s="275">
        <v>0.16665969836300271</v>
      </c>
    </row>
    <row r="711" spans="1:37" ht="15" x14ac:dyDescent="0.25">
      <c r="A711" s="269" t="s">
        <v>238</v>
      </c>
      <c r="B711" s="269" t="s">
        <v>239</v>
      </c>
      <c r="C711" s="275">
        <v>12</v>
      </c>
      <c r="D711" s="269" t="s">
        <v>802</v>
      </c>
      <c r="E711" s="275">
        <v>0</v>
      </c>
      <c r="F711" s="275">
        <v>0</v>
      </c>
      <c r="G711" s="275">
        <v>0</v>
      </c>
      <c r="H711" s="275">
        <v>0</v>
      </c>
      <c r="I711" s="275">
        <v>0</v>
      </c>
      <c r="J711" s="275">
        <v>0</v>
      </c>
      <c r="K711" s="275">
        <v>0</v>
      </c>
      <c r="L711" s="275">
        <v>0</v>
      </c>
      <c r="M711" s="275">
        <v>0</v>
      </c>
      <c r="N711" s="275">
        <v>0.37575091319712894</v>
      </c>
      <c r="O711" s="275">
        <v>0.35613851716165862</v>
      </c>
      <c r="P711" s="275">
        <v>0.36349316567495998</v>
      </c>
      <c r="Q711" s="275">
        <v>0.37575091319712894</v>
      </c>
      <c r="R711" s="275">
        <v>0.35613851716165862</v>
      </c>
      <c r="S711" s="275">
        <v>0.36349316567495998</v>
      </c>
      <c r="T711" s="275">
        <v>0.37575091319712894</v>
      </c>
      <c r="U711" s="275">
        <v>0.35613851716165862</v>
      </c>
      <c r="V711" s="275">
        <v>0.36349316567495998</v>
      </c>
      <c r="W711" s="275">
        <v>0.17367994914878138</v>
      </c>
      <c r="X711" s="275">
        <v>1.7001394882423663E-3</v>
      </c>
      <c r="Y711" s="275">
        <v>8.7690044318511864E-2</v>
      </c>
      <c r="Z711" s="275">
        <v>7.8906791478537311E-2</v>
      </c>
      <c r="AA711" s="275">
        <v>7.8906791478537311E-2</v>
      </c>
      <c r="AB711" s="275">
        <v>7.8906791478537311E-2</v>
      </c>
      <c r="AC711" s="275">
        <v>7.8906791478537311E-2</v>
      </c>
      <c r="AD711" s="275">
        <v>7.8906791478537311E-2</v>
      </c>
      <c r="AE711" s="275">
        <v>7.8906791478537311E-2</v>
      </c>
      <c r="AF711" s="275">
        <v>6.6716893099999994E-2</v>
      </c>
      <c r="AG711" s="275">
        <v>6.1779071999999999E-3</v>
      </c>
      <c r="AH711" s="275">
        <v>6.1779071999999999E-3</v>
      </c>
      <c r="AI711" s="275">
        <v>3.7803758395134904E-2</v>
      </c>
      <c r="AJ711" s="275">
        <v>3.7803758395134904E-2</v>
      </c>
      <c r="AK711" s="275">
        <v>3.7803758395134904E-2</v>
      </c>
    </row>
    <row r="712" spans="1:37" ht="15" x14ac:dyDescent="0.25">
      <c r="A712" s="269" t="s">
        <v>3644</v>
      </c>
      <c r="B712" s="269" t="s">
        <v>3645</v>
      </c>
      <c r="C712" s="275">
        <v>12</v>
      </c>
      <c r="D712" s="269" t="s">
        <v>802</v>
      </c>
      <c r="E712" s="275">
        <v>0</v>
      </c>
      <c r="F712" s="275">
        <v>0</v>
      </c>
      <c r="G712" s="275">
        <v>0</v>
      </c>
      <c r="H712" s="275">
        <v>0</v>
      </c>
      <c r="I712" s="275">
        <v>0</v>
      </c>
      <c r="J712" s="275">
        <v>0</v>
      </c>
      <c r="K712" s="275">
        <v>0</v>
      </c>
      <c r="L712" s="275">
        <v>0</v>
      </c>
      <c r="M712" s="275">
        <v>0</v>
      </c>
      <c r="N712" s="275">
        <v>0.37575091319712894</v>
      </c>
      <c r="O712" s="275">
        <v>0.35613851716165862</v>
      </c>
      <c r="P712" s="275">
        <v>0.36349316567495998</v>
      </c>
      <c r="Q712" s="275">
        <v>0.37575091319712894</v>
      </c>
      <c r="R712" s="275">
        <v>0.35613851716165862</v>
      </c>
      <c r="S712" s="275">
        <v>0.36349316567495998</v>
      </c>
      <c r="T712" s="275">
        <v>0.37575091319712894</v>
      </c>
      <c r="U712" s="275">
        <v>0.35613851716165862</v>
      </c>
      <c r="V712" s="275">
        <v>0.36349316567495998</v>
      </c>
      <c r="W712" s="275">
        <v>0.17367994914878138</v>
      </c>
      <c r="X712" s="275">
        <v>1.7001394882423663E-3</v>
      </c>
      <c r="Y712" s="275">
        <v>8.7690044318511864E-2</v>
      </c>
      <c r="Z712" s="275">
        <v>7.8906791478537311E-2</v>
      </c>
      <c r="AA712" s="275">
        <v>7.8906791478537311E-2</v>
      </c>
      <c r="AB712" s="275">
        <v>7.8906791478537311E-2</v>
      </c>
      <c r="AC712" s="275">
        <v>7.8906791478537311E-2</v>
      </c>
      <c r="AD712" s="275">
        <v>7.8906791478537311E-2</v>
      </c>
      <c r="AE712" s="275">
        <v>7.8906791478537311E-2</v>
      </c>
      <c r="AF712" s="275">
        <v>6.6716893099999994E-2</v>
      </c>
      <c r="AG712" s="275">
        <v>6.1779071999999999E-3</v>
      </c>
      <c r="AH712" s="275">
        <v>6.1779071999999999E-3</v>
      </c>
      <c r="AI712" s="275">
        <v>3.7803758395134904E-2</v>
      </c>
      <c r="AJ712" s="275">
        <v>3.7803758395134904E-2</v>
      </c>
      <c r="AK712" s="275">
        <v>3.7803758395134904E-2</v>
      </c>
    </row>
    <row r="713" spans="1:37" ht="15" x14ac:dyDescent="0.25">
      <c r="A713" s="269" t="s">
        <v>240</v>
      </c>
      <c r="B713" s="269" t="s">
        <v>241</v>
      </c>
      <c r="C713" s="275">
        <v>10</v>
      </c>
      <c r="D713" s="269" t="s">
        <v>802</v>
      </c>
      <c r="E713" s="275">
        <v>41.89056144996448</v>
      </c>
      <c r="F713" s="275">
        <v>34.7901612405376</v>
      </c>
      <c r="G713" s="275">
        <v>39.52376138015552</v>
      </c>
      <c r="H713" s="275">
        <v>41.89056144996448</v>
      </c>
      <c r="I713" s="275">
        <v>34.7901612405376</v>
      </c>
      <c r="J713" s="275">
        <v>39.52376138015552</v>
      </c>
      <c r="K713" s="275">
        <v>41.89056144996448</v>
      </c>
      <c r="L713" s="275">
        <v>34.7901612405376</v>
      </c>
      <c r="M713" s="275">
        <v>39.52376138015552</v>
      </c>
      <c r="N713" s="275">
        <v>18.448306038882304</v>
      </c>
      <c r="O713" s="275">
        <v>13.874351324961802</v>
      </c>
      <c r="P713" s="275">
        <v>16.920343310973021</v>
      </c>
      <c r="Q713" s="275">
        <v>18.448306038882304</v>
      </c>
      <c r="R713" s="275">
        <v>13.874351324961802</v>
      </c>
      <c r="S713" s="275">
        <v>16.920343310973021</v>
      </c>
      <c r="T713" s="275">
        <v>18.448306038882304</v>
      </c>
      <c r="U713" s="275">
        <v>13.874351324961802</v>
      </c>
      <c r="V713" s="275">
        <v>16.920343310973021</v>
      </c>
      <c r="W713" s="275">
        <v>0.15590859864544798</v>
      </c>
      <c r="X713" s="275">
        <v>1.5985144507423661E-3</v>
      </c>
      <c r="Y713" s="275">
        <v>7.8753556548095169E-2</v>
      </c>
      <c r="Z713" s="275">
        <v>3.9094969899787314E-2</v>
      </c>
      <c r="AA713" s="275">
        <v>3.9094969899787314E-2</v>
      </c>
      <c r="AB713" s="275">
        <v>3.9094969899787314E-2</v>
      </c>
      <c r="AC713" s="275">
        <v>3.9094969899787314E-2</v>
      </c>
      <c r="AD713" s="275">
        <v>3.9094969899787314E-2</v>
      </c>
      <c r="AE713" s="275">
        <v>3.9094969899787314E-2</v>
      </c>
      <c r="AF713" s="275">
        <v>26.2837525552</v>
      </c>
      <c r="AG713" s="275">
        <v>2.4338491555999999</v>
      </c>
      <c r="AH713" s="275">
        <v>2.4338491555999999</v>
      </c>
      <c r="AI713" s="275">
        <v>2.0634975516656024</v>
      </c>
      <c r="AJ713" s="275">
        <v>2.0634975516656024</v>
      </c>
      <c r="AK713" s="275">
        <v>2.0634975516656024</v>
      </c>
    </row>
    <row r="714" spans="1:37" ht="15" x14ac:dyDescent="0.25">
      <c r="A714" s="269" t="s">
        <v>242</v>
      </c>
      <c r="B714" s="269" t="s">
        <v>243</v>
      </c>
      <c r="C714" s="275">
        <v>22</v>
      </c>
      <c r="D714" s="269" t="s">
        <v>802</v>
      </c>
      <c r="E714" s="275">
        <v>148.01102470522687</v>
      </c>
      <c r="F714" s="275">
        <v>52.582224947269424</v>
      </c>
      <c r="G714" s="275">
        <v>116.20142478590772</v>
      </c>
      <c r="H714" s="275">
        <v>148.01102470522687</v>
      </c>
      <c r="I714" s="275">
        <v>52.582224947269424</v>
      </c>
      <c r="J714" s="275">
        <v>116.20142478590772</v>
      </c>
      <c r="K714" s="275">
        <v>148.01102470522687</v>
      </c>
      <c r="L714" s="275">
        <v>52.582224947269424</v>
      </c>
      <c r="M714" s="275">
        <v>116.20142478590772</v>
      </c>
      <c r="N714" s="275">
        <v>19.980142446837959</v>
      </c>
      <c r="O714" s="275">
        <v>14.273207896974903</v>
      </c>
      <c r="P714" s="275">
        <v>18.075855598489454</v>
      </c>
      <c r="Q714" s="275">
        <v>19.980142446837959</v>
      </c>
      <c r="R714" s="275">
        <v>14.273207896974903</v>
      </c>
      <c r="S714" s="275">
        <v>18.075855598489454</v>
      </c>
      <c r="T714" s="275">
        <v>19.980142446837959</v>
      </c>
      <c r="U714" s="275">
        <v>14.273207896974903</v>
      </c>
      <c r="V714" s="275">
        <v>18.075855598489454</v>
      </c>
      <c r="W714" s="275">
        <v>0.32440265161922938</v>
      </c>
      <c r="X714" s="275">
        <v>3.2969598389847332E-3</v>
      </c>
      <c r="Y714" s="275">
        <v>0.16384980572910707</v>
      </c>
      <c r="Z714" s="275">
        <v>8.4266194728324639E-2</v>
      </c>
      <c r="AA714" s="275">
        <v>8.4266194728324639E-2</v>
      </c>
      <c r="AB714" s="275">
        <v>8.4266194728324639E-2</v>
      </c>
      <c r="AC714" s="275">
        <v>8.4266194728324639E-2</v>
      </c>
      <c r="AD714" s="275">
        <v>8.4266194728324639E-2</v>
      </c>
      <c r="AE714" s="275">
        <v>8.4266194728324639E-2</v>
      </c>
      <c r="AF714" s="275">
        <v>32.3858148351</v>
      </c>
      <c r="AG714" s="275">
        <v>2.9988946165999999</v>
      </c>
      <c r="AH714" s="275">
        <v>2.9988946165999999</v>
      </c>
      <c r="AI714" s="275">
        <v>2.3258036614107511</v>
      </c>
      <c r="AJ714" s="275">
        <v>2.3258036614107511</v>
      </c>
      <c r="AK714" s="275">
        <v>2.3258036614107511</v>
      </c>
    </row>
    <row r="715" spans="1:37" ht="15" x14ac:dyDescent="0.25">
      <c r="A715" s="269" t="s">
        <v>244</v>
      </c>
      <c r="B715" s="269" t="s">
        <v>245</v>
      </c>
      <c r="C715" s="275">
        <v>0</v>
      </c>
      <c r="D715" s="269" t="s">
        <v>802</v>
      </c>
      <c r="E715" s="275">
        <v>17.3950806202688</v>
      </c>
      <c r="F715" s="275">
        <v>17.3950806202688</v>
      </c>
      <c r="G715" s="275">
        <v>17.3950806202688</v>
      </c>
      <c r="H715" s="275">
        <v>17.3950806202688</v>
      </c>
      <c r="I715" s="275">
        <v>17.3950806202688</v>
      </c>
      <c r="J715" s="275">
        <v>17.3950806202688</v>
      </c>
      <c r="K715" s="275">
        <v>17.3950806202688</v>
      </c>
      <c r="L715" s="275">
        <v>17.3950806202688</v>
      </c>
      <c r="M715" s="275">
        <v>17.3950806202688</v>
      </c>
      <c r="N715" s="275">
        <v>8.0311550534250244</v>
      </c>
      <c r="O715" s="275">
        <v>7.565054217345522</v>
      </c>
      <c r="P715" s="275">
        <v>7.7556297634826814</v>
      </c>
      <c r="Q715" s="275">
        <v>8.0311550534250244</v>
      </c>
      <c r="R715" s="275">
        <v>7.565054217345522</v>
      </c>
      <c r="S715" s="275">
        <v>7.7556297634826823</v>
      </c>
      <c r="T715" s="275">
        <v>8.0311550534250244</v>
      </c>
      <c r="U715" s="275">
        <v>7.565054217345522</v>
      </c>
      <c r="V715" s="275">
        <v>7.7556297634826823</v>
      </c>
      <c r="W715" s="275">
        <v>1.8297676916666668E-3</v>
      </c>
      <c r="X715" s="275">
        <v>5.975E-7</v>
      </c>
      <c r="Y715" s="275">
        <v>9.1518259583333336E-4</v>
      </c>
      <c r="Z715" s="275">
        <v>1.4191330725E-2</v>
      </c>
      <c r="AA715" s="275">
        <v>1.4191330725E-2</v>
      </c>
      <c r="AB715" s="275">
        <v>1.4191330725E-2</v>
      </c>
      <c r="AC715" s="275">
        <v>1.4191330725E-2</v>
      </c>
      <c r="AD715" s="275">
        <v>1.4191330725E-2</v>
      </c>
      <c r="AE715" s="275">
        <v>1.4191330725E-2</v>
      </c>
      <c r="AF715" s="275">
        <v>12.648699473000001</v>
      </c>
      <c r="AG715" s="275">
        <v>1.1712570987999997</v>
      </c>
      <c r="AH715" s="275">
        <v>1.1712570987999997</v>
      </c>
      <c r="AI715" s="275">
        <v>1.8526430274995485</v>
      </c>
      <c r="AJ715" s="275">
        <v>1.8526430274995485</v>
      </c>
      <c r="AK715" s="275">
        <v>1.8526430274995485</v>
      </c>
    </row>
    <row r="716" spans="1:37" ht="15" x14ac:dyDescent="0.25">
      <c r="A716" s="269" t="s">
        <v>3646</v>
      </c>
      <c r="B716" s="269" t="s">
        <v>1740</v>
      </c>
      <c r="C716" s="275">
        <v>10</v>
      </c>
      <c r="D716" s="269" t="s">
        <v>802</v>
      </c>
      <c r="E716" s="275">
        <v>76.68072269050208</v>
      </c>
      <c r="F716" s="275">
        <v>69.5803224810752</v>
      </c>
      <c r="G716" s="275">
        <v>74.31392262069312</v>
      </c>
      <c r="H716" s="275">
        <v>76.68072269050208</v>
      </c>
      <c r="I716" s="275">
        <v>69.5803224810752</v>
      </c>
      <c r="J716" s="275">
        <v>74.31392262069312</v>
      </c>
      <c r="K716" s="275">
        <v>76.68072269050208</v>
      </c>
      <c r="L716" s="275">
        <v>69.5803224810752</v>
      </c>
      <c r="M716" s="275">
        <v>74.31392262069312</v>
      </c>
      <c r="N716" s="275">
        <v>32.92210474486339</v>
      </c>
      <c r="O716" s="275">
        <v>28.678496317698031</v>
      </c>
      <c r="P716" s="275">
        <v>31.436705266244733</v>
      </c>
      <c r="Q716" s="275">
        <v>32.92210474486339</v>
      </c>
      <c r="R716" s="275">
        <v>28.678496317698031</v>
      </c>
      <c r="S716" s="275">
        <v>31.436705266244736</v>
      </c>
      <c r="T716" s="275">
        <v>32.92210474486339</v>
      </c>
      <c r="U716" s="275">
        <v>28.678496317698031</v>
      </c>
      <c r="V716" s="275">
        <v>31.436705266244736</v>
      </c>
      <c r="W716" s="275">
        <v>0.15674531912878131</v>
      </c>
      <c r="X716" s="275">
        <v>1.5987889007423662E-3</v>
      </c>
      <c r="Y716" s="275">
        <v>7.9172054014761836E-2</v>
      </c>
      <c r="Z716" s="275">
        <v>4.8953818949787321E-2</v>
      </c>
      <c r="AA716" s="275">
        <v>4.8953818949787321E-2</v>
      </c>
      <c r="AB716" s="275">
        <v>4.8953818949787321E-2</v>
      </c>
      <c r="AC716" s="275">
        <v>4.8953818949787321E-2</v>
      </c>
      <c r="AD716" s="275">
        <v>4.8953818949787321E-2</v>
      </c>
      <c r="AE716" s="275">
        <v>4.8953818949787321E-2</v>
      </c>
      <c r="AF716" s="275">
        <v>50.888569709999999</v>
      </c>
      <c r="AG716" s="275">
        <v>4.7122307529</v>
      </c>
      <c r="AH716" s="275">
        <v>4.7122307529</v>
      </c>
      <c r="AI716" s="275">
        <v>4.5359403452524489</v>
      </c>
      <c r="AJ716" s="275">
        <v>4.5359403452524489</v>
      </c>
      <c r="AK716" s="275">
        <v>4.5359403452524489</v>
      </c>
    </row>
    <row r="717" spans="1:37" ht="15" x14ac:dyDescent="0.25">
      <c r="A717" s="269" t="s">
        <v>3647</v>
      </c>
      <c r="B717" s="269" t="s">
        <v>879</v>
      </c>
      <c r="C717" s="275">
        <v>24</v>
      </c>
      <c r="D717" s="269" t="s">
        <v>802</v>
      </c>
      <c r="E717" s="275">
        <v>118.59935681042776</v>
      </c>
      <c r="F717" s="275">
        <v>18.65615700898276</v>
      </c>
      <c r="G717" s="275">
        <v>85.284956876612753</v>
      </c>
      <c r="H717" s="275">
        <v>118.59935681042776</v>
      </c>
      <c r="I717" s="275">
        <v>18.65615700898276</v>
      </c>
      <c r="J717" s="275">
        <v>85.284956876612753</v>
      </c>
      <c r="K717" s="275">
        <v>118.59935681042776</v>
      </c>
      <c r="L717" s="275">
        <v>18.65615700898276</v>
      </c>
      <c r="M717" s="275">
        <v>85.284956876612753</v>
      </c>
      <c r="N717" s="275">
        <v>6.9827289229043767</v>
      </c>
      <c r="O717" s="275">
        <v>0.99902841381256446</v>
      </c>
      <c r="P717" s="275">
        <v>4.9897964528767291</v>
      </c>
      <c r="Q717" s="275">
        <v>6.9827289229043767</v>
      </c>
      <c r="R717" s="275">
        <v>0.99902841381256446</v>
      </c>
      <c r="S717" s="275">
        <v>4.9897964528767282</v>
      </c>
      <c r="T717" s="275">
        <v>6.9827289229043767</v>
      </c>
      <c r="U717" s="275">
        <v>0.99902841381256446</v>
      </c>
      <c r="V717" s="275">
        <v>4.9897964528767282</v>
      </c>
      <c r="W717" s="275">
        <v>0.43334328757716328</v>
      </c>
      <c r="X717" s="275">
        <v>4.221669895657581E-3</v>
      </c>
      <c r="Y717" s="275">
        <v>0.21878247873641044</v>
      </c>
      <c r="Z717" s="275">
        <v>0.12569446494589814</v>
      </c>
      <c r="AA717" s="275">
        <v>0.12569446494589814</v>
      </c>
      <c r="AB717" s="275">
        <v>0.12569446494589814</v>
      </c>
      <c r="AC717" s="275">
        <v>0.12569446494589814</v>
      </c>
      <c r="AD717" s="275">
        <v>0.12569446494589814</v>
      </c>
      <c r="AE717" s="275">
        <v>0.12569446494589814</v>
      </c>
      <c r="AF717" s="275">
        <v>8.5278566178349369</v>
      </c>
      <c r="AG717" s="275">
        <v>0.78967172850045741</v>
      </c>
      <c r="AH717" s="275">
        <v>0.78967172850045741</v>
      </c>
      <c r="AI717" s="275">
        <v>0.79512281392826856</v>
      </c>
      <c r="AJ717" s="275">
        <v>0.79512281392826856</v>
      </c>
      <c r="AK717" s="275">
        <v>0.79512281392826856</v>
      </c>
    </row>
    <row r="718" spans="1:37" ht="15" x14ac:dyDescent="0.25">
      <c r="A718" s="269" t="s">
        <v>3648</v>
      </c>
      <c r="B718" s="269" t="s">
        <v>1742</v>
      </c>
      <c r="C718" s="275">
        <v>21</v>
      </c>
      <c r="D718" s="269" t="s">
        <v>802</v>
      </c>
      <c r="E718" s="275">
        <v>118.59935681042776</v>
      </c>
      <c r="F718" s="275">
        <v>18.65615700898276</v>
      </c>
      <c r="G718" s="275">
        <v>85.284956876612753</v>
      </c>
      <c r="H718" s="275">
        <v>118.59935681042776</v>
      </c>
      <c r="I718" s="275">
        <v>18.65615700898276</v>
      </c>
      <c r="J718" s="275">
        <v>85.284956876612753</v>
      </c>
      <c r="K718" s="275">
        <v>118.59935681042776</v>
      </c>
      <c r="L718" s="275">
        <v>18.65615700898276</v>
      </c>
      <c r="M718" s="275">
        <v>85.284956876612753</v>
      </c>
      <c r="N718" s="275">
        <v>6.6931135321611901</v>
      </c>
      <c r="O718" s="275">
        <v>0.70941302306937748</v>
      </c>
      <c r="P718" s="275">
        <v>4.7001810621335425</v>
      </c>
      <c r="Q718" s="275">
        <v>6.6931135321611901</v>
      </c>
      <c r="R718" s="275">
        <v>0.70941302306937748</v>
      </c>
      <c r="S718" s="275">
        <v>4.7001810621335416</v>
      </c>
      <c r="T718" s="275">
        <v>6.6931135321611901</v>
      </c>
      <c r="U718" s="275">
        <v>0.70941302306937748</v>
      </c>
      <c r="V718" s="275">
        <v>4.7001810621335416</v>
      </c>
      <c r="W718" s="275">
        <v>0.31357294028505567</v>
      </c>
      <c r="X718" s="275">
        <v>3.1119524868606879E-3</v>
      </c>
      <c r="Y718" s="275">
        <v>0.15834244638595818</v>
      </c>
      <c r="Z718" s="275">
        <v>0.12270693303473515</v>
      </c>
      <c r="AA718" s="275">
        <v>0.12270693303473515</v>
      </c>
      <c r="AB718" s="275">
        <v>0.12270693303473515</v>
      </c>
      <c r="AC718" s="275">
        <v>0.12270693303473515</v>
      </c>
      <c r="AD718" s="275">
        <v>0.12270693303473515</v>
      </c>
      <c r="AE718" s="275">
        <v>0.12270693303473515</v>
      </c>
      <c r="AF718" s="275">
        <v>8.8474434472849399</v>
      </c>
      <c r="AG718" s="275">
        <v>0.81926509160045724</v>
      </c>
      <c r="AH718" s="275">
        <v>0.81926509160045724</v>
      </c>
      <c r="AI718" s="275">
        <v>0.64628625238068649</v>
      </c>
      <c r="AJ718" s="275">
        <v>0.64628625238068649</v>
      </c>
      <c r="AK718" s="275">
        <v>0.64628625238068649</v>
      </c>
    </row>
    <row r="719" spans="1:37" ht="15" x14ac:dyDescent="0.25">
      <c r="A719" s="269" t="s">
        <v>1739</v>
      </c>
      <c r="B719" s="269" t="s">
        <v>1740</v>
      </c>
      <c r="C719" s="275">
        <v>10</v>
      </c>
      <c r="D719" s="269" t="s">
        <v>802</v>
      </c>
      <c r="E719" s="275">
        <v>76.68072269050208</v>
      </c>
      <c r="F719" s="275">
        <v>69.5803224810752</v>
      </c>
      <c r="G719" s="275">
        <v>74.31392262069312</v>
      </c>
      <c r="H719" s="275">
        <v>76.68072269050208</v>
      </c>
      <c r="I719" s="275">
        <v>69.5803224810752</v>
      </c>
      <c r="J719" s="275">
        <v>74.31392262069312</v>
      </c>
      <c r="K719" s="275">
        <v>76.68072269050208</v>
      </c>
      <c r="L719" s="275">
        <v>69.5803224810752</v>
      </c>
      <c r="M719" s="275">
        <v>74.31392262069312</v>
      </c>
      <c r="N719" s="275">
        <v>32.92210474486339</v>
      </c>
      <c r="O719" s="275">
        <v>28.678496317698034</v>
      </c>
      <c r="P719" s="275">
        <v>31.436705266244733</v>
      </c>
      <c r="Q719" s="275">
        <v>32.92210474486339</v>
      </c>
      <c r="R719" s="275">
        <v>28.678496317698034</v>
      </c>
      <c r="S719" s="275">
        <v>31.43670526624474</v>
      </c>
      <c r="T719" s="275">
        <v>32.92210474486339</v>
      </c>
      <c r="U719" s="275">
        <v>28.678496317698034</v>
      </c>
      <c r="V719" s="275">
        <v>31.43670526624474</v>
      </c>
      <c r="W719" s="275">
        <v>0.15674531912878131</v>
      </c>
      <c r="X719" s="275">
        <v>1.5987889007423662E-3</v>
      </c>
      <c r="Y719" s="275">
        <v>7.9172054014761836E-2</v>
      </c>
      <c r="Z719" s="275">
        <v>4.8953818949787321E-2</v>
      </c>
      <c r="AA719" s="275">
        <v>4.8953818949787321E-2</v>
      </c>
      <c r="AB719" s="275">
        <v>4.8953818949787321E-2</v>
      </c>
      <c r="AC719" s="275">
        <v>4.8953818949787321E-2</v>
      </c>
      <c r="AD719" s="275">
        <v>4.8953818949787321E-2</v>
      </c>
      <c r="AE719" s="275">
        <v>4.8953818949787321E-2</v>
      </c>
      <c r="AF719" s="275">
        <v>50.888569709999999</v>
      </c>
      <c r="AG719" s="275">
        <v>4.7122307529</v>
      </c>
      <c r="AH719" s="275">
        <v>4.7122307529</v>
      </c>
      <c r="AI719" s="275">
        <v>4.5359403452524489</v>
      </c>
      <c r="AJ719" s="275">
        <v>4.5359403452524489</v>
      </c>
      <c r="AK719" s="275">
        <v>4.5359403452524489</v>
      </c>
    </row>
    <row r="720" spans="1:37" ht="15" x14ac:dyDescent="0.25">
      <c r="A720" s="269" t="s">
        <v>878</v>
      </c>
      <c r="B720" s="269" t="s">
        <v>879</v>
      </c>
      <c r="C720" s="275">
        <v>24</v>
      </c>
      <c r="D720" s="269" t="s">
        <v>802</v>
      </c>
      <c r="E720" s="275">
        <v>118.59935681042776</v>
      </c>
      <c r="F720" s="275">
        <v>18.65615700898276</v>
      </c>
      <c r="G720" s="275">
        <v>85.284956876612753</v>
      </c>
      <c r="H720" s="275">
        <v>118.59935681042776</v>
      </c>
      <c r="I720" s="275">
        <v>18.65615700898276</v>
      </c>
      <c r="J720" s="275">
        <v>85.284956876612753</v>
      </c>
      <c r="K720" s="275">
        <v>118.59935681042776</v>
      </c>
      <c r="L720" s="275">
        <v>18.65615700898276</v>
      </c>
      <c r="M720" s="275">
        <v>85.284956876612753</v>
      </c>
      <c r="N720" s="275">
        <v>6.9827289229043776</v>
      </c>
      <c r="O720" s="275">
        <v>0.99902841381256446</v>
      </c>
      <c r="P720" s="275">
        <v>4.9897964528767291</v>
      </c>
      <c r="Q720" s="275">
        <v>6.9827289229043776</v>
      </c>
      <c r="R720" s="275">
        <v>0.99902841381256446</v>
      </c>
      <c r="S720" s="275">
        <v>4.98979645287673</v>
      </c>
      <c r="T720" s="275">
        <v>6.9827289229043776</v>
      </c>
      <c r="U720" s="275">
        <v>0.99902841381256446</v>
      </c>
      <c r="V720" s="275">
        <v>4.98979645287673</v>
      </c>
      <c r="W720" s="275">
        <v>0.43334328757716328</v>
      </c>
      <c r="X720" s="275">
        <v>4.221669895657581E-3</v>
      </c>
      <c r="Y720" s="275">
        <v>0.21878247873641044</v>
      </c>
      <c r="Z720" s="275">
        <v>0.12569446494589814</v>
      </c>
      <c r="AA720" s="275">
        <v>0.12569446494589814</v>
      </c>
      <c r="AB720" s="275">
        <v>0.12569446494589814</v>
      </c>
      <c r="AC720" s="275">
        <v>0.12569446494589814</v>
      </c>
      <c r="AD720" s="275">
        <v>0.12569446494589814</v>
      </c>
      <c r="AE720" s="275">
        <v>0.12569446494589814</v>
      </c>
      <c r="AF720" s="275">
        <v>8.5282509684349375</v>
      </c>
      <c r="AG720" s="275">
        <v>0.78970824490045743</v>
      </c>
      <c r="AH720" s="275">
        <v>0.78970824490045743</v>
      </c>
      <c r="AI720" s="275">
        <v>0.79512437959129179</v>
      </c>
      <c r="AJ720" s="275">
        <v>0.79512437959129179</v>
      </c>
      <c r="AK720" s="275">
        <v>0.79512437959129179</v>
      </c>
    </row>
    <row r="721" spans="1:37" ht="15" x14ac:dyDescent="0.25">
      <c r="A721" s="269" t="s">
        <v>1741</v>
      </c>
      <c r="B721" s="269" t="s">
        <v>1742</v>
      </c>
      <c r="C721" s="275">
        <v>21</v>
      </c>
      <c r="D721" s="269" t="s">
        <v>802</v>
      </c>
      <c r="E721" s="275">
        <v>118.59935681042776</v>
      </c>
      <c r="F721" s="275">
        <v>18.65615700898276</v>
      </c>
      <c r="G721" s="275">
        <v>85.284956876612753</v>
      </c>
      <c r="H721" s="275">
        <v>118.59935681042776</v>
      </c>
      <c r="I721" s="275">
        <v>18.65615700898276</v>
      </c>
      <c r="J721" s="275">
        <v>85.284956876612753</v>
      </c>
      <c r="K721" s="275">
        <v>118.59935681042776</v>
      </c>
      <c r="L721" s="275">
        <v>18.65615700898276</v>
      </c>
      <c r="M721" s="275">
        <v>85.284956876612753</v>
      </c>
      <c r="N721" s="275">
        <v>6.6931135321611901</v>
      </c>
      <c r="O721" s="275">
        <v>0.70941302306937748</v>
      </c>
      <c r="P721" s="275">
        <v>4.7001810621335425</v>
      </c>
      <c r="Q721" s="275">
        <v>6.6931135321611901</v>
      </c>
      <c r="R721" s="275">
        <v>0.70941302306937748</v>
      </c>
      <c r="S721" s="275">
        <v>4.7001810621335416</v>
      </c>
      <c r="T721" s="275">
        <v>6.6931135321611901</v>
      </c>
      <c r="U721" s="275">
        <v>0.70941302306937748</v>
      </c>
      <c r="V721" s="275">
        <v>4.7001810621335416</v>
      </c>
      <c r="W721" s="275">
        <v>0.31357294028505567</v>
      </c>
      <c r="X721" s="275">
        <v>3.1119524868606879E-3</v>
      </c>
      <c r="Y721" s="275">
        <v>0.15834244638595818</v>
      </c>
      <c r="Z721" s="275">
        <v>0.12270693303473515</v>
      </c>
      <c r="AA721" s="275">
        <v>0.12270693303473515</v>
      </c>
      <c r="AB721" s="275">
        <v>0.12270693303473515</v>
      </c>
      <c r="AC721" s="275">
        <v>0.12270693303473515</v>
      </c>
      <c r="AD721" s="275">
        <v>0.12270693303473515</v>
      </c>
      <c r="AE721" s="275">
        <v>0.12270693303473515</v>
      </c>
      <c r="AF721" s="275">
        <v>8.8474434472849399</v>
      </c>
      <c r="AG721" s="275">
        <v>0.81926509160045724</v>
      </c>
      <c r="AH721" s="275">
        <v>0.81926509160045724</v>
      </c>
      <c r="AI721" s="275">
        <v>0.64628625238068649</v>
      </c>
      <c r="AJ721" s="275">
        <v>0.64628625238068649</v>
      </c>
      <c r="AK721" s="275">
        <v>0.64628625238068649</v>
      </c>
    </row>
    <row r="722" spans="1:37" ht="15" x14ac:dyDescent="0.25">
      <c r="A722" s="269" t="s">
        <v>246</v>
      </c>
      <c r="B722" s="269" t="s">
        <v>247</v>
      </c>
      <c r="C722" s="275">
        <v>144</v>
      </c>
      <c r="D722" s="269" t="s">
        <v>802</v>
      </c>
      <c r="E722" s="275">
        <v>769.10518957333477</v>
      </c>
      <c r="F722" s="275">
        <v>419.34879069046895</v>
      </c>
      <c r="G722" s="275">
        <v>650.52638990955268</v>
      </c>
      <c r="H722" s="275">
        <v>769.10518957333477</v>
      </c>
      <c r="I722" s="275">
        <v>419.34879069046895</v>
      </c>
      <c r="J722" s="275">
        <v>650.52638990955279</v>
      </c>
      <c r="K722" s="275">
        <v>769.10518957333477</v>
      </c>
      <c r="L722" s="275">
        <v>419.34879069046895</v>
      </c>
      <c r="M722" s="275">
        <v>650.52638990955279</v>
      </c>
      <c r="N722" s="275">
        <v>110.63730498406696</v>
      </c>
      <c r="O722" s="275">
        <v>90.546503291742567</v>
      </c>
      <c r="P722" s="275">
        <v>103.75682601878471</v>
      </c>
      <c r="Q722" s="275">
        <v>110.63730498406696</v>
      </c>
      <c r="R722" s="275">
        <v>90.546503291742567</v>
      </c>
      <c r="S722" s="275">
        <v>103.75682601878469</v>
      </c>
      <c r="T722" s="275">
        <v>110.63730498406696</v>
      </c>
      <c r="U722" s="275">
        <v>90.546503291742567</v>
      </c>
      <c r="V722" s="275">
        <v>103.75682601878469</v>
      </c>
      <c r="W722" s="275">
        <v>2.3960261041433233</v>
      </c>
      <c r="X722" s="275">
        <v>2.4354505792504852E-2</v>
      </c>
      <c r="Y722" s="275">
        <v>1.2101903049679141</v>
      </c>
      <c r="Z722" s="275">
        <v>0.41186343625947414</v>
      </c>
      <c r="AA722" s="275">
        <v>0.41186343625947414</v>
      </c>
      <c r="AB722" s="275">
        <v>0.41186343625947414</v>
      </c>
      <c r="AC722" s="275">
        <v>0.41186343625947414</v>
      </c>
      <c r="AD722" s="275">
        <v>0.41186343625947414</v>
      </c>
      <c r="AE722" s="275">
        <v>0.41186343625947414</v>
      </c>
      <c r="AF722" s="275">
        <v>185.46296770810898</v>
      </c>
      <c r="AG722" s="275">
        <v>17.173696853138981</v>
      </c>
      <c r="AH722" s="275">
        <v>17.173696853138981</v>
      </c>
      <c r="AI722" s="275">
        <v>14.821217317530447</v>
      </c>
      <c r="AJ722" s="275">
        <v>14.821217317530447</v>
      </c>
      <c r="AK722" s="275">
        <v>14.821217317530447</v>
      </c>
    </row>
    <row r="723" spans="1:37" ht="15" x14ac:dyDescent="0.25">
      <c r="A723" s="269" t="s">
        <v>248</v>
      </c>
      <c r="B723" s="269" t="s">
        <v>249</v>
      </c>
      <c r="C723" s="275">
        <v>37</v>
      </c>
      <c r="D723" s="269" t="s">
        <v>802</v>
      </c>
      <c r="E723" s="275">
        <v>102.67057125415812</v>
      </c>
      <c r="F723" s="275">
        <v>14.68657147731791</v>
      </c>
      <c r="G723" s="275">
        <v>73.342571328544707</v>
      </c>
      <c r="H723" s="275">
        <v>102.67057125415812</v>
      </c>
      <c r="I723" s="275">
        <v>14.68657147731791</v>
      </c>
      <c r="J723" s="275">
        <v>73.342571328544707</v>
      </c>
      <c r="K723" s="275">
        <v>102.67057125415812</v>
      </c>
      <c r="L723" s="275">
        <v>14.68657147731791</v>
      </c>
      <c r="M723" s="275">
        <v>73.342571328544707</v>
      </c>
      <c r="N723" s="275">
        <v>5.9893130945919157</v>
      </c>
      <c r="O723" s="275">
        <v>1.6294696235229404</v>
      </c>
      <c r="P723" s="275">
        <v>4.5393709827380686</v>
      </c>
      <c r="Q723" s="275">
        <v>5.9893130945919157</v>
      </c>
      <c r="R723" s="275">
        <v>1.6294696235229404</v>
      </c>
      <c r="S723" s="275">
        <v>4.5393709827380677</v>
      </c>
      <c r="T723" s="275">
        <v>5.9893130945919157</v>
      </c>
      <c r="U723" s="275">
        <v>1.6294696235229404</v>
      </c>
      <c r="V723" s="275">
        <v>4.5393709827380677</v>
      </c>
      <c r="W723" s="275">
        <v>0.6780171772976219</v>
      </c>
      <c r="X723" s="275">
        <v>6.6566458920201731E-3</v>
      </c>
      <c r="Y723" s="275">
        <v>0.34233691159482105</v>
      </c>
      <c r="Z723" s="275">
        <v>0.17777223914678761</v>
      </c>
      <c r="AA723" s="275">
        <v>0.17777223914678761</v>
      </c>
      <c r="AB723" s="275">
        <v>0.17777223914678761</v>
      </c>
      <c r="AC723" s="275">
        <v>0.17777223914678761</v>
      </c>
      <c r="AD723" s="275">
        <v>0.17777223914678761</v>
      </c>
      <c r="AE723" s="275">
        <v>0.17777223914678761</v>
      </c>
      <c r="AF723" s="275">
        <v>29.909701898393905</v>
      </c>
      <c r="AG723" s="275">
        <v>2.7696082611894357</v>
      </c>
      <c r="AH723" s="275">
        <v>2.7696082611894357</v>
      </c>
      <c r="AI723" s="275">
        <v>0.60105485818520377</v>
      </c>
      <c r="AJ723" s="275">
        <v>0.60105485818520377</v>
      </c>
      <c r="AK723" s="275">
        <v>0.60105485818520377</v>
      </c>
    </row>
    <row r="724" spans="1:37" ht="15" x14ac:dyDescent="0.25">
      <c r="A724" s="269" t="s">
        <v>250</v>
      </c>
      <c r="B724" s="269" t="s">
        <v>251</v>
      </c>
      <c r="C724" s="275">
        <v>0</v>
      </c>
      <c r="D724" s="269" t="s">
        <v>802</v>
      </c>
      <c r="E724" s="275">
        <v>266.91714799074134</v>
      </c>
      <c r="F724" s="275">
        <v>266.91714799074134</v>
      </c>
      <c r="G724" s="275">
        <v>266.91714799074134</v>
      </c>
      <c r="H724" s="275">
        <v>266.91714799074134</v>
      </c>
      <c r="I724" s="275">
        <v>266.91714799074134</v>
      </c>
      <c r="J724" s="275">
        <v>266.91714799074134</v>
      </c>
      <c r="K724" s="275">
        <v>266.91714799074134</v>
      </c>
      <c r="L724" s="275">
        <v>266.91714799074134</v>
      </c>
      <c r="M724" s="275">
        <v>266.91714799074134</v>
      </c>
      <c r="N724" s="275">
        <v>63.210469153387393</v>
      </c>
      <c r="O724" s="275">
        <v>63.108741357633683</v>
      </c>
      <c r="P724" s="275">
        <v>63.185037204448967</v>
      </c>
      <c r="Q724" s="275">
        <v>63.210469153387393</v>
      </c>
      <c r="R724" s="275">
        <v>63.108741357633683</v>
      </c>
      <c r="S724" s="275">
        <v>63.18503720444896</v>
      </c>
      <c r="T724" s="275">
        <v>63.210469153387393</v>
      </c>
      <c r="U724" s="275">
        <v>63.108741357633683</v>
      </c>
      <c r="V724" s="275">
        <v>63.18503720444896</v>
      </c>
      <c r="W724" s="275">
        <v>4.4962558666666666E-3</v>
      </c>
      <c r="X724" s="275">
        <v>1.4660749999999998E-6</v>
      </c>
      <c r="Y724" s="275">
        <v>2.2488609708333331E-3</v>
      </c>
      <c r="Z724" s="275">
        <v>3.8241500749999997E-2</v>
      </c>
      <c r="AA724" s="275">
        <v>3.8241500749999997E-2</v>
      </c>
      <c r="AB724" s="275">
        <v>3.8241500749999997E-2</v>
      </c>
      <c r="AC724" s="275">
        <v>3.8241500749999997E-2</v>
      </c>
      <c r="AD724" s="275">
        <v>3.8241500749999997E-2</v>
      </c>
      <c r="AE724" s="275">
        <v>3.8241500749999997E-2</v>
      </c>
      <c r="AF724" s="275">
        <v>115.0590120647</v>
      </c>
      <c r="AG724" s="275">
        <v>10.6543652356</v>
      </c>
      <c r="AH724" s="275">
        <v>10.6543652356</v>
      </c>
      <c r="AI724" s="275">
        <v>6.839434409261762</v>
      </c>
      <c r="AJ724" s="275">
        <v>6.839434409261762</v>
      </c>
      <c r="AK724" s="275">
        <v>6.839434409261762</v>
      </c>
    </row>
    <row r="725" spans="1:37" ht="15" x14ac:dyDescent="0.25">
      <c r="A725" s="269" t="s">
        <v>3649</v>
      </c>
      <c r="B725" s="269" t="s">
        <v>247</v>
      </c>
      <c r="C725" s="275">
        <v>149</v>
      </c>
      <c r="D725" s="269" t="s">
        <v>802</v>
      </c>
      <c r="E725" s="275">
        <v>875.8528085026586</v>
      </c>
      <c r="F725" s="275">
        <v>438.11240984295256</v>
      </c>
      <c r="G725" s="275">
        <v>727.94600891326309</v>
      </c>
      <c r="H725" s="275">
        <v>875.8528085026586</v>
      </c>
      <c r="I725" s="275">
        <v>438.11240984295256</v>
      </c>
      <c r="J725" s="275">
        <v>727.94600891326309</v>
      </c>
      <c r="K725" s="275">
        <v>875.8528085026586</v>
      </c>
      <c r="L725" s="275">
        <v>438.11240984295256</v>
      </c>
      <c r="M725" s="275">
        <v>727.94600891326309</v>
      </c>
      <c r="N725" s="275">
        <v>123.99687426301691</v>
      </c>
      <c r="O725" s="275">
        <v>99.324677615769659</v>
      </c>
      <c r="P725" s="275">
        <v>115.61737375381635</v>
      </c>
      <c r="Q725" s="275">
        <v>123.99687426301691</v>
      </c>
      <c r="R725" s="275">
        <v>99.324677615769659</v>
      </c>
      <c r="S725" s="275">
        <v>115.61737375381634</v>
      </c>
      <c r="T725" s="275">
        <v>123.99687426301691</v>
      </c>
      <c r="U725" s="275">
        <v>99.324677615769659</v>
      </c>
      <c r="V725" s="275">
        <v>115.61737375381634</v>
      </c>
      <c r="W725" s="275">
        <v>2.4841671310762501</v>
      </c>
      <c r="X725" s="275">
        <v>2.5290631803125078E-2</v>
      </c>
      <c r="Y725" s="275">
        <v>1.2547288814396875</v>
      </c>
      <c r="Z725" s="275">
        <v>0.42492548893575488</v>
      </c>
      <c r="AA725" s="275">
        <v>0.42492548893575488</v>
      </c>
      <c r="AB725" s="275">
        <v>0.42492548893575488</v>
      </c>
      <c r="AC725" s="275">
        <v>0.42492548893575488</v>
      </c>
      <c r="AD725" s="275">
        <v>0.42492548893575488</v>
      </c>
      <c r="AE725" s="275">
        <v>0.42492548893575488</v>
      </c>
      <c r="AF725" s="275">
        <v>200.96011592069391</v>
      </c>
      <c r="AG725" s="275">
        <v>18.608718290039437</v>
      </c>
      <c r="AH725" s="275">
        <v>18.608718290039437</v>
      </c>
      <c r="AI725" s="275">
        <v>16.165151102666869</v>
      </c>
      <c r="AJ725" s="275">
        <v>16.165151102666869</v>
      </c>
      <c r="AK725" s="275">
        <v>16.165151102666869</v>
      </c>
    </row>
    <row r="726" spans="1:37" ht="15" x14ac:dyDescent="0.25">
      <c r="A726" s="269" t="s">
        <v>3650</v>
      </c>
      <c r="B726" s="269" t="s">
        <v>249</v>
      </c>
      <c r="C726" s="275">
        <v>33</v>
      </c>
      <c r="D726" s="269" t="s">
        <v>802</v>
      </c>
      <c r="E726" s="275">
        <v>14.68657147731791</v>
      </c>
      <c r="F726" s="275">
        <v>14.68657147731791</v>
      </c>
      <c r="G726" s="275">
        <v>14.686571477317907</v>
      </c>
      <c r="H726" s="275">
        <v>14.68657147731791</v>
      </c>
      <c r="I726" s="275">
        <v>14.68657147731791</v>
      </c>
      <c r="J726" s="275">
        <v>14.68657147731791</v>
      </c>
      <c r="K726" s="275">
        <v>14.68657147731791</v>
      </c>
      <c r="L726" s="275">
        <v>14.68657147731791</v>
      </c>
      <c r="M726" s="275">
        <v>14.68657147731791</v>
      </c>
      <c r="N726" s="275">
        <v>1.4203685765963781</v>
      </c>
      <c r="O726" s="275">
        <v>1.3615313884899669</v>
      </c>
      <c r="P726" s="275">
        <v>1.383595334029871</v>
      </c>
      <c r="Q726" s="275">
        <v>1.4203685765963781</v>
      </c>
      <c r="R726" s="275">
        <v>1.3615313884899669</v>
      </c>
      <c r="S726" s="275">
        <v>1.383595334029871</v>
      </c>
      <c r="T726" s="275">
        <v>1.4203685765963781</v>
      </c>
      <c r="U726" s="275">
        <v>1.3615313884899669</v>
      </c>
      <c r="V726" s="275">
        <v>1.383595334029871</v>
      </c>
      <c r="W726" s="275">
        <v>0.6068884825484272</v>
      </c>
      <c r="X726" s="275">
        <v>5.907546783523991E-3</v>
      </c>
      <c r="Y726" s="275">
        <v>0.3063980146659756</v>
      </c>
      <c r="Z726" s="275">
        <v>0.17016995503135823</v>
      </c>
      <c r="AA726" s="275">
        <v>0.17016995503135823</v>
      </c>
      <c r="AB726" s="275">
        <v>0.17016995503135823</v>
      </c>
      <c r="AC726" s="275">
        <v>0.17016995503135823</v>
      </c>
      <c r="AD726" s="275">
        <v>0.17016995503135823</v>
      </c>
      <c r="AE726" s="275">
        <v>0.17016995503135823</v>
      </c>
      <c r="AF726" s="275">
        <v>25.035596925993907</v>
      </c>
      <c r="AG726" s="275">
        <v>2.3182705519894355</v>
      </c>
      <c r="AH726" s="275">
        <v>2.3182705519894355</v>
      </c>
      <c r="AI726" s="275">
        <v>0.32753722377465816</v>
      </c>
      <c r="AJ726" s="275">
        <v>0.32753722377465816</v>
      </c>
      <c r="AK726" s="275">
        <v>0.32753722377465816</v>
      </c>
    </row>
    <row r="727" spans="1:37" ht="15" x14ac:dyDescent="0.25">
      <c r="A727" s="269" t="s">
        <v>3651</v>
      </c>
      <c r="B727" s="269" t="s">
        <v>1746</v>
      </c>
      <c r="C727" s="275">
        <v>0</v>
      </c>
      <c r="D727" s="269" t="s">
        <v>802</v>
      </c>
      <c r="E727" s="275">
        <v>249.52206737047251</v>
      </c>
      <c r="F727" s="275">
        <v>249.52206737047251</v>
      </c>
      <c r="G727" s="275">
        <v>249.52206737047251</v>
      </c>
      <c r="H727" s="275">
        <v>249.52206737047251</v>
      </c>
      <c r="I727" s="275">
        <v>249.52206737047251</v>
      </c>
      <c r="J727" s="275">
        <v>249.52206737047251</v>
      </c>
      <c r="K727" s="275">
        <v>249.52206737047251</v>
      </c>
      <c r="L727" s="275">
        <v>249.52206737047251</v>
      </c>
      <c r="M727" s="275">
        <v>249.52206737047251</v>
      </c>
      <c r="N727" s="275">
        <v>56.344414932381923</v>
      </c>
      <c r="O727" s="275">
        <v>56.249953407753473</v>
      </c>
      <c r="P727" s="275">
        <v>56.320799551224809</v>
      </c>
      <c r="Q727" s="275">
        <v>56.344414932381923</v>
      </c>
      <c r="R727" s="275">
        <v>56.249953407753473</v>
      </c>
      <c r="S727" s="275">
        <v>56.320799551224809</v>
      </c>
      <c r="T727" s="275">
        <v>56.344414932381923</v>
      </c>
      <c r="U727" s="275">
        <v>56.249953407753473</v>
      </c>
      <c r="V727" s="275">
        <v>56.320799551224809</v>
      </c>
      <c r="W727" s="275">
        <v>3.7128652000000006E-3</v>
      </c>
      <c r="X727" s="275">
        <v>1.2103249999999999E-6</v>
      </c>
      <c r="Y727" s="275">
        <v>1.8570377625000004E-3</v>
      </c>
      <c r="Z727" s="275">
        <v>2.8484692500000002E-2</v>
      </c>
      <c r="AA727" s="275">
        <v>2.8484692500000002E-2</v>
      </c>
      <c r="AB727" s="275">
        <v>2.8484692500000002E-2</v>
      </c>
      <c r="AC727" s="275">
        <v>2.8484692500000002E-2</v>
      </c>
      <c r="AD727" s="275">
        <v>2.8484692500000002E-2</v>
      </c>
      <c r="AE727" s="275">
        <v>2.8484692500000002E-2</v>
      </c>
      <c r="AF727" s="275">
        <v>103.4072094908</v>
      </c>
      <c r="AG727" s="275">
        <v>9.5754201476000009</v>
      </c>
      <c r="AH727" s="275">
        <v>9.5754201476000009</v>
      </c>
      <c r="AI727" s="275">
        <v>6.0060746823755302</v>
      </c>
      <c r="AJ727" s="275">
        <v>6.0060746823755302</v>
      </c>
      <c r="AK727" s="275">
        <v>6.0060746823755302</v>
      </c>
    </row>
    <row r="728" spans="1:37" ht="15" x14ac:dyDescent="0.25">
      <c r="A728" s="269" t="s">
        <v>1743</v>
      </c>
      <c r="B728" s="269" t="s">
        <v>247</v>
      </c>
      <c r="C728" s="275">
        <v>149</v>
      </c>
      <c r="D728" s="269" t="s">
        <v>802</v>
      </c>
      <c r="E728" s="275">
        <v>875.8528085026586</v>
      </c>
      <c r="F728" s="275">
        <v>438.11240984295256</v>
      </c>
      <c r="G728" s="275">
        <v>727.94600891326309</v>
      </c>
      <c r="H728" s="275">
        <v>875.8528085026586</v>
      </c>
      <c r="I728" s="275">
        <v>438.11240984295256</v>
      </c>
      <c r="J728" s="275">
        <v>727.94600891326309</v>
      </c>
      <c r="K728" s="275">
        <v>875.8528085026586</v>
      </c>
      <c r="L728" s="275">
        <v>438.11240984295256</v>
      </c>
      <c r="M728" s="275">
        <v>727.94600891326309</v>
      </c>
      <c r="N728" s="275">
        <v>123.99687426301691</v>
      </c>
      <c r="O728" s="275">
        <v>99.324677615769659</v>
      </c>
      <c r="P728" s="275">
        <v>115.61737375381635</v>
      </c>
      <c r="Q728" s="275">
        <v>123.99687426301691</v>
      </c>
      <c r="R728" s="275">
        <v>99.324677615769659</v>
      </c>
      <c r="S728" s="275">
        <v>115.61737375381634</v>
      </c>
      <c r="T728" s="275">
        <v>123.99687426301691</v>
      </c>
      <c r="U728" s="275">
        <v>99.324677615769659</v>
      </c>
      <c r="V728" s="275">
        <v>115.61737375381634</v>
      </c>
      <c r="W728" s="275">
        <v>2.4841671310762501</v>
      </c>
      <c r="X728" s="275">
        <v>2.5290631803125078E-2</v>
      </c>
      <c r="Y728" s="275">
        <v>1.2547288814396875</v>
      </c>
      <c r="Z728" s="275">
        <v>0.42492548893575488</v>
      </c>
      <c r="AA728" s="275">
        <v>0.42492548893575488</v>
      </c>
      <c r="AB728" s="275">
        <v>0.42492548893575488</v>
      </c>
      <c r="AC728" s="275">
        <v>0.42492548893575488</v>
      </c>
      <c r="AD728" s="275">
        <v>0.42492548893575488</v>
      </c>
      <c r="AE728" s="275">
        <v>0.42492548893575488</v>
      </c>
      <c r="AF728" s="275">
        <v>200.93428595639389</v>
      </c>
      <c r="AG728" s="275">
        <v>18.606326465839437</v>
      </c>
      <c r="AH728" s="275">
        <v>18.606326465839437</v>
      </c>
      <c r="AI728" s="275">
        <v>16.002637755614003</v>
      </c>
      <c r="AJ728" s="275">
        <v>16.002637755614003</v>
      </c>
      <c r="AK728" s="275">
        <v>16.002637755614003</v>
      </c>
    </row>
    <row r="729" spans="1:37" ht="15" x14ac:dyDescent="0.25">
      <c r="A729" s="269" t="s">
        <v>1744</v>
      </c>
      <c r="B729" s="269" t="s">
        <v>249</v>
      </c>
      <c r="C729" s="275">
        <v>33</v>
      </c>
      <c r="D729" s="269" t="s">
        <v>802</v>
      </c>
      <c r="E729" s="275">
        <v>14.68657147731791</v>
      </c>
      <c r="F729" s="275">
        <v>14.68657147731791</v>
      </c>
      <c r="G729" s="275">
        <v>14.686571477317907</v>
      </c>
      <c r="H729" s="275">
        <v>14.68657147731791</v>
      </c>
      <c r="I729" s="275">
        <v>14.68657147731791</v>
      </c>
      <c r="J729" s="275">
        <v>14.68657147731791</v>
      </c>
      <c r="K729" s="275">
        <v>14.68657147731791</v>
      </c>
      <c r="L729" s="275">
        <v>14.68657147731791</v>
      </c>
      <c r="M729" s="275">
        <v>14.68657147731791</v>
      </c>
      <c r="N729" s="275">
        <v>1.4203685765963781</v>
      </c>
      <c r="O729" s="275">
        <v>1.3615313884899669</v>
      </c>
      <c r="P729" s="275">
        <v>1.383595334029871</v>
      </c>
      <c r="Q729" s="275">
        <v>1.4203685765963781</v>
      </c>
      <c r="R729" s="275">
        <v>1.3615313884899669</v>
      </c>
      <c r="S729" s="275">
        <v>1.383595334029871</v>
      </c>
      <c r="T729" s="275">
        <v>1.4203685765963781</v>
      </c>
      <c r="U729" s="275">
        <v>1.3615313884899669</v>
      </c>
      <c r="V729" s="275">
        <v>1.383595334029871</v>
      </c>
      <c r="W729" s="275">
        <v>0.6068884825484272</v>
      </c>
      <c r="X729" s="275">
        <v>5.907546783523991E-3</v>
      </c>
      <c r="Y729" s="275">
        <v>0.3063980146659756</v>
      </c>
      <c r="Z729" s="275">
        <v>0.17016995503135823</v>
      </c>
      <c r="AA729" s="275">
        <v>0.17016995503135823</v>
      </c>
      <c r="AB729" s="275">
        <v>0.17016995503135823</v>
      </c>
      <c r="AC729" s="275">
        <v>0.17016995503135823</v>
      </c>
      <c r="AD729" s="275">
        <v>0.17016995503135823</v>
      </c>
      <c r="AE729" s="275">
        <v>0.17016995503135823</v>
      </c>
      <c r="AF729" s="275">
        <v>25.035596925993907</v>
      </c>
      <c r="AG729" s="275">
        <v>2.3182705519894355</v>
      </c>
      <c r="AH729" s="275">
        <v>2.3182705519894355</v>
      </c>
      <c r="AI729" s="275">
        <v>0.32753722377465816</v>
      </c>
      <c r="AJ729" s="275">
        <v>0.32753722377465816</v>
      </c>
      <c r="AK729" s="275">
        <v>0.32753722377465816</v>
      </c>
    </row>
    <row r="730" spans="1:37" ht="15" x14ac:dyDescent="0.25">
      <c r="A730" s="269" t="s">
        <v>1745</v>
      </c>
      <c r="B730" s="269" t="s">
        <v>1746</v>
      </c>
      <c r="C730" s="275">
        <v>0</v>
      </c>
      <c r="D730" s="269" t="s">
        <v>802</v>
      </c>
      <c r="E730" s="275">
        <v>249.52206737047251</v>
      </c>
      <c r="F730" s="275">
        <v>249.52206737047251</v>
      </c>
      <c r="G730" s="275">
        <v>249.52206737047251</v>
      </c>
      <c r="H730" s="275">
        <v>249.52206737047251</v>
      </c>
      <c r="I730" s="275">
        <v>249.52206737047251</v>
      </c>
      <c r="J730" s="275">
        <v>249.52206737047251</v>
      </c>
      <c r="K730" s="275">
        <v>249.52206737047251</v>
      </c>
      <c r="L730" s="275">
        <v>249.52206737047251</v>
      </c>
      <c r="M730" s="275">
        <v>249.52206737047251</v>
      </c>
      <c r="N730" s="275">
        <v>56.344414932381923</v>
      </c>
      <c r="O730" s="275">
        <v>56.249953407753473</v>
      </c>
      <c r="P730" s="275">
        <v>56.320799551224809</v>
      </c>
      <c r="Q730" s="275">
        <v>56.344414932381923</v>
      </c>
      <c r="R730" s="275">
        <v>56.249953407753473</v>
      </c>
      <c r="S730" s="275">
        <v>56.320799551224809</v>
      </c>
      <c r="T730" s="275">
        <v>56.344414932381923</v>
      </c>
      <c r="U730" s="275">
        <v>56.249953407753473</v>
      </c>
      <c r="V730" s="275">
        <v>56.320799551224809</v>
      </c>
      <c r="W730" s="275">
        <v>3.7128652000000006E-3</v>
      </c>
      <c r="X730" s="275">
        <v>1.2103249999999999E-6</v>
      </c>
      <c r="Y730" s="275">
        <v>1.8570377625000004E-3</v>
      </c>
      <c r="Z730" s="275">
        <v>2.8484692500000002E-2</v>
      </c>
      <c r="AA730" s="275">
        <v>2.8484692500000002E-2</v>
      </c>
      <c r="AB730" s="275">
        <v>2.8484692500000002E-2</v>
      </c>
      <c r="AC730" s="275">
        <v>2.8484692500000002E-2</v>
      </c>
      <c r="AD730" s="275">
        <v>2.8484692500000002E-2</v>
      </c>
      <c r="AE730" s="275">
        <v>2.8484692500000002E-2</v>
      </c>
      <c r="AF730" s="275">
        <v>103.4072094908</v>
      </c>
      <c r="AG730" s="275">
        <v>9.5754201476000009</v>
      </c>
      <c r="AH730" s="275">
        <v>9.5754201476000009</v>
      </c>
      <c r="AI730" s="275">
        <v>6.0060746823755302</v>
      </c>
      <c r="AJ730" s="275">
        <v>6.0060746823755302</v>
      </c>
      <c r="AK730" s="275">
        <v>6.0060746823755302</v>
      </c>
    </row>
    <row r="731" spans="1:37" ht="15" x14ac:dyDescent="0.25">
      <c r="A731" s="269" t="s">
        <v>252</v>
      </c>
      <c r="B731" s="269" t="s">
        <v>253</v>
      </c>
      <c r="C731" s="275">
        <v>15</v>
      </c>
      <c r="D731" s="269" t="s">
        <v>802</v>
      </c>
      <c r="E731" s="275">
        <v>39.304561284025148</v>
      </c>
      <c r="F731" s="275">
        <v>34.7901612405376</v>
      </c>
      <c r="G731" s="275">
        <v>37.799761269529306</v>
      </c>
      <c r="H731" s="275">
        <v>39.304561284025148</v>
      </c>
      <c r="I731" s="275">
        <v>34.7901612405376</v>
      </c>
      <c r="J731" s="275">
        <v>37.799761269529299</v>
      </c>
      <c r="K731" s="275">
        <v>39.304561284025148</v>
      </c>
      <c r="L731" s="275">
        <v>34.7901612405376</v>
      </c>
      <c r="M731" s="275">
        <v>37.799761269529299</v>
      </c>
      <c r="N731" s="275">
        <v>15.35040469495625</v>
      </c>
      <c r="O731" s="275">
        <v>15.139207422179926</v>
      </c>
      <c r="P731" s="275">
        <v>15.245702609547402</v>
      </c>
      <c r="Q731" s="275">
        <v>15.35040469495625</v>
      </c>
      <c r="R731" s="275">
        <v>15.139207422179926</v>
      </c>
      <c r="S731" s="275">
        <v>15.245702609547404</v>
      </c>
      <c r="T731" s="275">
        <v>15.35040469495625</v>
      </c>
      <c r="U731" s="275">
        <v>15.139207422179926</v>
      </c>
      <c r="V731" s="275">
        <v>15.245702609547404</v>
      </c>
      <c r="W731" s="275">
        <v>0.25628196549920834</v>
      </c>
      <c r="X731" s="275">
        <v>2.5346186238625959E-3</v>
      </c>
      <c r="Y731" s="275">
        <v>0.12940829206153548</v>
      </c>
      <c r="Z731" s="275">
        <v>6.1368683736484735E-2</v>
      </c>
      <c r="AA731" s="275">
        <v>6.1368683736484735E-2</v>
      </c>
      <c r="AB731" s="275">
        <v>6.1368683736484735E-2</v>
      </c>
      <c r="AC731" s="275">
        <v>6.1368683736484735E-2</v>
      </c>
      <c r="AD731" s="275">
        <v>6.1368683736484735E-2</v>
      </c>
      <c r="AE731" s="275">
        <v>6.1368683736484735E-2</v>
      </c>
      <c r="AF731" s="275">
        <v>25.135831575600001</v>
      </c>
      <c r="AG731" s="275">
        <v>2.3275530025999998</v>
      </c>
      <c r="AH731" s="275">
        <v>2.3275530025999998</v>
      </c>
      <c r="AI731" s="275">
        <v>2.8386848430458578</v>
      </c>
      <c r="AJ731" s="275">
        <v>2.8386848430458578</v>
      </c>
      <c r="AK731" s="275">
        <v>2.8386848430458578</v>
      </c>
    </row>
    <row r="732" spans="1:37" ht="15" x14ac:dyDescent="0.25">
      <c r="A732" s="269" t="s">
        <v>254</v>
      </c>
      <c r="B732" s="269" t="s">
        <v>255</v>
      </c>
      <c r="C732" s="275">
        <v>7</v>
      </c>
      <c r="D732" s="269" t="s">
        <v>802</v>
      </c>
      <c r="E732" s="275">
        <v>43.818961327512696</v>
      </c>
      <c r="F732" s="275">
        <v>34.7901612405376</v>
      </c>
      <c r="G732" s="275">
        <v>40.809361298520997</v>
      </c>
      <c r="H732" s="275">
        <v>43.818961327512696</v>
      </c>
      <c r="I732" s="275">
        <v>34.7901612405376</v>
      </c>
      <c r="J732" s="275">
        <v>40.809361298520997</v>
      </c>
      <c r="K732" s="275">
        <v>43.818961327512696</v>
      </c>
      <c r="L732" s="275">
        <v>34.7901612405376</v>
      </c>
      <c r="M732" s="275">
        <v>40.809361298520997</v>
      </c>
      <c r="N732" s="275">
        <v>15.27831457990774</v>
      </c>
      <c r="O732" s="275">
        <v>15.05625394815042</v>
      </c>
      <c r="P732" s="275">
        <v>15.136742189694212</v>
      </c>
      <c r="Q732" s="275">
        <v>15.27831457990774</v>
      </c>
      <c r="R732" s="275">
        <v>15.05625394815042</v>
      </c>
      <c r="S732" s="275">
        <v>15.136742189694214</v>
      </c>
      <c r="T732" s="275">
        <v>15.27831457990774</v>
      </c>
      <c r="U732" s="275">
        <v>15.05625394815042</v>
      </c>
      <c r="V732" s="275">
        <v>15.136742189694214</v>
      </c>
      <c r="W732" s="275">
        <v>0.12042876162710066</v>
      </c>
      <c r="X732" s="275">
        <v>1.1740722764942745E-3</v>
      </c>
      <c r="Y732" s="275">
        <v>6.0801416951797464E-2</v>
      </c>
      <c r="Z732" s="275">
        <v>3.8101848682608346E-2</v>
      </c>
      <c r="AA732" s="275">
        <v>3.8101848682608346E-2</v>
      </c>
      <c r="AB732" s="275">
        <v>3.8101848682608346E-2</v>
      </c>
      <c r="AC732" s="275">
        <v>3.8101848682608346E-2</v>
      </c>
      <c r="AD732" s="275">
        <v>3.8101848682608346E-2</v>
      </c>
      <c r="AE732" s="275">
        <v>3.8101848682608346E-2</v>
      </c>
      <c r="AF732" s="275">
        <v>25.729316638</v>
      </c>
      <c r="AG732" s="275">
        <v>2.3825090117999999</v>
      </c>
      <c r="AH732" s="275">
        <v>2.3825090117999999</v>
      </c>
      <c r="AI732" s="275">
        <v>3.0224081909548097</v>
      </c>
      <c r="AJ732" s="275">
        <v>3.0224081909548097</v>
      </c>
      <c r="AK732" s="275">
        <v>3.0224081909548097</v>
      </c>
    </row>
    <row r="733" spans="1:37" ht="15" x14ac:dyDescent="0.25">
      <c r="A733" s="269" t="s">
        <v>256</v>
      </c>
      <c r="B733" s="269" t="s">
        <v>257</v>
      </c>
      <c r="C733" s="275">
        <v>7</v>
      </c>
      <c r="D733" s="269" t="s">
        <v>802</v>
      </c>
      <c r="E733" s="275">
        <v>43.818961327512696</v>
      </c>
      <c r="F733" s="275">
        <v>34.7901612405376</v>
      </c>
      <c r="G733" s="275">
        <v>40.809361298520997</v>
      </c>
      <c r="H733" s="275">
        <v>43.818961327512696</v>
      </c>
      <c r="I733" s="275">
        <v>34.7901612405376</v>
      </c>
      <c r="J733" s="275">
        <v>40.809361298520997</v>
      </c>
      <c r="K733" s="275">
        <v>43.818961327512696</v>
      </c>
      <c r="L733" s="275">
        <v>34.7901612405376</v>
      </c>
      <c r="M733" s="275">
        <v>40.809361298520997</v>
      </c>
      <c r="N733" s="275">
        <v>15.258100734557125</v>
      </c>
      <c r="O733" s="275">
        <v>15.016427706764336</v>
      </c>
      <c r="P733" s="275">
        <v>15.109173695830298</v>
      </c>
      <c r="Q733" s="275">
        <v>15.258100734557125</v>
      </c>
      <c r="R733" s="275">
        <v>15.016427706764336</v>
      </c>
      <c r="S733" s="275">
        <v>15.109173695830298</v>
      </c>
      <c r="T733" s="275">
        <v>15.258100734557125</v>
      </c>
      <c r="U733" s="275">
        <v>15.016427706764336</v>
      </c>
      <c r="V733" s="275">
        <v>15.109173695830298</v>
      </c>
      <c r="W733" s="275">
        <v>0.12042876162710066</v>
      </c>
      <c r="X733" s="275">
        <v>1.1740722764942745E-3</v>
      </c>
      <c r="Y733" s="275">
        <v>6.0801416951797464E-2</v>
      </c>
      <c r="Z733" s="275">
        <v>3.8101848682608346E-2</v>
      </c>
      <c r="AA733" s="275">
        <v>3.8101848682608346E-2</v>
      </c>
      <c r="AB733" s="275">
        <v>3.8101848682608346E-2</v>
      </c>
      <c r="AC733" s="275">
        <v>3.8101848682608346E-2</v>
      </c>
      <c r="AD733" s="275">
        <v>3.8101848682608346E-2</v>
      </c>
      <c r="AE733" s="275">
        <v>3.8101848682608346E-2</v>
      </c>
      <c r="AF733" s="275">
        <v>25.530115708900002</v>
      </c>
      <c r="AG733" s="275">
        <v>2.3640633908499997</v>
      </c>
      <c r="AH733" s="275">
        <v>2.3640633908499997</v>
      </c>
      <c r="AI733" s="275">
        <v>3.0218702834877362</v>
      </c>
      <c r="AJ733" s="275">
        <v>3.0218702834877362</v>
      </c>
      <c r="AK733" s="275">
        <v>3.0218702834877362</v>
      </c>
    </row>
    <row r="734" spans="1:37" ht="15" x14ac:dyDescent="0.25">
      <c r="A734" s="269" t="s">
        <v>258</v>
      </c>
      <c r="B734" s="269" t="s">
        <v>259</v>
      </c>
      <c r="C734" s="275">
        <v>6</v>
      </c>
      <c r="D734" s="269" t="s">
        <v>802</v>
      </c>
      <c r="E734" s="275">
        <v>34.399177580059259</v>
      </c>
      <c r="F734" s="275">
        <v>16.473577051342222</v>
      </c>
      <c r="G734" s="275">
        <v>28.423977403820246</v>
      </c>
      <c r="H734" s="275">
        <v>34.399177580059259</v>
      </c>
      <c r="I734" s="275">
        <v>16.473577051342222</v>
      </c>
      <c r="J734" s="275">
        <v>28.423977403820246</v>
      </c>
      <c r="K734" s="275">
        <v>34.399177580059259</v>
      </c>
      <c r="L734" s="275">
        <v>16.473577051342222</v>
      </c>
      <c r="M734" s="275">
        <v>28.423977403820246</v>
      </c>
      <c r="N734" s="275">
        <v>7.6138991817856194</v>
      </c>
      <c r="O734" s="275">
        <v>2.9392413027544562</v>
      </c>
      <c r="P734" s="275">
        <v>6.0538633209939157</v>
      </c>
      <c r="Q734" s="275">
        <v>7.6138991817856194</v>
      </c>
      <c r="R734" s="275">
        <v>2.9392413027544562</v>
      </c>
      <c r="S734" s="275">
        <v>6.0538633209939157</v>
      </c>
      <c r="T734" s="275">
        <v>7.6138991817856194</v>
      </c>
      <c r="U734" s="275">
        <v>2.9392413027544562</v>
      </c>
      <c r="V734" s="275">
        <v>6.0538633209939157</v>
      </c>
      <c r="W734" s="275">
        <v>0.11981955106710067</v>
      </c>
      <c r="X734" s="275">
        <v>1.1239545564942746E-3</v>
      </c>
      <c r="Y734" s="275">
        <v>6.0471752811797473E-2</v>
      </c>
      <c r="Z734" s="275">
        <v>3.7995913602608344E-2</v>
      </c>
      <c r="AA734" s="275">
        <v>3.7995913602608344E-2</v>
      </c>
      <c r="AB734" s="275">
        <v>3.7995913602608344E-2</v>
      </c>
      <c r="AC734" s="275">
        <v>3.7995913602608344E-2</v>
      </c>
      <c r="AD734" s="275">
        <v>3.7995913602608344E-2</v>
      </c>
      <c r="AE734" s="275">
        <v>3.7995913602608344E-2</v>
      </c>
      <c r="AF734" s="275">
        <v>13.094880512548492</v>
      </c>
      <c r="AG734" s="275">
        <v>1.2125743462900458</v>
      </c>
      <c r="AH734" s="275">
        <v>1.2125743462900458</v>
      </c>
      <c r="AI734" s="275">
        <v>1.1356339048669795</v>
      </c>
      <c r="AJ734" s="275">
        <v>1.1356339048669795</v>
      </c>
      <c r="AK734" s="275">
        <v>1.1356339048669795</v>
      </c>
    </row>
    <row r="735" spans="1:37" ht="15" x14ac:dyDescent="0.25">
      <c r="A735" s="269" t="s">
        <v>3652</v>
      </c>
      <c r="B735" s="269" t="s">
        <v>259</v>
      </c>
      <c r="C735" s="275">
        <v>6</v>
      </c>
      <c r="D735" s="269" t="s">
        <v>802</v>
      </c>
      <c r="E735" s="275">
        <v>34.399177580059259</v>
      </c>
      <c r="F735" s="275">
        <v>16.473577051342222</v>
      </c>
      <c r="G735" s="275">
        <v>28.423977403820246</v>
      </c>
      <c r="H735" s="275">
        <v>34.399177580059259</v>
      </c>
      <c r="I735" s="275">
        <v>16.473577051342222</v>
      </c>
      <c r="J735" s="275">
        <v>28.423977403820246</v>
      </c>
      <c r="K735" s="275">
        <v>34.399177580059259</v>
      </c>
      <c r="L735" s="275">
        <v>16.473577051342222</v>
      </c>
      <c r="M735" s="275">
        <v>28.423977403820246</v>
      </c>
      <c r="N735" s="275">
        <v>7.6335115778210891</v>
      </c>
      <c r="O735" s="275">
        <v>2.9784660948253969</v>
      </c>
      <c r="P735" s="275">
        <v>6.0808303655426874</v>
      </c>
      <c r="Q735" s="275">
        <v>7.6335115778210891</v>
      </c>
      <c r="R735" s="275">
        <v>2.9784660948253969</v>
      </c>
      <c r="S735" s="275">
        <v>6.0808303655426865</v>
      </c>
      <c r="T735" s="275">
        <v>7.6335115778210891</v>
      </c>
      <c r="U735" s="275">
        <v>2.9784660948253969</v>
      </c>
      <c r="V735" s="275">
        <v>6.0808303655426865</v>
      </c>
      <c r="W735" s="275">
        <v>0.11981955106710067</v>
      </c>
      <c r="X735" s="275">
        <v>1.1239545564942746E-3</v>
      </c>
      <c r="Y735" s="275">
        <v>6.0471752811797473E-2</v>
      </c>
      <c r="Z735" s="275">
        <v>3.7995913602608344E-2</v>
      </c>
      <c r="AA735" s="275">
        <v>3.7995913602608344E-2</v>
      </c>
      <c r="AB735" s="275">
        <v>3.7995913602608344E-2</v>
      </c>
      <c r="AC735" s="275">
        <v>3.7995913602608344E-2</v>
      </c>
      <c r="AD735" s="275">
        <v>3.7995913602608344E-2</v>
      </c>
      <c r="AE735" s="275">
        <v>3.7995913602608344E-2</v>
      </c>
      <c r="AF735" s="275">
        <v>13.096214643681776</v>
      </c>
      <c r="AG735" s="275">
        <v>1.2126978829697943</v>
      </c>
      <c r="AH735" s="275">
        <v>1.2126978829697943</v>
      </c>
      <c r="AI735" s="275">
        <v>1.1373223564841135</v>
      </c>
      <c r="AJ735" s="275">
        <v>1.1373223564841135</v>
      </c>
      <c r="AK735" s="275">
        <v>1.1373223564841135</v>
      </c>
    </row>
    <row r="736" spans="1:37" ht="15" x14ac:dyDescent="0.25">
      <c r="A736" s="269" t="s">
        <v>2270</v>
      </c>
      <c r="B736" s="269" t="s">
        <v>259</v>
      </c>
      <c r="C736" s="275">
        <v>6</v>
      </c>
      <c r="D736" s="269" t="s">
        <v>802</v>
      </c>
      <c r="E736" s="275">
        <v>34.399177580059259</v>
      </c>
      <c r="F736" s="275">
        <v>16.473577051342222</v>
      </c>
      <c r="G736" s="275">
        <v>28.423977403820246</v>
      </c>
      <c r="H736" s="275">
        <v>34.399177580059259</v>
      </c>
      <c r="I736" s="275">
        <v>16.473577051342222</v>
      </c>
      <c r="J736" s="275">
        <v>28.423977403820246</v>
      </c>
      <c r="K736" s="275">
        <v>34.399177580059259</v>
      </c>
      <c r="L736" s="275">
        <v>16.473577051342222</v>
      </c>
      <c r="M736" s="275">
        <v>28.423977403820246</v>
      </c>
      <c r="N736" s="275">
        <v>7.6335115778210891</v>
      </c>
      <c r="O736" s="275">
        <v>2.9784660948253969</v>
      </c>
      <c r="P736" s="275">
        <v>6.0808303655426874</v>
      </c>
      <c r="Q736" s="275">
        <v>7.6335115778210891</v>
      </c>
      <c r="R736" s="275">
        <v>2.9784660948253969</v>
      </c>
      <c r="S736" s="275">
        <v>6.0808303655426865</v>
      </c>
      <c r="T736" s="275">
        <v>7.6335115778210891</v>
      </c>
      <c r="U736" s="275">
        <v>2.9784660948253969</v>
      </c>
      <c r="V736" s="275">
        <v>6.0808303655426865</v>
      </c>
      <c r="W736" s="275">
        <v>0.11981955106710067</v>
      </c>
      <c r="X736" s="275">
        <v>1.1239545564942746E-3</v>
      </c>
      <c r="Y736" s="275">
        <v>6.0471752811797473E-2</v>
      </c>
      <c r="Z736" s="275">
        <v>3.7995913602608344E-2</v>
      </c>
      <c r="AA736" s="275">
        <v>3.7995913602608344E-2</v>
      </c>
      <c r="AB736" s="275">
        <v>3.7995913602608344E-2</v>
      </c>
      <c r="AC736" s="275">
        <v>3.7995913602608344E-2</v>
      </c>
      <c r="AD736" s="275">
        <v>3.7995913602608344E-2</v>
      </c>
      <c r="AE736" s="275">
        <v>3.7995913602608344E-2</v>
      </c>
      <c r="AF736" s="275">
        <v>13.096214643681776</v>
      </c>
      <c r="AG736" s="275">
        <v>1.2126978829697943</v>
      </c>
      <c r="AH736" s="275">
        <v>1.2126978829697943</v>
      </c>
      <c r="AI736" s="275">
        <v>1.1373223564841135</v>
      </c>
      <c r="AJ736" s="275">
        <v>1.1373223564841135</v>
      </c>
      <c r="AK736" s="275">
        <v>1.1373223564841135</v>
      </c>
    </row>
    <row r="737" spans="1:37" ht="15" x14ac:dyDescent="0.25">
      <c r="A737" s="269" t="s">
        <v>1747</v>
      </c>
      <c r="B737" s="269" t="s">
        <v>1748</v>
      </c>
      <c r="C737" s="275">
        <v>4</v>
      </c>
      <c r="D737" s="269" t="s">
        <v>802</v>
      </c>
      <c r="E737" s="275">
        <v>9.1729865856191264</v>
      </c>
      <c r="F737" s="275">
        <v>1.7281866045018777</v>
      </c>
      <c r="G737" s="275">
        <v>6.6913865919133775</v>
      </c>
      <c r="H737" s="275">
        <v>9.1729865856191264</v>
      </c>
      <c r="I737" s="275">
        <v>1.7281866045018777</v>
      </c>
      <c r="J737" s="275">
        <v>6.6913865919133766</v>
      </c>
      <c r="K737" s="275">
        <v>9.1729865856191264</v>
      </c>
      <c r="L737" s="275">
        <v>1.7281866045018777</v>
      </c>
      <c r="M737" s="275">
        <v>6.6913865919133766</v>
      </c>
      <c r="N737" s="275">
        <v>1.477127484154926</v>
      </c>
      <c r="O737" s="275">
        <v>0.17038619737683441</v>
      </c>
      <c r="P737" s="275">
        <v>1.0415470552288952</v>
      </c>
      <c r="Q737" s="275">
        <v>1.477127484154926</v>
      </c>
      <c r="R737" s="275">
        <v>0.17038619737683441</v>
      </c>
      <c r="S737" s="275">
        <v>1.0415470552288955</v>
      </c>
      <c r="T737" s="275">
        <v>1.477127484154926</v>
      </c>
      <c r="U737" s="275">
        <v>0.17038619737683441</v>
      </c>
      <c r="V737" s="275">
        <v>1.0415470552288955</v>
      </c>
      <c r="W737" s="275">
        <v>8.4927851536253346E-2</v>
      </c>
      <c r="X737" s="275">
        <v>7.4962367724618311E-4</v>
      </c>
      <c r="Y737" s="275">
        <v>4.2838737606749763E-2</v>
      </c>
      <c r="Z737" s="275">
        <v>3.6327571624357943E-2</v>
      </c>
      <c r="AA737" s="275">
        <v>3.6327571624357943E-2</v>
      </c>
      <c r="AB737" s="275">
        <v>3.6327571624357943E-2</v>
      </c>
      <c r="AC737" s="275">
        <v>3.6327571624357943E-2</v>
      </c>
      <c r="AD737" s="275">
        <v>3.6327571624357943E-2</v>
      </c>
      <c r="AE737" s="275">
        <v>3.6327571624357943E-2</v>
      </c>
      <c r="AF737" s="275">
        <v>3.0197656228000005</v>
      </c>
      <c r="AG737" s="275">
        <v>0.27962676679999998</v>
      </c>
      <c r="AH737" s="275">
        <v>0.27962676679999998</v>
      </c>
      <c r="AI737" s="275">
        <v>0.1105368423471072</v>
      </c>
      <c r="AJ737" s="275">
        <v>0.1105368423471072</v>
      </c>
      <c r="AK737" s="275">
        <v>0.1105368423471072</v>
      </c>
    </row>
    <row r="738" spans="1:37" ht="15" x14ac:dyDescent="0.25">
      <c r="A738" s="269" t="s">
        <v>1749</v>
      </c>
      <c r="B738" s="269" t="s">
        <v>1750</v>
      </c>
      <c r="C738" s="275">
        <v>2</v>
      </c>
      <c r="D738" s="269" t="s">
        <v>802</v>
      </c>
      <c r="E738" s="275">
        <v>0</v>
      </c>
      <c r="F738" s="275">
        <v>0</v>
      </c>
      <c r="G738" s="275">
        <v>0</v>
      </c>
      <c r="H738" s="275">
        <v>0</v>
      </c>
      <c r="I738" s="275">
        <v>0</v>
      </c>
      <c r="J738" s="275">
        <v>0</v>
      </c>
      <c r="K738" s="275">
        <v>0</v>
      </c>
      <c r="L738" s="275">
        <v>0</v>
      </c>
      <c r="M738" s="275">
        <v>0</v>
      </c>
      <c r="N738" s="275">
        <v>4.1625313755116466E-2</v>
      </c>
      <c r="O738" s="275">
        <v>4.1625313755116466E-2</v>
      </c>
      <c r="P738" s="275">
        <v>4.1625313755116466E-2</v>
      </c>
      <c r="Q738" s="275">
        <v>4.1625313755116466E-2</v>
      </c>
      <c r="R738" s="275">
        <v>4.1625313755116466E-2</v>
      </c>
      <c r="S738" s="275">
        <v>4.1625313755116466E-2</v>
      </c>
      <c r="T738" s="275">
        <v>4.1625313755116466E-2</v>
      </c>
      <c r="U738" s="275">
        <v>4.1625313755116466E-2</v>
      </c>
      <c r="V738" s="275">
        <v>4.1625313755116466E-2</v>
      </c>
      <c r="W738" s="275">
        <v>3.3124457760840331E-2</v>
      </c>
      <c r="X738" s="275">
        <v>2.3822071587404576E-4</v>
      </c>
      <c r="Y738" s="275">
        <v>1.6681339238357188E-2</v>
      </c>
      <c r="Z738" s="275">
        <v>3.4898647598589488E-2</v>
      </c>
      <c r="AA738" s="275">
        <v>3.4898647598589488E-2</v>
      </c>
      <c r="AB738" s="275">
        <v>3.4898647598589488E-2</v>
      </c>
      <c r="AC738" s="275">
        <v>3.4898647598589488E-2</v>
      </c>
      <c r="AD738" s="275">
        <v>3.4898647598589488E-2</v>
      </c>
      <c r="AE738" s="275">
        <v>3.4898647598589488E-2</v>
      </c>
      <c r="AF738" s="275">
        <v>1.6084612500000001E-2</v>
      </c>
      <c r="AG738" s="275">
        <v>1.4894164000000001E-3</v>
      </c>
      <c r="AH738" s="275">
        <v>1.4894164000000001E-3</v>
      </c>
      <c r="AI738" s="275">
        <v>5.3461172903342688E-3</v>
      </c>
      <c r="AJ738" s="275">
        <v>5.3461172903342688E-3</v>
      </c>
      <c r="AK738" s="275">
        <v>5.3461172903342688E-3</v>
      </c>
    </row>
    <row r="739" spans="1:37" ht="15" x14ac:dyDescent="0.25">
      <c r="A739" s="269" t="s">
        <v>1751</v>
      </c>
      <c r="B739" s="269" t="s">
        <v>1752</v>
      </c>
      <c r="C739" s="275">
        <v>1</v>
      </c>
      <c r="D739" s="269" t="s">
        <v>802</v>
      </c>
      <c r="E739" s="275">
        <v>0</v>
      </c>
      <c r="F739" s="275">
        <v>0</v>
      </c>
      <c r="G739" s="275">
        <v>0</v>
      </c>
      <c r="H739" s="275">
        <v>0</v>
      </c>
      <c r="I739" s="275">
        <v>0</v>
      </c>
      <c r="J739" s="275">
        <v>0</v>
      </c>
      <c r="K739" s="275">
        <v>0</v>
      </c>
      <c r="L739" s="275">
        <v>0</v>
      </c>
      <c r="M739" s="275">
        <v>0</v>
      </c>
      <c r="N739" s="275">
        <v>0</v>
      </c>
      <c r="O739" s="275">
        <v>0</v>
      </c>
      <c r="P739" s="275">
        <v>0</v>
      </c>
      <c r="Q739" s="275">
        <v>0</v>
      </c>
      <c r="R739" s="275">
        <v>0</v>
      </c>
      <c r="S739" s="275">
        <v>0</v>
      </c>
      <c r="T739" s="275">
        <v>0</v>
      </c>
      <c r="U739" s="275">
        <v>0</v>
      </c>
      <c r="V739" s="275">
        <v>0</v>
      </c>
      <c r="W739" s="275">
        <v>1.5635812151666664E-2</v>
      </c>
      <c r="X739" s="275">
        <v>5.1039788750000017E-5</v>
      </c>
      <c r="Y739" s="275">
        <v>7.8434259702083314E-3</v>
      </c>
      <c r="Z739" s="275">
        <v>3.435301373E-2</v>
      </c>
      <c r="AA739" s="275">
        <v>3.435301373E-2</v>
      </c>
      <c r="AB739" s="275">
        <v>3.435301373E-2</v>
      </c>
      <c r="AC739" s="275">
        <v>3.435301373E-2</v>
      </c>
      <c r="AD739" s="275">
        <v>3.435301373E-2</v>
      </c>
      <c r="AE739" s="275">
        <v>3.435301373E-2</v>
      </c>
      <c r="AF739" s="275">
        <v>2.7471280653000001</v>
      </c>
      <c r="AG739" s="275">
        <v>0.25438192920000002</v>
      </c>
      <c r="AH739" s="275">
        <v>0.25438192920000002</v>
      </c>
      <c r="AI739" s="275">
        <v>1.8226550089197413E-3</v>
      </c>
      <c r="AJ739" s="275">
        <v>1.8226550089197413E-3</v>
      </c>
      <c r="AK739" s="275">
        <v>1.8226550089197413E-3</v>
      </c>
    </row>
    <row r="740" spans="1:37" ht="15" x14ac:dyDescent="0.25">
      <c r="A740" s="269" t="s">
        <v>1753</v>
      </c>
      <c r="B740" s="269" t="s">
        <v>1754</v>
      </c>
      <c r="C740" s="275">
        <v>2</v>
      </c>
      <c r="D740" s="269" t="s">
        <v>802</v>
      </c>
      <c r="E740" s="275">
        <v>0</v>
      </c>
      <c r="F740" s="275">
        <v>0</v>
      </c>
      <c r="G740" s="275">
        <v>0</v>
      </c>
      <c r="H740" s="275">
        <v>0</v>
      </c>
      <c r="I740" s="275">
        <v>0</v>
      </c>
      <c r="J740" s="275">
        <v>0</v>
      </c>
      <c r="K740" s="275">
        <v>0</v>
      </c>
      <c r="L740" s="275">
        <v>0</v>
      </c>
      <c r="M740" s="275">
        <v>0</v>
      </c>
      <c r="N740" s="275">
        <v>4.1625313755116466E-2</v>
      </c>
      <c r="O740" s="275">
        <v>4.1625313755116466E-2</v>
      </c>
      <c r="P740" s="275">
        <v>4.1625313755116466E-2</v>
      </c>
      <c r="Q740" s="275">
        <v>4.1625313755116466E-2</v>
      </c>
      <c r="R740" s="275">
        <v>4.1625313755116466E-2</v>
      </c>
      <c r="S740" s="275">
        <v>4.1625313755116466E-2</v>
      </c>
      <c r="T740" s="275">
        <v>4.1625313755116466E-2</v>
      </c>
      <c r="U740" s="275">
        <v>4.1625313755116466E-2</v>
      </c>
      <c r="V740" s="275">
        <v>4.1625313755116466E-2</v>
      </c>
      <c r="W740" s="275">
        <v>3.3124457760840331E-2</v>
      </c>
      <c r="X740" s="275">
        <v>2.3822071587404576E-4</v>
      </c>
      <c r="Y740" s="275">
        <v>1.6681339238357188E-2</v>
      </c>
      <c r="Z740" s="275">
        <v>3.4898647598589488E-2</v>
      </c>
      <c r="AA740" s="275">
        <v>3.4898647598589488E-2</v>
      </c>
      <c r="AB740" s="275">
        <v>3.4898647598589488E-2</v>
      </c>
      <c r="AC740" s="275">
        <v>3.4898647598589488E-2</v>
      </c>
      <c r="AD740" s="275">
        <v>3.4898647598589488E-2</v>
      </c>
      <c r="AE740" s="275">
        <v>3.4898647598589488E-2</v>
      </c>
      <c r="AF740" s="275">
        <v>0.1134297125</v>
      </c>
      <c r="AG740" s="275">
        <v>1.0503497399999999E-2</v>
      </c>
      <c r="AH740" s="275">
        <v>1.0503497399999999E-2</v>
      </c>
      <c r="AI740" s="275">
        <v>5.3461172903342688E-3</v>
      </c>
      <c r="AJ740" s="275">
        <v>5.3461172903342688E-3</v>
      </c>
      <c r="AK740" s="275">
        <v>5.3461172903342688E-3</v>
      </c>
    </row>
    <row r="741" spans="1:37" ht="15" x14ac:dyDescent="0.25">
      <c r="A741" s="269" t="s">
        <v>1755</v>
      </c>
      <c r="B741" s="269" t="s">
        <v>1756</v>
      </c>
      <c r="C741" s="275">
        <v>2</v>
      </c>
      <c r="D741" s="269" t="s">
        <v>802</v>
      </c>
      <c r="E741" s="275">
        <v>0</v>
      </c>
      <c r="F741" s="275">
        <v>0</v>
      </c>
      <c r="G741" s="275">
        <v>0</v>
      </c>
      <c r="H741" s="275">
        <v>0</v>
      </c>
      <c r="I741" s="275">
        <v>0</v>
      </c>
      <c r="J741" s="275">
        <v>0</v>
      </c>
      <c r="K741" s="275">
        <v>0</v>
      </c>
      <c r="L741" s="275">
        <v>0</v>
      </c>
      <c r="M741" s="275">
        <v>0</v>
      </c>
      <c r="N741" s="275">
        <v>4.1625313755116466E-2</v>
      </c>
      <c r="O741" s="275">
        <v>4.1625313755116466E-2</v>
      </c>
      <c r="P741" s="275">
        <v>4.1625313755116466E-2</v>
      </c>
      <c r="Q741" s="275">
        <v>4.1625313755116466E-2</v>
      </c>
      <c r="R741" s="275">
        <v>4.1625313755116466E-2</v>
      </c>
      <c r="S741" s="275">
        <v>4.1625313755116466E-2</v>
      </c>
      <c r="T741" s="275">
        <v>4.1625313755116466E-2</v>
      </c>
      <c r="U741" s="275">
        <v>4.1625313755116466E-2</v>
      </c>
      <c r="V741" s="275">
        <v>4.1625313755116466E-2</v>
      </c>
      <c r="W741" s="275">
        <v>3.3124457760840331E-2</v>
      </c>
      <c r="X741" s="275">
        <v>2.3822071587404576E-4</v>
      </c>
      <c r="Y741" s="275">
        <v>1.6681339238357188E-2</v>
      </c>
      <c r="Z741" s="275">
        <v>3.4898647598589488E-2</v>
      </c>
      <c r="AA741" s="275">
        <v>3.4898647598589488E-2</v>
      </c>
      <c r="AB741" s="275">
        <v>3.4898647598589488E-2</v>
      </c>
      <c r="AC741" s="275">
        <v>3.4898647598589488E-2</v>
      </c>
      <c r="AD741" s="275">
        <v>3.4898647598589488E-2</v>
      </c>
      <c r="AE741" s="275">
        <v>3.4898647598589488E-2</v>
      </c>
      <c r="AF741" s="275">
        <v>2.7882880473151355</v>
      </c>
      <c r="AG741" s="275">
        <v>0.25819331092991998</v>
      </c>
      <c r="AH741" s="275">
        <v>0.25819331092991998</v>
      </c>
      <c r="AI741" s="275">
        <v>5.3461172903342688E-3</v>
      </c>
      <c r="AJ741" s="275">
        <v>5.3461172903342688E-3</v>
      </c>
      <c r="AK741" s="275">
        <v>5.3461172903342688E-3</v>
      </c>
    </row>
    <row r="742" spans="1:37" ht="15" x14ac:dyDescent="0.25">
      <c r="A742" s="269" t="s">
        <v>1757</v>
      </c>
      <c r="B742" s="269" t="s">
        <v>1758</v>
      </c>
      <c r="C742" s="275">
        <v>1</v>
      </c>
      <c r="D742" s="269" t="s">
        <v>802</v>
      </c>
      <c r="E742" s="275">
        <v>0</v>
      </c>
      <c r="F742" s="275">
        <v>0</v>
      </c>
      <c r="G742" s="275">
        <v>0</v>
      </c>
      <c r="H742" s="275">
        <v>0</v>
      </c>
      <c r="I742" s="275">
        <v>0</v>
      </c>
      <c r="J742" s="275">
        <v>0</v>
      </c>
      <c r="K742" s="275">
        <v>0</v>
      </c>
      <c r="L742" s="275">
        <v>0</v>
      </c>
      <c r="M742" s="275">
        <v>0</v>
      </c>
      <c r="N742" s="275">
        <v>0</v>
      </c>
      <c r="O742" s="275">
        <v>0</v>
      </c>
      <c r="P742" s="275">
        <v>0</v>
      </c>
      <c r="Q742" s="275">
        <v>0</v>
      </c>
      <c r="R742" s="275">
        <v>0</v>
      </c>
      <c r="S742" s="275">
        <v>0</v>
      </c>
      <c r="T742" s="275">
        <v>0</v>
      </c>
      <c r="U742" s="275">
        <v>0</v>
      </c>
      <c r="V742" s="275">
        <v>0</v>
      </c>
      <c r="W742" s="275">
        <v>1.5635812151666664E-2</v>
      </c>
      <c r="X742" s="275">
        <v>5.1039788750000017E-5</v>
      </c>
      <c r="Y742" s="275">
        <v>7.8434259702083314E-3</v>
      </c>
      <c r="Z742" s="275">
        <v>3.435301373E-2</v>
      </c>
      <c r="AA742" s="275">
        <v>3.435301373E-2</v>
      </c>
      <c r="AB742" s="275">
        <v>3.435301373E-2</v>
      </c>
      <c r="AC742" s="275">
        <v>3.435301373E-2</v>
      </c>
      <c r="AD742" s="275">
        <v>3.435301373E-2</v>
      </c>
      <c r="AE742" s="275">
        <v>3.435301373E-2</v>
      </c>
      <c r="AF742" s="275">
        <v>9.2008400000000005E-5</v>
      </c>
      <c r="AG742" s="275">
        <v>8.5199999999999997E-6</v>
      </c>
      <c r="AH742" s="275">
        <v>8.5199999999999997E-6</v>
      </c>
      <c r="AI742" s="275">
        <v>1.8226550089197413E-3</v>
      </c>
      <c r="AJ742" s="275">
        <v>1.8226550089197413E-3</v>
      </c>
      <c r="AK742" s="275">
        <v>1.8226550089197413E-3</v>
      </c>
    </row>
    <row r="743" spans="1:37" ht="15" x14ac:dyDescent="0.25">
      <c r="A743" s="269" t="s">
        <v>1759</v>
      </c>
      <c r="B743" s="269" t="s">
        <v>1760</v>
      </c>
      <c r="C743" s="275">
        <v>1</v>
      </c>
      <c r="D743" s="269" t="s">
        <v>802</v>
      </c>
      <c r="E743" s="275">
        <v>0</v>
      </c>
      <c r="F743" s="275">
        <v>0</v>
      </c>
      <c r="G743" s="275">
        <v>0</v>
      </c>
      <c r="H743" s="275">
        <v>0</v>
      </c>
      <c r="I743" s="275">
        <v>0</v>
      </c>
      <c r="J743" s="275">
        <v>0</v>
      </c>
      <c r="K743" s="275">
        <v>0</v>
      </c>
      <c r="L743" s="275">
        <v>0</v>
      </c>
      <c r="M743" s="275">
        <v>0</v>
      </c>
      <c r="N743" s="275">
        <v>0</v>
      </c>
      <c r="O743" s="275">
        <v>0</v>
      </c>
      <c r="P743" s="275">
        <v>0</v>
      </c>
      <c r="Q743" s="275">
        <v>0</v>
      </c>
      <c r="R743" s="275">
        <v>0</v>
      </c>
      <c r="S743" s="275">
        <v>0</v>
      </c>
      <c r="T743" s="275">
        <v>0</v>
      </c>
      <c r="U743" s="275">
        <v>0</v>
      </c>
      <c r="V743" s="275">
        <v>0</v>
      </c>
      <c r="W743" s="275">
        <v>1.5635812151666664E-2</v>
      </c>
      <c r="X743" s="275">
        <v>5.1039788750000017E-5</v>
      </c>
      <c r="Y743" s="275">
        <v>7.8434259702083314E-3</v>
      </c>
      <c r="Z743" s="275">
        <v>3.435301373E-2</v>
      </c>
      <c r="AA743" s="275">
        <v>3.435301373E-2</v>
      </c>
      <c r="AB743" s="275">
        <v>3.435301373E-2</v>
      </c>
      <c r="AC743" s="275">
        <v>3.435301373E-2</v>
      </c>
      <c r="AD743" s="275">
        <v>3.435301373E-2</v>
      </c>
      <c r="AE743" s="275">
        <v>3.435301373E-2</v>
      </c>
      <c r="AF743" s="275">
        <v>1.44858053E-2</v>
      </c>
      <c r="AG743" s="275">
        <v>1.3413686000000001E-3</v>
      </c>
      <c r="AH743" s="275">
        <v>1.3413686000000001E-3</v>
      </c>
      <c r="AI743" s="275">
        <v>1.8226550089197413E-3</v>
      </c>
      <c r="AJ743" s="275">
        <v>1.8226550089197413E-3</v>
      </c>
      <c r="AK743" s="275">
        <v>1.8226550089197413E-3</v>
      </c>
    </row>
    <row r="744" spans="1:37" ht="15" x14ac:dyDescent="0.25">
      <c r="A744" s="269" t="s">
        <v>1761</v>
      </c>
      <c r="B744" s="269" t="s">
        <v>1762</v>
      </c>
      <c r="C744" s="275">
        <v>2</v>
      </c>
      <c r="D744" s="269" t="s">
        <v>802</v>
      </c>
      <c r="E744" s="275">
        <v>0</v>
      </c>
      <c r="F744" s="275">
        <v>0</v>
      </c>
      <c r="G744" s="275">
        <v>0</v>
      </c>
      <c r="H744" s="275">
        <v>0</v>
      </c>
      <c r="I744" s="275">
        <v>0</v>
      </c>
      <c r="J744" s="275">
        <v>0</v>
      </c>
      <c r="K744" s="275">
        <v>0</v>
      </c>
      <c r="L744" s="275">
        <v>0</v>
      </c>
      <c r="M744" s="275">
        <v>0</v>
      </c>
      <c r="N744" s="275">
        <v>4.1625313755116466E-2</v>
      </c>
      <c r="O744" s="275">
        <v>4.1625313755116466E-2</v>
      </c>
      <c r="P744" s="275">
        <v>4.1625313755116466E-2</v>
      </c>
      <c r="Q744" s="275">
        <v>4.1625313755116466E-2</v>
      </c>
      <c r="R744" s="275">
        <v>4.1625313755116466E-2</v>
      </c>
      <c r="S744" s="275">
        <v>4.1625313755116466E-2</v>
      </c>
      <c r="T744" s="275">
        <v>4.1625313755116466E-2</v>
      </c>
      <c r="U744" s="275">
        <v>4.1625313755116466E-2</v>
      </c>
      <c r="V744" s="275">
        <v>4.1625313755116466E-2</v>
      </c>
      <c r="W744" s="275">
        <v>3.3124457760840331E-2</v>
      </c>
      <c r="X744" s="275">
        <v>2.3822071587404576E-4</v>
      </c>
      <c r="Y744" s="275">
        <v>1.6681339238357188E-2</v>
      </c>
      <c r="Z744" s="275">
        <v>3.4898647598589488E-2</v>
      </c>
      <c r="AA744" s="275">
        <v>3.4898647598589488E-2</v>
      </c>
      <c r="AB744" s="275">
        <v>3.4898647598589488E-2</v>
      </c>
      <c r="AC744" s="275">
        <v>3.4898647598589488E-2</v>
      </c>
      <c r="AD744" s="275">
        <v>3.4898647598589488E-2</v>
      </c>
      <c r="AE744" s="275">
        <v>3.4898647598589488E-2</v>
      </c>
      <c r="AF744" s="275">
        <v>1.6084612500000001E-2</v>
      </c>
      <c r="AG744" s="275">
        <v>1.4894164000000001E-3</v>
      </c>
      <c r="AH744" s="275">
        <v>1.4894164000000001E-3</v>
      </c>
      <c r="AI744" s="275">
        <v>5.3461172903342688E-3</v>
      </c>
      <c r="AJ744" s="275">
        <v>5.3461172903342688E-3</v>
      </c>
      <c r="AK744" s="275">
        <v>5.3461172903342688E-3</v>
      </c>
    </row>
    <row r="745" spans="1:37" ht="15" x14ac:dyDescent="0.25">
      <c r="A745" s="269" t="s">
        <v>1763</v>
      </c>
      <c r="B745" s="269" t="s">
        <v>1764</v>
      </c>
      <c r="C745" s="275">
        <v>1</v>
      </c>
      <c r="D745" s="269" t="s">
        <v>802</v>
      </c>
      <c r="E745" s="275">
        <v>0</v>
      </c>
      <c r="F745" s="275">
        <v>0</v>
      </c>
      <c r="G745" s="275">
        <v>0</v>
      </c>
      <c r="H745" s="275">
        <v>0</v>
      </c>
      <c r="I745" s="275">
        <v>0</v>
      </c>
      <c r="J745" s="275">
        <v>0</v>
      </c>
      <c r="K745" s="275">
        <v>0</v>
      </c>
      <c r="L745" s="275">
        <v>0</v>
      </c>
      <c r="M745" s="275">
        <v>0</v>
      </c>
      <c r="N745" s="275">
        <v>0</v>
      </c>
      <c r="O745" s="275">
        <v>0</v>
      </c>
      <c r="P745" s="275">
        <v>0</v>
      </c>
      <c r="Q745" s="275">
        <v>0</v>
      </c>
      <c r="R745" s="275">
        <v>0</v>
      </c>
      <c r="S745" s="275">
        <v>0</v>
      </c>
      <c r="T745" s="275">
        <v>0</v>
      </c>
      <c r="U745" s="275">
        <v>0</v>
      </c>
      <c r="V745" s="275">
        <v>0</v>
      </c>
      <c r="W745" s="275">
        <v>1.5635812151666664E-2</v>
      </c>
      <c r="X745" s="275">
        <v>5.1039788750000017E-5</v>
      </c>
      <c r="Y745" s="275">
        <v>7.8434259702083314E-3</v>
      </c>
      <c r="Z745" s="275">
        <v>3.435301373E-2</v>
      </c>
      <c r="AA745" s="275">
        <v>3.435301373E-2</v>
      </c>
      <c r="AB745" s="275">
        <v>3.435301373E-2</v>
      </c>
      <c r="AC745" s="275">
        <v>3.435301373E-2</v>
      </c>
      <c r="AD745" s="275">
        <v>3.435301373E-2</v>
      </c>
      <c r="AE745" s="275">
        <v>3.435301373E-2</v>
      </c>
      <c r="AF745" s="275">
        <v>1.44858053E-2</v>
      </c>
      <c r="AG745" s="275">
        <v>1.3413686000000001E-3</v>
      </c>
      <c r="AH745" s="275">
        <v>1.3413686000000001E-3</v>
      </c>
      <c r="AI745" s="275">
        <v>1.8226550089197413E-3</v>
      </c>
      <c r="AJ745" s="275">
        <v>1.8226550089197413E-3</v>
      </c>
      <c r="AK745" s="275">
        <v>1.8226550089197413E-3</v>
      </c>
    </row>
    <row r="746" spans="1:37" ht="15" x14ac:dyDescent="0.25">
      <c r="A746" s="269" t="s">
        <v>1765</v>
      </c>
      <c r="B746" s="269" t="s">
        <v>1766</v>
      </c>
      <c r="C746" s="275">
        <v>1</v>
      </c>
      <c r="D746" s="269" t="s">
        <v>802</v>
      </c>
      <c r="E746" s="275">
        <v>0</v>
      </c>
      <c r="F746" s="275">
        <v>0</v>
      </c>
      <c r="G746" s="275">
        <v>0</v>
      </c>
      <c r="H746" s="275">
        <v>0</v>
      </c>
      <c r="I746" s="275">
        <v>0</v>
      </c>
      <c r="J746" s="275">
        <v>0</v>
      </c>
      <c r="K746" s="275">
        <v>0</v>
      </c>
      <c r="L746" s="275">
        <v>0</v>
      </c>
      <c r="M746" s="275">
        <v>0</v>
      </c>
      <c r="N746" s="275">
        <v>0</v>
      </c>
      <c r="O746" s="275">
        <v>0</v>
      </c>
      <c r="P746" s="275">
        <v>0</v>
      </c>
      <c r="Q746" s="275">
        <v>0</v>
      </c>
      <c r="R746" s="275">
        <v>0</v>
      </c>
      <c r="S746" s="275">
        <v>0</v>
      </c>
      <c r="T746" s="275">
        <v>0</v>
      </c>
      <c r="U746" s="275">
        <v>0</v>
      </c>
      <c r="V746" s="275">
        <v>0</v>
      </c>
      <c r="W746" s="275">
        <v>1.5635812151666664E-2</v>
      </c>
      <c r="X746" s="275">
        <v>5.1039788750000017E-5</v>
      </c>
      <c r="Y746" s="275">
        <v>7.8434259702083314E-3</v>
      </c>
      <c r="Z746" s="275">
        <v>3.435301373E-2</v>
      </c>
      <c r="AA746" s="275">
        <v>3.435301373E-2</v>
      </c>
      <c r="AB746" s="275">
        <v>3.435301373E-2</v>
      </c>
      <c r="AC746" s="275">
        <v>3.435301373E-2</v>
      </c>
      <c r="AD746" s="275">
        <v>3.435301373E-2</v>
      </c>
      <c r="AE746" s="275">
        <v>3.435301373E-2</v>
      </c>
      <c r="AF746" s="275">
        <v>1.44858053E-2</v>
      </c>
      <c r="AG746" s="275">
        <v>1.3413686000000001E-3</v>
      </c>
      <c r="AH746" s="275">
        <v>1.3413686000000001E-3</v>
      </c>
      <c r="AI746" s="275">
        <v>1.8226550089197413E-3</v>
      </c>
      <c r="AJ746" s="275">
        <v>1.8226550089197413E-3</v>
      </c>
      <c r="AK746" s="275">
        <v>1.8226550089197413E-3</v>
      </c>
    </row>
    <row r="747" spans="1:37" ht="15" x14ac:dyDescent="0.25">
      <c r="A747" s="269" t="s">
        <v>1767</v>
      </c>
      <c r="B747" s="269" t="s">
        <v>1768</v>
      </c>
      <c r="C747" s="275">
        <v>2</v>
      </c>
      <c r="D747" s="269" t="s">
        <v>802</v>
      </c>
      <c r="E747" s="275">
        <v>4.5864932928095632</v>
      </c>
      <c r="F747" s="275">
        <v>0.86409330225093883</v>
      </c>
      <c r="G747" s="275">
        <v>3.3456932959566887</v>
      </c>
      <c r="H747" s="275">
        <v>4.5864932928095632</v>
      </c>
      <c r="I747" s="275">
        <v>0.86409330225093883</v>
      </c>
      <c r="J747" s="275">
        <v>3.3456932959566883</v>
      </c>
      <c r="K747" s="275">
        <v>4.5864932928095632</v>
      </c>
      <c r="L747" s="275">
        <v>0.86409330225093883</v>
      </c>
      <c r="M747" s="275">
        <v>3.3456932959566883</v>
      </c>
      <c r="N747" s="275">
        <v>0.69677246686513317</v>
      </c>
      <c r="O747" s="275">
        <v>4.3401823476087377E-2</v>
      </c>
      <c r="P747" s="275">
        <v>0.47898225240211806</v>
      </c>
      <c r="Q747" s="275">
        <v>0.69677246686513317</v>
      </c>
      <c r="R747" s="275">
        <v>4.3401823476087377E-2</v>
      </c>
      <c r="S747" s="275">
        <v>0.47898225240211789</v>
      </c>
      <c r="T747" s="275">
        <v>0.69677246686513317</v>
      </c>
      <c r="U747" s="275">
        <v>4.3401823476087377E-2</v>
      </c>
      <c r="V747" s="275">
        <v>0.47898225240211789</v>
      </c>
      <c r="W747" s="275">
        <v>3.3124457760840331E-2</v>
      </c>
      <c r="X747" s="275">
        <v>2.3822071587404576E-4</v>
      </c>
      <c r="Y747" s="275">
        <v>1.6681339238357188E-2</v>
      </c>
      <c r="Z747" s="275">
        <v>3.4898647598589488E-2</v>
      </c>
      <c r="AA747" s="275">
        <v>3.4898647598589488E-2</v>
      </c>
      <c r="AB747" s="275">
        <v>3.4898647598589488E-2</v>
      </c>
      <c r="AC747" s="275">
        <v>3.4898647598589488E-2</v>
      </c>
      <c r="AD747" s="275">
        <v>3.4898647598589488E-2</v>
      </c>
      <c r="AE747" s="275">
        <v>3.4898647598589488E-2</v>
      </c>
      <c r="AF747" s="275">
        <v>0.40204192630000007</v>
      </c>
      <c r="AG747" s="275">
        <v>3.7228623600000003E-2</v>
      </c>
      <c r="AH747" s="275">
        <v>3.7228623600000003E-2</v>
      </c>
      <c r="AI747" s="275">
        <v>6.8841398517081931E-2</v>
      </c>
      <c r="AJ747" s="275">
        <v>6.8841398517081931E-2</v>
      </c>
      <c r="AK747" s="275">
        <v>6.8841398517081931E-2</v>
      </c>
    </row>
    <row r="748" spans="1:37" ht="15" x14ac:dyDescent="0.25">
      <c r="A748" s="269" t="s">
        <v>1769</v>
      </c>
      <c r="B748" s="269" t="s">
        <v>1770</v>
      </c>
      <c r="C748" s="275">
        <v>1</v>
      </c>
      <c r="D748" s="269" t="s">
        <v>802</v>
      </c>
      <c r="E748" s="275">
        <v>0</v>
      </c>
      <c r="F748" s="275">
        <v>0</v>
      </c>
      <c r="G748" s="275">
        <v>0</v>
      </c>
      <c r="H748" s="275">
        <v>0</v>
      </c>
      <c r="I748" s="275">
        <v>0</v>
      </c>
      <c r="J748" s="275">
        <v>0</v>
      </c>
      <c r="K748" s="275">
        <v>0</v>
      </c>
      <c r="L748" s="275">
        <v>0</v>
      </c>
      <c r="M748" s="275">
        <v>0</v>
      </c>
      <c r="N748" s="275">
        <v>0</v>
      </c>
      <c r="O748" s="275">
        <v>0</v>
      </c>
      <c r="P748" s="275">
        <v>0</v>
      </c>
      <c r="Q748" s="275">
        <v>0</v>
      </c>
      <c r="R748" s="275">
        <v>0</v>
      </c>
      <c r="S748" s="275">
        <v>0</v>
      </c>
      <c r="T748" s="275">
        <v>0</v>
      </c>
      <c r="U748" s="275">
        <v>0</v>
      </c>
      <c r="V748" s="275">
        <v>0</v>
      </c>
      <c r="W748" s="275">
        <v>1.5635812151666664E-2</v>
      </c>
      <c r="X748" s="275">
        <v>5.1039788750000017E-5</v>
      </c>
      <c r="Y748" s="275">
        <v>7.8434259702083314E-3</v>
      </c>
      <c r="Z748" s="275">
        <v>3.435301373E-2</v>
      </c>
      <c r="AA748" s="275">
        <v>3.435301373E-2</v>
      </c>
      <c r="AB748" s="275">
        <v>3.435301373E-2</v>
      </c>
      <c r="AC748" s="275">
        <v>3.435301373E-2</v>
      </c>
      <c r="AD748" s="275">
        <v>3.435301373E-2</v>
      </c>
      <c r="AE748" s="275">
        <v>3.435301373E-2</v>
      </c>
      <c r="AF748" s="275">
        <v>1.44858053E-2</v>
      </c>
      <c r="AG748" s="275">
        <v>1.3413686000000001E-3</v>
      </c>
      <c r="AH748" s="275">
        <v>1.3413686000000001E-3</v>
      </c>
      <c r="AI748" s="275">
        <v>1.8226550089197413E-3</v>
      </c>
      <c r="AJ748" s="275">
        <v>1.8226550089197413E-3</v>
      </c>
      <c r="AK748" s="275">
        <v>1.8226550089197413E-3</v>
      </c>
    </row>
    <row r="749" spans="1:37" ht="15" x14ac:dyDescent="0.25">
      <c r="A749" s="269" t="s">
        <v>1771</v>
      </c>
      <c r="B749" s="269" t="s">
        <v>1772</v>
      </c>
      <c r="C749" s="275">
        <v>1</v>
      </c>
      <c r="D749" s="269" t="s">
        <v>802</v>
      </c>
      <c r="E749" s="275">
        <v>0</v>
      </c>
      <c r="F749" s="275">
        <v>0</v>
      </c>
      <c r="G749" s="275">
        <v>0</v>
      </c>
      <c r="H749" s="275">
        <v>0</v>
      </c>
      <c r="I749" s="275">
        <v>0</v>
      </c>
      <c r="J749" s="275">
        <v>0</v>
      </c>
      <c r="K749" s="275">
        <v>0</v>
      </c>
      <c r="L749" s="275">
        <v>0</v>
      </c>
      <c r="M749" s="275">
        <v>0</v>
      </c>
      <c r="N749" s="275">
        <v>0</v>
      </c>
      <c r="O749" s="275">
        <v>0</v>
      </c>
      <c r="P749" s="275">
        <v>0</v>
      </c>
      <c r="Q749" s="275">
        <v>0</v>
      </c>
      <c r="R749" s="275">
        <v>0</v>
      </c>
      <c r="S749" s="275">
        <v>0</v>
      </c>
      <c r="T749" s="275">
        <v>0</v>
      </c>
      <c r="U749" s="275">
        <v>0</v>
      </c>
      <c r="V749" s="275">
        <v>0</v>
      </c>
      <c r="W749" s="275">
        <v>1.5635812151666664E-2</v>
      </c>
      <c r="X749" s="275">
        <v>5.1039788750000017E-5</v>
      </c>
      <c r="Y749" s="275">
        <v>7.8434259702083314E-3</v>
      </c>
      <c r="Z749" s="275">
        <v>3.435301373E-2</v>
      </c>
      <c r="AA749" s="275">
        <v>3.435301373E-2</v>
      </c>
      <c r="AB749" s="275">
        <v>3.435301373E-2</v>
      </c>
      <c r="AC749" s="275">
        <v>3.435301373E-2</v>
      </c>
      <c r="AD749" s="275">
        <v>3.435301373E-2</v>
      </c>
      <c r="AE749" s="275">
        <v>3.435301373E-2</v>
      </c>
      <c r="AF749" s="275">
        <v>1.44858053E-2</v>
      </c>
      <c r="AG749" s="275">
        <v>1.3413686000000001E-3</v>
      </c>
      <c r="AH749" s="275">
        <v>1.3413686000000001E-3</v>
      </c>
      <c r="AI749" s="275">
        <v>1.8226550089197413E-3</v>
      </c>
      <c r="AJ749" s="275">
        <v>1.8226550089197413E-3</v>
      </c>
      <c r="AK749" s="275">
        <v>1.8226550089197413E-3</v>
      </c>
    </row>
    <row r="750" spans="1:37" ht="15" x14ac:dyDescent="0.25">
      <c r="A750" s="269" t="s">
        <v>1773</v>
      </c>
      <c r="B750" s="269" t="s">
        <v>1774</v>
      </c>
      <c r="C750" s="275">
        <v>3</v>
      </c>
      <c r="D750" s="269" t="s">
        <v>802</v>
      </c>
      <c r="E750" s="275">
        <v>27.489786176206742</v>
      </c>
      <c r="F750" s="275">
        <v>1.7281866045018777</v>
      </c>
      <c r="G750" s="275">
        <v>18.902586318971789</v>
      </c>
      <c r="H750" s="275">
        <v>27.489786176206742</v>
      </c>
      <c r="I750" s="275">
        <v>1.7281866045018777</v>
      </c>
      <c r="J750" s="275">
        <v>18.902586318971789</v>
      </c>
      <c r="K750" s="275">
        <v>27.489786176206742</v>
      </c>
      <c r="L750" s="275">
        <v>1.7281866045018777</v>
      </c>
      <c r="M750" s="275">
        <v>18.902586318971789</v>
      </c>
      <c r="N750" s="275">
        <v>5.5773707682839451</v>
      </c>
      <c r="O750" s="275">
        <v>8.654830135239204E-2</v>
      </c>
      <c r="P750" s="275">
        <v>3.7470966126400937</v>
      </c>
      <c r="Q750" s="275">
        <v>5.5773707682839451</v>
      </c>
      <c r="R750" s="275">
        <v>8.654830135239204E-2</v>
      </c>
      <c r="S750" s="275">
        <v>3.7470966126400942</v>
      </c>
      <c r="T750" s="275">
        <v>5.5773707682839451</v>
      </c>
      <c r="U750" s="275">
        <v>8.654830135239204E-2</v>
      </c>
      <c r="V750" s="275">
        <v>3.7470966126400942</v>
      </c>
      <c r="W750" s="275">
        <v>5.0613103370014005E-2</v>
      </c>
      <c r="X750" s="275">
        <v>4.2539994299809153E-4</v>
      </c>
      <c r="Y750" s="275">
        <v>2.5519251656506047E-2</v>
      </c>
      <c r="Z750" s="275">
        <v>3.5444279767178975E-2</v>
      </c>
      <c r="AA750" s="275">
        <v>3.5444279767178975E-2</v>
      </c>
      <c r="AB750" s="275">
        <v>3.5444279767178975E-2</v>
      </c>
      <c r="AC750" s="275">
        <v>3.5444279767178975E-2</v>
      </c>
      <c r="AD750" s="275">
        <v>3.5444279767178975E-2</v>
      </c>
      <c r="AE750" s="275">
        <v>3.5444279767178975E-2</v>
      </c>
      <c r="AF750" s="275">
        <v>3.3295298655000005</v>
      </c>
      <c r="AG750" s="275">
        <v>0.30831137679999998</v>
      </c>
      <c r="AH750" s="275">
        <v>0.30831137679999998</v>
      </c>
      <c r="AI750" s="275">
        <v>0.53550577559613832</v>
      </c>
      <c r="AJ750" s="275">
        <v>0.53550577559613832</v>
      </c>
      <c r="AK750" s="275">
        <v>0.53550577559613832</v>
      </c>
    </row>
    <row r="751" spans="1:37" ht="15" x14ac:dyDescent="0.25">
      <c r="A751" s="269" t="s">
        <v>1775</v>
      </c>
      <c r="B751" s="269" t="s">
        <v>1776</v>
      </c>
      <c r="C751" s="275">
        <v>3</v>
      </c>
      <c r="D751" s="269" t="s">
        <v>802</v>
      </c>
      <c r="E751" s="275">
        <v>4.5864932928095632</v>
      </c>
      <c r="F751" s="275">
        <v>0.86409330225093883</v>
      </c>
      <c r="G751" s="275">
        <v>3.3456932959566887</v>
      </c>
      <c r="H751" s="275">
        <v>4.5864932928095632</v>
      </c>
      <c r="I751" s="275">
        <v>0.86409330225093883</v>
      </c>
      <c r="J751" s="275">
        <v>3.3456932959566883</v>
      </c>
      <c r="K751" s="275">
        <v>4.5864932928095632</v>
      </c>
      <c r="L751" s="275">
        <v>0.86409330225093883</v>
      </c>
      <c r="M751" s="275">
        <v>3.3456932959566883</v>
      </c>
      <c r="N751" s="275">
        <v>0.73898504913445906</v>
      </c>
      <c r="O751" s="275">
        <v>8.5614405745413263E-2</v>
      </c>
      <c r="P751" s="275">
        <v>0.52119483467144367</v>
      </c>
      <c r="Q751" s="275">
        <v>0.73898504913445906</v>
      </c>
      <c r="R751" s="275">
        <v>8.5614405745413263E-2</v>
      </c>
      <c r="S751" s="275">
        <v>0.52119483467144379</v>
      </c>
      <c r="T751" s="275">
        <v>0.73898504913445906</v>
      </c>
      <c r="U751" s="275">
        <v>8.5614405745413263E-2</v>
      </c>
      <c r="V751" s="275">
        <v>0.52119483467144379</v>
      </c>
      <c r="W751" s="275">
        <v>5.0613103370014005E-2</v>
      </c>
      <c r="X751" s="275">
        <v>4.2539994299809153E-4</v>
      </c>
      <c r="Y751" s="275">
        <v>2.5519251656506047E-2</v>
      </c>
      <c r="Z751" s="275">
        <v>3.5444279767178975E-2</v>
      </c>
      <c r="AA751" s="275">
        <v>3.5444279767178975E-2</v>
      </c>
      <c r="AB751" s="275">
        <v>3.5444279767178975E-2</v>
      </c>
      <c r="AC751" s="275">
        <v>3.5444279767178975E-2</v>
      </c>
      <c r="AD751" s="275">
        <v>3.5444279767178975E-2</v>
      </c>
      <c r="AE751" s="275">
        <v>3.5444279767178975E-2</v>
      </c>
      <c r="AF751" s="275">
        <v>0.43408674070000003</v>
      </c>
      <c r="AG751" s="275">
        <v>4.0195946200000006E-2</v>
      </c>
      <c r="AH751" s="275">
        <v>4.0195946200000006E-2</v>
      </c>
      <c r="AI751" s="275">
        <v>7.2364860798496453E-2</v>
      </c>
      <c r="AJ751" s="275">
        <v>7.2364860798496453E-2</v>
      </c>
      <c r="AK751" s="275">
        <v>7.2364860798496453E-2</v>
      </c>
    </row>
    <row r="752" spans="1:37" ht="15" x14ac:dyDescent="0.25">
      <c r="A752" s="269" t="s">
        <v>1777</v>
      </c>
      <c r="B752" s="269" t="s">
        <v>1778</v>
      </c>
      <c r="C752" s="275">
        <v>8</v>
      </c>
      <c r="D752" s="269" t="s">
        <v>802</v>
      </c>
      <c r="E752" s="275">
        <v>4.5864932928095632</v>
      </c>
      <c r="F752" s="275">
        <v>0.86409330225093883</v>
      </c>
      <c r="G752" s="275">
        <v>3.3456932959566887</v>
      </c>
      <c r="H752" s="275">
        <v>4.5864932928095632</v>
      </c>
      <c r="I752" s="275">
        <v>0.86409330225093883</v>
      </c>
      <c r="J752" s="275">
        <v>3.3456932959566883</v>
      </c>
      <c r="K752" s="275">
        <v>4.5864932928095632</v>
      </c>
      <c r="L752" s="275">
        <v>0.86409330225093883</v>
      </c>
      <c r="M752" s="275">
        <v>3.3456932959566883</v>
      </c>
      <c r="N752" s="275">
        <v>0.65540249870979939</v>
      </c>
      <c r="O752" s="275">
        <v>2.031855320753612E-3</v>
      </c>
      <c r="P752" s="275">
        <v>0.43761228424678406</v>
      </c>
      <c r="Q752" s="275">
        <v>0.65540249870979939</v>
      </c>
      <c r="R752" s="275">
        <v>2.031855320753612E-3</v>
      </c>
      <c r="S752" s="275">
        <v>0.43761228424678417</v>
      </c>
      <c r="T752" s="275">
        <v>0.65540249870979939</v>
      </c>
      <c r="U752" s="275">
        <v>2.031855320753612E-3</v>
      </c>
      <c r="V752" s="275">
        <v>0.43761228424678417</v>
      </c>
      <c r="W752" s="275">
        <v>2.1447727929166664E-2</v>
      </c>
      <c r="X752" s="275">
        <v>4.0236664874999999E-4</v>
      </c>
      <c r="Y752" s="275">
        <v>1.0925047288958331E-2</v>
      </c>
      <c r="Z752" s="275">
        <v>4.1228589914999995E-2</v>
      </c>
      <c r="AA752" s="275">
        <v>4.1228589914999995E-2</v>
      </c>
      <c r="AB752" s="275">
        <v>4.1228589914999995E-2</v>
      </c>
      <c r="AC752" s="275">
        <v>4.1228589914999995E-2</v>
      </c>
      <c r="AD752" s="275">
        <v>4.1228589914999995E-2</v>
      </c>
      <c r="AE752" s="275">
        <v>4.1228589914999995E-2</v>
      </c>
      <c r="AF752" s="275">
        <v>0.52742614310000002</v>
      </c>
      <c r="AG752" s="275">
        <v>4.8839003699999994E-2</v>
      </c>
      <c r="AH752" s="275">
        <v>4.8839003699999994E-2</v>
      </c>
      <c r="AI752" s="275">
        <v>8.4823864376627561E-2</v>
      </c>
      <c r="AJ752" s="275">
        <v>8.4823864376627561E-2</v>
      </c>
      <c r="AK752" s="275">
        <v>8.4823864376627561E-2</v>
      </c>
    </row>
    <row r="753" spans="1:37" ht="15" x14ac:dyDescent="0.25">
      <c r="A753" s="269" t="s">
        <v>1779</v>
      </c>
      <c r="B753" s="269" t="s">
        <v>1780</v>
      </c>
      <c r="C753" s="275">
        <v>2</v>
      </c>
      <c r="D753" s="269" t="s">
        <v>802</v>
      </c>
      <c r="E753" s="275">
        <v>0</v>
      </c>
      <c r="F753" s="275">
        <v>0</v>
      </c>
      <c r="G753" s="275">
        <v>0</v>
      </c>
      <c r="H753" s="275">
        <v>0</v>
      </c>
      <c r="I753" s="275">
        <v>0</v>
      </c>
      <c r="J753" s="275">
        <v>0</v>
      </c>
      <c r="K753" s="275">
        <v>0</v>
      </c>
      <c r="L753" s="275">
        <v>0</v>
      </c>
      <c r="M753" s="275">
        <v>0</v>
      </c>
      <c r="N753" s="275">
        <v>4.1625313755116466E-2</v>
      </c>
      <c r="O753" s="275">
        <v>4.1625313755116466E-2</v>
      </c>
      <c r="P753" s="275">
        <v>4.1625313755116466E-2</v>
      </c>
      <c r="Q753" s="275">
        <v>4.1625313755116466E-2</v>
      </c>
      <c r="R753" s="275">
        <v>4.1625313755116466E-2</v>
      </c>
      <c r="S753" s="275">
        <v>4.1625313755116466E-2</v>
      </c>
      <c r="T753" s="275">
        <v>4.1625313755116466E-2</v>
      </c>
      <c r="U753" s="275">
        <v>4.1625313755116466E-2</v>
      </c>
      <c r="V753" s="275">
        <v>4.1625313755116466E-2</v>
      </c>
      <c r="W753" s="275">
        <v>3.3124457760840331E-2</v>
      </c>
      <c r="X753" s="275">
        <v>2.3822071587404576E-4</v>
      </c>
      <c r="Y753" s="275">
        <v>1.6681339238357188E-2</v>
      </c>
      <c r="Z753" s="275">
        <v>3.4898647598589488E-2</v>
      </c>
      <c r="AA753" s="275">
        <v>3.4898647598589488E-2</v>
      </c>
      <c r="AB753" s="275">
        <v>3.4898647598589488E-2</v>
      </c>
      <c r="AC753" s="275">
        <v>3.4898647598589488E-2</v>
      </c>
      <c r="AD753" s="275">
        <v>3.4898647598589488E-2</v>
      </c>
      <c r="AE753" s="275">
        <v>3.4898647598589488E-2</v>
      </c>
      <c r="AF753" s="275">
        <v>1.5295911300000001E-2</v>
      </c>
      <c r="AG753" s="275">
        <v>1.4163836000000002E-3</v>
      </c>
      <c r="AH753" s="275">
        <v>1.4163836000000002E-3</v>
      </c>
      <c r="AI753" s="275">
        <v>5.3461172903342688E-3</v>
      </c>
      <c r="AJ753" s="275">
        <v>5.3461172903342688E-3</v>
      </c>
      <c r="AK753" s="275">
        <v>5.3461172903342688E-3</v>
      </c>
    </row>
    <row r="754" spans="1:37" ht="15" x14ac:dyDescent="0.25">
      <c r="A754" s="269" t="s">
        <v>1781</v>
      </c>
      <c r="B754" s="269" t="s">
        <v>1782</v>
      </c>
      <c r="C754" s="275">
        <v>12</v>
      </c>
      <c r="D754" s="269" t="s">
        <v>802</v>
      </c>
      <c r="E754" s="275">
        <v>0</v>
      </c>
      <c r="F754" s="275">
        <v>0</v>
      </c>
      <c r="G754" s="275">
        <v>0</v>
      </c>
      <c r="H754" s="275">
        <v>0</v>
      </c>
      <c r="I754" s="275">
        <v>0</v>
      </c>
      <c r="J754" s="275">
        <v>0</v>
      </c>
      <c r="K754" s="275">
        <v>0</v>
      </c>
      <c r="L754" s="275">
        <v>0</v>
      </c>
      <c r="M754" s="275">
        <v>0</v>
      </c>
      <c r="N754" s="275">
        <v>0.41676382875073009</v>
      </c>
      <c r="O754" s="275">
        <v>0.41676382875073009</v>
      </c>
      <c r="P754" s="275">
        <v>0.41676382875073009</v>
      </c>
      <c r="Q754" s="275">
        <v>0.41676382875073009</v>
      </c>
      <c r="R754" s="275">
        <v>0.41676382875073009</v>
      </c>
      <c r="S754" s="275">
        <v>0.41676382875073009</v>
      </c>
      <c r="T754" s="275">
        <v>0.41676382875073009</v>
      </c>
      <c r="U754" s="275">
        <v>0.41676382875073009</v>
      </c>
      <c r="V754" s="275">
        <v>0.41676382875073009</v>
      </c>
      <c r="W754" s="275">
        <v>0.20733215435502073</v>
      </c>
      <c r="X754" s="275">
        <v>1.9742285424904581E-3</v>
      </c>
      <c r="Y754" s="275">
        <v>0.10465319144875559</v>
      </c>
      <c r="Z754" s="275">
        <v>7.9582107455716283E-2</v>
      </c>
      <c r="AA754" s="275">
        <v>7.9582107455716283E-2</v>
      </c>
      <c r="AB754" s="275">
        <v>7.9582107455716283E-2</v>
      </c>
      <c r="AC754" s="275">
        <v>7.9582107455716283E-2</v>
      </c>
      <c r="AD754" s="275">
        <v>7.9582107455716283E-2</v>
      </c>
      <c r="AE754" s="275">
        <v>7.9582107455716283E-2</v>
      </c>
      <c r="AF754" s="275">
        <v>0.3546348726000001</v>
      </c>
      <c r="AG754" s="275">
        <v>3.2838732400000001E-2</v>
      </c>
      <c r="AH754" s="275">
        <v>3.2838732400000001E-2</v>
      </c>
      <c r="AI754" s="275">
        <v>7.9603045664447952E-2</v>
      </c>
      <c r="AJ754" s="275">
        <v>7.9603045664447952E-2</v>
      </c>
      <c r="AK754" s="275">
        <v>7.9603045664447952E-2</v>
      </c>
    </row>
    <row r="755" spans="1:37" ht="15" x14ac:dyDescent="0.25">
      <c r="A755" s="269" t="s">
        <v>1783</v>
      </c>
      <c r="B755" s="269" t="s">
        <v>1784</v>
      </c>
      <c r="C755" s="275">
        <v>2</v>
      </c>
      <c r="D755" s="269" t="s">
        <v>802</v>
      </c>
      <c r="E755" s="275">
        <v>266.91714799074134</v>
      </c>
      <c r="F755" s="275">
        <v>266.91714799074134</v>
      </c>
      <c r="G755" s="275">
        <v>266.91714799074134</v>
      </c>
      <c r="H755" s="275">
        <v>266.91714799074134</v>
      </c>
      <c r="I755" s="275">
        <v>266.91714799074134</v>
      </c>
      <c r="J755" s="275">
        <v>266.91714799074134</v>
      </c>
      <c r="K755" s="275">
        <v>266.91714799074134</v>
      </c>
      <c r="L755" s="275">
        <v>266.91714799074134</v>
      </c>
      <c r="M755" s="275">
        <v>266.91714799074134</v>
      </c>
      <c r="N755" s="275">
        <v>63.295969780787722</v>
      </c>
      <c r="O755" s="275">
        <v>63.193679485061487</v>
      </c>
      <c r="P755" s="275">
        <v>63.269834706883636</v>
      </c>
      <c r="Q755" s="275">
        <v>63.295969780787722</v>
      </c>
      <c r="R755" s="275">
        <v>63.193679485061487</v>
      </c>
      <c r="S755" s="275">
        <v>63.269834706883643</v>
      </c>
      <c r="T755" s="275">
        <v>63.295969780787722</v>
      </c>
      <c r="U755" s="275">
        <v>63.193679485061487</v>
      </c>
      <c r="V755" s="275">
        <v>63.269834706883643</v>
      </c>
      <c r="W755" s="275">
        <v>5.2563716185014007E-2</v>
      </c>
      <c r="X755" s="275">
        <v>3.7611509799809141E-4</v>
      </c>
      <c r="Y755" s="275">
        <v>2.646991564150605E-2</v>
      </c>
      <c r="Z755" s="275">
        <v>5.9184434812178978E-2</v>
      </c>
      <c r="AA755" s="275">
        <v>5.9184434812178978E-2</v>
      </c>
      <c r="AB755" s="275">
        <v>5.9184434812178978E-2</v>
      </c>
      <c r="AC755" s="275">
        <v>5.9184434812178978E-2</v>
      </c>
      <c r="AD755" s="275">
        <v>5.9184434812178978E-2</v>
      </c>
      <c r="AE755" s="275">
        <v>5.9184434812178978E-2</v>
      </c>
      <c r="AF755" s="275">
        <v>116.41412432289999</v>
      </c>
      <c r="AG755" s="275">
        <v>10.7798458822</v>
      </c>
      <c r="AH755" s="275">
        <v>10.7798458822</v>
      </c>
      <c r="AI755" s="275">
        <v>8.6134604056922264</v>
      </c>
      <c r="AJ755" s="275">
        <v>8.6134604056922264</v>
      </c>
      <c r="AK755" s="275">
        <v>8.6134604056922264</v>
      </c>
    </row>
    <row r="756" spans="1:37" ht="15" x14ac:dyDescent="0.25">
      <c r="A756" s="269" t="s">
        <v>260</v>
      </c>
      <c r="B756" s="269" t="s">
        <v>206</v>
      </c>
      <c r="C756" s="275">
        <v>194</v>
      </c>
      <c r="D756" s="269" t="s">
        <v>802</v>
      </c>
      <c r="E756" s="275">
        <v>880.15191462682424</v>
      </c>
      <c r="F756" s="275">
        <v>771.3743142382973</v>
      </c>
      <c r="G756" s="275">
        <v>843.89271449731507</v>
      </c>
      <c r="H756" s="275">
        <v>880.15191462682424</v>
      </c>
      <c r="I756" s="275">
        <v>771.3743142382973</v>
      </c>
      <c r="J756" s="275">
        <v>843.89271449731518</v>
      </c>
      <c r="K756" s="275">
        <v>880.15191462682424</v>
      </c>
      <c r="L756" s="275">
        <v>771.3743142382973</v>
      </c>
      <c r="M756" s="275">
        <v>843.89271449731518</v>
      </c>
      <c r="N756" s="275">
        <v>311.25459086431749</v>
      </c>
      <c r="O756" s="275">
        <v>273.95289097785917</v>
      </c>
      <c r="P756" s="275">
        <v>298.24364737821219</v>
      </c>
      <c r="Q756" s="275">
        <v>311.25459086431749</v>
      </c>
      <c r="R756" s="275">
        <v>273.95289097785917</v>
      </c>
      <c r="S756" s="275">
        <v>298.24364737821224</v>
      </c>
      <c r="T756" s="275">
        <v>311.25459086431749</v>
      </c>
      <c r="U756" s="275">
        <v>273.95289097785917</v>
      </c>
      <c r="V756" s="275">
        <v>298.24364737821224</v>
      </c>
      <c r="W756" s="275">
        <v>2.5746797546454103</v>
      </c>
      <c r="X756" s="275">
        <v>2.7165410064716199E-2</v>
      </c>
      <c r="Y756" s="275">
        <v>1.3009225823550632</v>
      </c>
      <c r="Z756" s="275">
        <v>0.67243182367861876</v>
      </c>
      <c r="AA756" s="275">
        <v>0.67243182367861876</v>
      </c>
      <c r="AB756" s="275">
        <v>0.67243182367861876</v>
      </c>
      <c r="AC756" s="275">
        <v>0.67243182367861876</v>
      </c>
      <c r="AD756" s="275">
        <v>0.67243182367861876</v>
      </c>
      <c r="AE756" s="275">
        <v>0.67243182367861876</v>
      </c>
      <c r="AF756" s="275">
        <v>484.80792917611819</v>
      </c>
      <c r="AG756" s="275">
        <v>44.892737789399824</v>
      </c>
      <c r="AH756" s="275">
        <v>44.892737789399824</v>
      </c>
      <c r="AI756" s="275">
        <v>43.913566031150971</v>
      </c>
      <c r="AJ756" s="275">
        <v>43.913566031150971</v>
      </c>
      <c r="AK756" s="275">
        <v>43.913566031150971</v>
      </c>
    </row>
    <row r="757" spans="1:37" ht="15" x14ac:dyDescent="0.25">
      <c r="A757" s="269" t="s">
        <v>3653</v>
      </c>
      <c r="B757" s="269" t="s">
        <v>206</v>
      </c>
      <c r="C757" s="275">
        <v>173</v>
      </c>
      <c r="D757" s="269" t="s">
        <v>802</v>
      </c>
      <c r="E757" s="275">
        <v>397.94924444583899</v>
      </c>
      <c r="F757" s="275">
        <v>311.26844402698521</v>
      </c>
      <c r="G757" s="275">
        <v>369.05564430622104</v>
      </c>
      <c r="H757" s="275">
        <v>397.94924444583899</v>
      </c>
      <c r="I757" s="275">
        <v>311.26844402698521</v>
      </c>
      <c r="J757" s="275">
        <v>369.0556443062211</v>
      </c>
      <c r="K757" s="275">
        <v>397.94924444583899</v>
      </c>
      <c r="L757" s="275">
        <v>311.26844402698521</v>
      </c>
      <c r="M757" s="275">
        <v>369.0556443062211</v>
      </c>
      <c r="N757" s="275">
        <v>159.67502065776432</v>
      </c>
      <c r="O757" s="275">
        <v>124.02307389789013</v>
      </c>
      <c r="P757" s="275">
        <v>147.477485717126</v>
      </c>
      <c r="Q757" s="275">
        <v>159.67502065776432</v>
      </c>
      <c r="R757" s="275">
        <v>124.02307389789013</v>
      </c>
      <c r="S757" s="275">
        <v>147.47748571712597</v>
      </c>
      <c r="T757" s="275">
        <v>159.67502065776432</v>
      </c>
      <c r="U757" s="275">
        <v>124.02307389789013</v>
      </c>
      <c r="V757" s="275">
        <v>147.47748571712597</v>
      </c>
      <c r="W757" s="275">
        <v>2.5635787678270767</v>
      </c>
      <c r="X757" s="275">
        <v>2.7061936256382861E-2</v>
      </c>
      <c r="Y757" s="275">
        <v>1.2953203520417298</v>
      </c>
      <c r="Z757" s="275">
        <v>0.58577605066802341</v>
      </c>
      <c r="AA757" s="275">
        <v>0.58577605066802341</v>
      </c>
      <c r="AB757" s="275">
        <v>0.58577605066802341</v>
      </c>
      <c r="AC757" s="275">
        <v>0.58577605066802341</v>
      </c>
      <c r="AD757" s="275">
        <v>0.58577605066802341</v>
      </c>
      <c r="AE757" s="275">
        <v>0.58577605066802341</v>
      </c>
      <c r="AF757" s="275">
        <v>226.31531183366968</v>
      </c>
      <c r="AG757" s="275">
        <v>20.95657483170978</v>
      </c>
      <c r="AH757" s="275">
        <v>20.95657483170978</v>
      </c>
      <c r="AI757" s="275">
        <v>21.679179223292451</v>
      </c>
      <c r="AJ757" s="275">
        <v>21.679179223292451</v>
      </c>
      <c r="AK757" s="275">
        <v>21.679179223292451</v>
      </c>
    </row>
    <row r="758" spans="1:37" ht="15" x14ac:dyDescent="0.25">
      <c r="A758" s="269" t="s">
        <v>1785</v>
      </c>
      <c r="B758" s="269" t="s">
        <v>206</v>
      </c>
      <c r="C758" s="275">
        <v>181</v>
      </c>
      <c r="D758" s="269" t="s">
        <v>802</v>
      </c>
      <c r="E758" s="275">
        <v>493.85245240082799</v>
      </c>
      <c r="F758" s="275">
        <v>399.56845215191896</v>
      </c>
      <c r="G758" s="275">
        <v>462.42445231785831</v>
      </c>
      <c r="H758" s="275">
        <v>493.85245240082799</v>
      </c>
      <c r="I758" s="275">
        <v>399.56845215191896</v>
      </c>
      <c r="J758" s="275">
        <v>462.42445231785831</v>
      </c>
      <c r="K758" s="275">
        <v>493.85245240082799</v>
      </c>
      <c r="L758" s="275">
        <v>399.56845215191896</v>
      </c>
      <c r="M758" s="275">
        <v>462.42445231785831</v>
      </c>
      <c r="N758" s="275">
        <v>167.05992833156114</v>
      </c>
      <c r="O758" s="275">
        <v>131.42053976763762</v>
      </c>
      <c r="P758" s="275">
        <v>154.80433017339493</v>
      </c>
      <c r="Q758" s="275">
        <v>167.05992833156114</v>
      </c>
      <c r="R758" s="275">
        <v>131.42053976763762</v>
      </c>
      <c r="S758" s="275">
        <v>154.80433017339493</v>
      </c>
      <c r="T758" s="275">
        <v>167.05992833156114</v>
      </c>
      <c r="U758" s="275">
        <v>131.42053976763762</v>
      </c>
      <c r="V758" s="275">
        <v>154.80433017339493</v>
      </c>
      <c r="W758" s="275">
        <v>2.5635787678270767</v>
      </c>
      <c r="X758" s="275">
        <v>2.7061936256382861E-2</v>
      </c>
      <c r="Y758" s="275">
        <v>1.2953203520417298</v>
      </c>
      <c r="Z758" s="275">
        <v>0.58577605066802341</v>
      </c>
      <c r="AA758" s="275">
        <v>0.58577605066802341</v>
      </c>
      <c r="AB758" s="275">
        <v>0.58577605066802341</v>
      </c>
      <c r="AC758" s="275">
        <v>0.58577605066802341</v>
      </c>
      <c r="AD758" s="275">
        <v>0.58577605066802341</v>
      </c>
      <c r="AE758" s="275">
        <v>0.58577605066802341</v>
      </c>
      <c r="AF758" s="275">
        <v>246.11299319306966</v>
      </c>
      <c r="AG758" s="275">
        <v>22.789821045509782</v>
      </c>
      <c r="AH758" s="275">
        <v>22.789821045509782</v>
      </c>
      <c r="AI758" s="275">
        <v>23.214912965106169</v>
      </c>
      <c r="AJ758" s="275">
        <v>23.214912965106169</v>
      </c>
      <c r="AK758" s="275">
        <v>23.214912965106169</v>
      </c>
    </row>
    <row r="759" spans="1:37" ht="15" x14ac:dyDescent="0.25">
      <c r="A759" s="269" t="s">
        <v>261</v>
      </c>
      <c r="B759" s="269" t="s">
        <v>262</v>
      </c>
      <c r="C759" s="275">
        <v>95</v>
      </c>
      <c r="D759" s="269" t="s">
        <v>802</v>
      </c>
      <c r="E759" s="275">
        <v>466.16857824381532</v>
      </c>
      <c r="F759" s="275">
        <v>411.77977804955185</v>
      </c>
      <c r="G759" s="275">
        <v>448.03897817906085</v>
      </c>
      <c r="H759" s="275">
        <v>466.16857824381532</v>
      </c>
      <c r="I759" s="275">
        <v>411.77977804955185</v>
      </c>
      <c r="J759" s="275">
        <v>448.03897817906079</v>
      </c>
      <c r="K759" s="275">
        <v>466.16857824381532</v>
      </c>
      <c r="L759" s="275">
        <v>411.77977804955185</v>
      </c>
      <c r="M759" s="275">
        <v>448.03897817906079</v>
      </c>
      <c r="N759" s="275">
        <v>165.37300713411952</v>
      </c>
      <c r="O759" s="275">
        <v>146.57586007463942</v>
      </c>
      <c r="P759" s="275">
        <v>158.84888290325438</v>
      </c>
      <c r="Q759" s="275">
        <v>165.37300713411952</v>
      </c>
      <c r="R759" s="275">
        <v>146.57586007463942</v>
      </c>
      <c r="S759" s="275">
        <v>158.84888290325438</v>
      </c>
      <c r="T759" s="275">
        <v>165.37300713411952</v>
      </c>
      <c r="U759" s="275">
        <v>146.57586007463942</v>
      </c>
      <c r="V759" s="275">
        <v>158.84888290325438</v>
      </c>
      <c r="W759" s="275">
        <v>1.3124895654185489</v>
      </c>
      <c r="X759" s="275">
        <v>1.3713360503877498E-2</v>
      </c>
      <c r="Y759" s="275">
        <v>0.66310146296121319</v>
      </c>
      <c r="Z759" s="275">
        <v>0.34311552464689593</v>
      </c>
      <c r="AA759" s="275">
        <v>0.34311552464689593</v>
      </c>
      <c r="AB759" s="275">
        <v>0.34311552464689593</v>
      </c>
      <c r="AC759" s="275">
        <v>0.34311552464689593</v>
      </c>
      <c r="AD759" s="275">
        <v>0.34311552464689593</v>
      </c>
      <c r="AE759" s="275">
        <v>0.34311552464689593</v>
      </c>
      <c r="AF759" s="275">
        <v>259.7051970480091</v>
      </c>
      <c r="AG759" s="275">
        <v>24.048445993399909</v>
      </c>
      <c r="AH759" s="275">
        <v>24.048445993399909</v>
      </c>
      <c r="AI759" s="275">
        <v>22.812851949492615</v>
      </c>
      <c r="AJ759" s="275">
        <v>22.812851949492615</v>
      </c>
      <c r="AK759" s="275">
        <v>22.812851949492615</v>
      </c>
    </row>
    <row r="760" spans="1:37" ht="15" x14ac:dyDescent="0.25">
      <c r="A760" s="269" t="s">
        <v>263</v>
      </c>
      <c r="B760" s="269" t="s">
        <v>264</v>
      </c>
      <c r="C760" s="275">
        <v>99</v>
      </c>
      <c r="D760" s="269" t="s">
        <v>802</v>
      </c>
      <c r="E760" s="275">
        <v>413.98333638300892</v>
      </c>
      <c r="F760" s="275">
        <v>359.59453618874545</v>
      </c>
      <c r="G760" s="275">
        <v>395.85373631825445</v>
      </c>
      <c r="H760" s="275">
        <v>413.98333638300892</v>
      </c>
      <c r="I760" s="275">
        <v>359.59453618874545</v>
      </c>
      <c r="J760" s="275">
        <v>395.85373631825439</v>
      </c>
      <c r="K760" s="275">
        <v>413.98333638300892</v>
      </c>
      <c r="L760" s="275">
        <v>359.59453618874545</v>
      </c>
      <c r="M760" s="275">
        <v>395.85373631825439</v>
      </c>
      <c r="N760" s="275">
        <v>145.88158373019797</v>
      </c>
      <c r="O760" s="275">
        <v>127.37703090321975</v>
      </c>
      <c r="P760" s="275">
        <v>139.39476447495787</v>
      </c>
      <c r="Q760" s="275">
        <v>145.88158373019797</v>
      </c>
      <c r="R760" s="275">
        <v>127.37703090321975</v>
      </c>
      <c r="S760" s="275">
        <v>139.39476447495787</v>
      </c>
      <c r="T760" s="275">
        <v>145.88158373019797</v>
      </c>
      <c r="U760" s="275">
        <v>127.37703090321975</v>
      </c>
      <c r="V760" s="275">
        <v>139.39476447495787</v>
      </c>
      <c r="W760" s="275">
        <v>1.262190189226861</v>
      </c>
      <c r="X760" s="275">
        <v>1.3452049560838692E-2</v>
      </c>
      <c r="Y760" s="275">
        <v>0.63782111939384989</v>
      </c>
      <c r="Z760" s="275">
        <v>0.32931629903172271</v>
      </c>
      <c r="AA760" s="275">
        <v>0.32931629903172271</v>
      </c>
      <c r="AB760" s="275">
        <v>0.32931629903172271</v>
      </c>
      <c r="AC760" s="275">
        <v>0.32931629903172271</v>
      </c>
      <c r="AD760" s="275">
        <v>0.32931629903172271</v>
      </c>
      <c r="AE760" s="275">
        <v>0.32931629903172271</v>
      </c>
      <c r="AF760" s="275">
        <v>225.10273212810907</v>
      </c>
      <c r="AG760" s="275">
        <v>20.844291795999915</v>
      </c>
      <c r="AH760" s="275">
        <v>20.844291795999915</v>
      </c>
      <c r="AI760" s="275">
        <v>21.10071408165836</v>
      </c>
      <c r="AJ760" s="275">
        <v>21.10071408165836</v>
      </c>
      <c r="AK760" s="275">
        <v>21.10071408165836</v>
      </c>
    </row>
    <row r="761" spans="1:37" ht="15" x14ac:dyDescent="0.25">
      <c r="A761" s="269" t="s">
        <v>3654</v>
      </c>
      <c r="B761" s="269" t="s">
        <v>262</v>
      </c>
      <c r="C761" s="275">
        <v>83</v>
      </c>
      <c r="D761" s="269" t="s">
        <v>802</v>
      </c>
      <c r="E761" s="275">
        <v>251.15986408372589</v>
      </c>
      <c r="F761" s="275">
        <v>207.81946387429903</v>
      </c>
      <c r="G761" s="275">
        <v>236.71306401391692</v>
      </c>
      <c r="H761" s="275">
        <v>251.15986408372589</v>
      </c>
      <c r="I761" s="275">
        <v>207.81946387429903</v>
      </c>
      <c r="J761" s="275">
        <v>236.71306401391695</v>
      </c>
      <c r="K761" s="275">
        <v>251.15986408372589</v>
      </c>
      <c r="L761" s="275">
        <v>207.81946387429903</v>
      </c>
      <c r="M761" s="275">
        <v>236.71306401391695</v>
      </c>
      <c r="N761" s="275">
        <v>100.40621971750117</v>
      </c>
      <c r="O761" s="275">
        <v>82.667821246321182</v>
      </c>
      <c r="P761" s="275">
        <v>94.315422266451989</v>
      </c>
      <c r="Q761" s="275">
        <v>100.40621971750117</v>
      </c>
      <c r="R761" s="275">
        <v>82.667821246321182</v>
      </c>
      <c r="S761" s="275">
        <v>94.315422266451975</v>
      </c>
      <c r="T761" s="275">
        <v>100.40621971750117</v>
      </c>
      <c r="U761" s="275">
        <v>82.667821246321182</v>
      </c>
      <c r="V761" s="275">
        <v>94.315422266451975</v>
      </c>
      <c r="W761" s="275">
        <v>1.2893395707243753</v>
      </c>
      <c r="X761" s="275">
        <v>1.3424493335086786E-2</v>
      </c>
      <c r="Y761" s="275">
        <v>0.65138203202973111</v>
      </c>
      <c r="Z761" s="275">
        <v>0.30421855358497318</v>
      </c>
      <c r="AA761" s="275">
        <v>0.30421855358497318</v>
      </c>
      <c r="AB761" s="275">
        <v>0.30421855358497318</v>
      </c>
      <c r="AC761" s="275">
        <v>0.30421855358497318</v>
      </c>
      <c r="AD761" s="275">
        <v>0.30421855358497318</v>
      </c>
      <c r="AE761" s="275">
        <v>0.30421855358497318</v>
      </c>
      <c r="AF761" s="275">
        <v>149.41233314698485</v>
      </c>
      <c r="AG761" s="275">
        <v>13.835434156554888</v>
      </c>
      <c r="AH761" s="275">
        <v>13.835434156554888</v>
      </c>
      <c r="AI761" s="275">
        <v>13.698636517536634</v>
      </c>
      <c r="AJ761" s="275">
        <v>13.698636517536634</v>
      </c>
      <c r="AK761" s="275">
        <v>13.698636517536634</v>
      </c>
    </row>
    <row r="762" spans="1:37" ht="15" x14ac:dyDescent="0.25">
      <c r="A762" s="269" t="s">
        <v>3655</v>
      </c>
      <c r="B762" s="269" t="s">
        <v>264</v>
      </c>
      <c r="C762" s="275">
        <v>90</v>
      </c>
      <c r="D762" s="269" t="s">
        <v>802</v>
      </c>
      <c r="E762" s="275">
        <v>146.78938036211309</v>
      </c>
      <c r="F762" s="275">
        <v>103.44898015268622</v>
      </c>
      <c r="G762" s="275">
        <v>132.34258029230415</v>
      </c>
      <c r="H762" s="275">
        <v>146.78938036211309</v>
      </c>
      <c r="I762" s="275">
        <v>103.44898015268622</v>
      </c>
      <c r="J762" s="275">
        <v>132.34258029230415</v>
      </c>
      <c r="K762" s="275">
        <v>146.78938036211309</v>
      </c>
      <c r="L762" s="275">
        <v>103.44898015268622</v>
      </c>
      <c r="M762" s="275">
        <v>132.34258029230415</v>
      </c>
      <c r="N762" s="275">
        <v>59.268800940263176</v>
      </c>
      <c r="O762" s="275">
        <v>41.355252651568946</v>
      </c>
      <c r="P762" s="275">
        <v>53.162063450674019</v>
      </c>
      <c r="Q762" s="275">
        <v>59.268800940263176</v>
      </c>
      <c r="R762" s="275">
        <v>41.355252651568946</v>
      </c>
      <c r="S762" s="275">
        <v>53.162063450674012</v>
      </c>
      <c r="T762" s="275">
        <v>59.268800940263176</v>
      </c>
      <c r="U762" s="275">
        <v>41.355252651568946</v>
      </c>
      <c r="V762" s="275">
        <v>53.162063450674012</v>
      </c>
      <c r="W762" s="275">
        <v>1.2742391971027014</v>
      </c>
      <c r="X762" s="275">
        <v>1.3637442921296072E-2</v>
      </c>
      <c r="Y762" s="275">
        <v>0.64393832001199869</v>
      </c>
      <c r="Z762" s="275">
        <v>0.28155749708305033</v>
      </c>
      <c r="AA762" s="275">
        <v>0.28155749708305033</v>
      </c>
      <c r="AB762" s="275">
        <v>0.28155749708305033</v>
      </c>
      <c r="AC762" s="275">
        <v>0.28155749708305033</v>
      </c>
      <c r="AD762" s="275">
        <v>0.28155749708305033</v>
      </c>
      <c r="AE762" s="275">
        <v>0.28155749708305033</v>
      </c>
      <c r="AF762" s="275">
        <v>76.902978686684833</v>
      </c>
      <c r="AG762" s="275">
        <v>7.1211406751548907</v>
      </c>
      <c r="AH762" s="275">
        <v>7.1211406751548907</v>
      </c>
      <c r="AI762" s="275">
        <v>7.9805427057558171</v>
      </c>
      <c r="AJ762" s="275">
        <v>7.9805427057558171</v>
      </c>
      <c r="AK762" s="275">
        <v>7.9805427057558171</v>
      </c>
    </row>
    <row r="763" spans="1:37" ht="15" x14ac:dyDescent="0.25">
      <c r="A763" s="269" t="s">
        <v>1786</v>
      </c>
      <c r="B763" s="269" t="s">
        <v>262</v>
      </c>
      <c r="C763" s="275">
        <v>87</v>
      </c>
      <c r="D763" s="269" t="s">
        <v>802</v>
      </c>
      <c r="E763" s="275">
        <v>299.11146806122042</v>
      </c>
      <c r="F763" s="275">
        <v>251.96946793676588</v>
      </c>
      <c r="G763" s="275">
        <v>283.39746801973558</v>
      </c>
      <c r="H763" s="275">
        <v>299.11146806122042</v>
      </c>
      <c r="I763" s="275">
        <v>251.96946793676588</v>
      </c>
      <c r="J763" s="275">
        <v>283.39746801973558</v>
      </c>
      <c r="K763" s="275">
        <v>299.11146806122042</v>
      </c>
      <c r="L763" s="275">
        <v>251.96946793676588</v>
      </c>
      <c r="M763" s="275">
        <v>283.39746801973558</v>
      </c>
      <c r="N763" s="275">
        <v>104.09867355439957</v>
      </c>
      <c r="O763" s="275">
        <v>86.366554181194928</v>
      </c>
      <c r="P763" s="275">
        <v>97.978844494586454</v>
      </c>
      <c r="Q763" s="275">
        <v>104.09867355439957</v>
      </c>
      <c r="R763" s="275">
        <v>86.366554181194928</v>
      </c>
      <c r="S763" s="275">
        <v>97.978844494586454</v>
      </c>
      <c r="T763" s="275">
        <v>104.09867355439957</v>
      </c>
      <c r="U763" s="275">
        <v>86.366554181194928</v>
      </c>
      <c r="V763" s="275">
        <v>97.978844494586454</v>
      </c>
      <c r="W763" s="275">
        <v>1.2893395707243753</v>
      </c>
      <c r="X763" s="275">
        <v>1.3424493335086786E-2</v>
      </c>
      <c r="Y763" s="275">
        <v>0.65138203202973111</v>
      </c>
      <c r="Z763" s="275">
        <v>0.30421855358497318</v>
      </c>
      <c r="AA763" s="275">
        <v>0.30421855358497318</v>
      </c>
      <c r="AB763" s="275">
        <v>0.30421855358497318</v>
      </c>
      <c r="AC763" s="275">
        <v>0.30421855358497318</v>
      </c>
      <c r="AD763" s="275">
        <v>0.30421855358497318</v>
      </c>
      <c r="AE763" s="275">
        <v>0.30421855358497318</v>
      </c>
      <c r="AF763" s="275">
        <v>159.31117382668484</v>
      </c>
      <c r="AG763" s="275">
        <v>14.752057263454891</v>
      </c>
      <c r="AH763" s="275">
        <v>14.752057263454891</v>
      </c>
      <c r="AI763" s="275">
        <v>14.466503388443495</v>
      </c>
      <c r="AJ763" s="275">
        <v>14.466503388443495</v>
      </c>
      <c r="AK763" s="275">
        <v>14.466503388443495</v>
      </c>
    </row>
    <row r="764" spans="1:37" ht="15" x14ac:dyDescent="0.25">
      <c r="A764" s="269" t="s">
        <v>1787</v>
      </c>
      <c r="B764" s="269" t="s">
        <v>264</v>
      </c>
      <c r="C764" s="275">
        <v>94</v>
      </c>
      <c r="D764" s="269" t="s">
        <v>802</v>
      </c>
      <c r="E764" s="275">
        <v>194.74098433960759</v>
      </c>
      <c r="F764" s="275">
        <v>147.59898421515308</v>
      </c>
      <c r="G764" s="275">
        <v>179.02698429812276</v>
      </c>
      <c r="H764" s="275">
        <v>194.74098433960759</v>
      </c>
      <c r="I764" s="275">
        <v>147.59898421515308</v>
      </c>
      <c r="J764" s="275">
        <v>179.02698429812276</v>
      </c>
      <c r="K764" s="275">
        <v>194.74098433960759</v>
      </c>
      <c r="L764" s="275">
        <v>147.59898421515308</v>
      </c>
      <c r="M764" s="275">
        <v>179.02698429812276</v>
      </c>
      <c r="N764" s="275">
        <v>62.961254777161571</v>
      </c>
      <c r="O764" s="275">
        <v>45.053985586442693</v>
      </c>
      <c r="P764" s="275">
        <v>56.825485678808462</v>
      </c>
      <c r="Q764" s="275">
        <v>62.961254777161571</v>
      </c>
      <c r="R764" s="275">
        <v>45.053985586442693</v>
      </c>
      <c r="S764" s="275">
        <v>56.825485678808469</v>
      </c>
      <c r="T764" s="275">
        <v>62.961254777161571</v>
      </c>
      <c r="U764" s="275">
        <v>45.053985586442693</v>
      </c>
      <c r="V764" s="275">
        <v>56.825485678808469</v>
      </c>
      <c r="W764" s="275">
        <v>1.2742391971027014</v>
      </c>
      <c r="X764" s="275">
        <v>1.3637442921296072E-2</v>
      </c>
      <c r="Y764" s="275">
        <v>0.64393832001199869</v>
      </c>
      <c r="Z764" s="275">
        <v>0.28155749708305033</v>
      </c>
      <c r="AA764" s="275">
        <v>0.28155749708305033</v>
      </c>
      <c r="AB764" s="275">
        <v>0.28155749708305033</v>
      </c>
      <c r="AC764" s="275">
        <v>0.28155749708305033</v>
      </c>
      <c r="AD764" s="275">
        <v>0.28155749708305033</v>
      </c>
      <c r="AE764" s="275">
        <v>0.28155749708305033</v>
      </c>
      <c r="AF764" s="275">
        <v>86.801819366384819</v>
      </c>
      <c r="AG764" s="275">
        <v>8.0377637820548919</v>
      </c>
      <c r="AH764" s="275">
        <v>8.0377637820548919</v>
      </c>
      <c r="AI764" s="275">
        <v>8.7484095766626773</v>
      </c>
      <c r="AJ764" s="275">
        <v>8.7484095766626773</v>
      </c>
      <c r="AK764" s="275">
        <v>8.7484095766626773</v>
      </c>
    </row>
    <row r="765" spans="1:37" ht="15" x14ac:dyDescent="0.25">
      <c r="A765" s="269" t="s">
        <v>3656</v>
      </c>
      <c r="B765" s="269" t="s">
        <v>265</v>
      </c>
      <c r="C765" s="275">
        <v>40</v>
      </c>
      <c r="D765" s="269" t="s">
        <v>802</v>
      </c>
      <c r="E765" s="275">
        <v>193.64218243991911</v>
      </c>
      <c r="F765" s="275">
        <v>88.442982057686436</v>
      </c>
      <c r="G765" s="275">
        <v>158.57578231250821</v>
      </c>
      <c r="H765" s="275">
        <v>193.64218243991911</v>
      </c>
      <c r="I765" s="275">
        <v>88.442982057686436</v>
      </c>
      <c r="J765" s="275">
        <v>158.57578231250821</v>
      </c>
      <c r="K765" s="275">
        <v>193.64218243991911</v>
      </c>
      <c r="L765" s="275">
        <v>88.442982057686436</v>
      </c>
      <c r="M765" s="275">
        <v>158.57578231250821</v>
      </c>
      <c r="N765" s="275">
        <v>46.440966371275934</v>
      </c>
      <c r="O765" s="275">
        <v>32.745185787083479</v>
      </c>
      <c r="P765" s="275">
        <v>41.775335515865137</v>
      </c>
      <c r="Q765" s="275">
        <v>46.440966371275934</v>
      </c>
      <c r="R765" s="275">
        <v>32.745185787083479</v>
      </c>
      <c r="S765" s="275">
        <v>41.775335515865137</v>
      </c>
      <c r="T765" s="275">
        <v>46.440966371275934</v>
      </c>
      <c r="U765" s="275">
        <v>32.745185787083479</v>
      </c>
      <c r="V765" s="275">
        <v>41.775335515865137</v>
      </c>
      <c r="W765" s="275">
        <v>0.51500510641465957</v>
      </c>
      <c r="X765" s="275">
        <v>5.483606368279716E-3</v>
      </c>
      <c r="Y765" s="275">
        <v>0.26024435639146964</v>
      </c>
      <c r="Z765" s="275">
        <v>0.14146278166648799</v>
      </c>
      <c r="AA765" s="275">
        <v>0.14146278166648799</v>
      </c>
      <c r="AB765" s="275">
        <v>0.14146278166648799</v>
      </c>
      <c r="AC765" s="275">
        <v>0.14146278166648799</v>
      </c>
      <c r="AD765" s="275">
        <v>0.14146278166648799</v>
      </c>
      <c r="AE765" s="275">
        <v>0.14146278166648799</v>
      </c>
      <c r="AF765" s="275">
        <v>65.595560404193904</v>
      </c>
      <c r="AG765" s="275">
        <v>6.074083933139435</v>
      </c>
      <c r="AH765" s="275">
        <v>6.074083933139435</v>
      </c>
      <c r="AI765" s="275">
        <v>6.7316325935666388</v>
      </c>
      <c r="AJ765" s="275">
        <v>6.7316325935666388</v>
      </c>
      <c r="AK765" s="275">
        <v>6.7316325935666388</v>
      </c>
    </row>
    <row r="766" spans="1:37" ht="15" x14ac:dyDescent="0.25">
      <c r="A766" s="269" t="s">
        <v>880</v>
      </c>
      <c r="B766" s="269" t="s">
        <v>265</v>
      </c>
      <c r="C766" s="275">
        <v>40</v>
      </c>
      <c r="D766" s="269" t="s">
        <v>802</v>
      </c>
      <c r="E766" s="275">
        <v>193.64218243991911</v>
      </c>
      <c r="F766" s="275">
        <v>88.442982057686436</v>
      </c>
      <c r="G766" s="275">
        <v>158.57578231250821</v>
      </c>
      <c r="H766" s="275">
        <v>193.64218243991911</v>
      </c>
      <c r="I766" s="275">
        <v>88.442982057686436</v>
      </c>
      <c r="J766" s="275">
        <v>158.57578231250821</v>
      </c>
      <c r="K766" s="275">
        <v>193.64218243991911</v>
      </c>
      <c r="L766" s="275">
        <v>88.442982057686436</v>
      </c>
      <c r="M766" s="275">
        <v>158.57578231250821</v>
      </c>
      <c r="N766" s="275">
        <v>46.460578767311404</v>
      </c>
      <c r="O766" s="275">
        <v>32.784410579154418</v>
      </c>
      <c r="P766" s="275">
        <v>41.802302560413914</v>
      </c>
      <c r="Q766" s="275">
        <v>46.460578767311404</v>
      </c>
      <c r="R766" s="275">
        <v>32.784410579154418</v>
      </c>
      <c r="S766" s="275">
        <v>41.802302560413906</v>
      </c>
      <c r="T766" s="275">
        <v>46.460578767311404</v>
      </c>
      <c r="U766" s="275">
        <v>32.784410579154418</v>
      </c>
      <c r="V766" s="275">
        <v>41.802302560413906</v>
      </c>
      <c r="W766" s="275">
        <v>0.51500510641465957</v>
      </c>
      <c r="X766" s="275">
        <v>5.483606368279716E-3</v>
      </c>
      <c r="Y766" s="275">
        <v>0.26024435639146964</v>
      </c>
      <c r="Z766" s="275">
        <v>0.14146278166648799</v>
      </c>
      <c r="AA766" s="275">
        <v>0.14146278166648799</v>
      </c>
      <c r="AB766" s="275">
        <v>0.14146278166648799</v>
      </c>
      <c r="AC766" s="275">
        <v>0.14146278166648799</v>
      </c>
      <c r="AD766" s="275">
        <v>0.14146278166648799</v>
      </c>
      <c r="AE766" s="275">
        <v>0.14146278166648799</v>
      </c>
      <c r="AF766" s="275">
        <v>65.568586317593912</v>
      </c>
      <c r="AG766" s="275">
        <v>6.0715861632394343</v>
      </c>
      <c r="AH766" s="275">
        <v>6.0715861632394343</v>
      </c>
      <c r="AI766" s="275">
        <v>6.5775974710734388</v>
      </c>
      <c r="AJ766" s="275">
        <v>6.5775974710734388</v>
      </c>
      <c r="AK766" s="275">
        <v>6.5775974710734388</v>
      </c>
    </row>
    <row r="767" spans="1:37" ht="15" x14ac:dyDescent="0.25">
      <c r="A767" s="269" t="s">
        <v>266</v>
      </c>
      <c r="B767" s="269" t="s">
        <v>267</v>
      </c>
      <c r="C767" s="275">
        <v>59</v>
      </c>
      <c r="D767" s="269" t="s">
        <v>802</v>
      </c>
      <c r="E767" s="275">
        <v>89.477715552648931</v>
      </c>
      <c r="F767" s="275">
        <v>67.737315343222036</v>
      </c>
      <c r="G767" s="275">
        <v>82.230915482839961</v>
      </c>
      <c r="H767" s="275">
        <v>89.477715552648931</v>
      </c>
      <c r="I767" s="275">
        <v>67.737315343222036</v>
      </c>
      <c r="J767" s="275">
        <v>82.230915482839961</v>
      </c>
      <c r="K767" s="275">
        <v>89.477715552648931</v>
      </c>
      <c r="L767" s="275">
        <v>67.737315343222036</v>
      </c>
      <c r="M767" s="275">
        <v>82.230915482839961</v>
      </c>
      <c r="N767" s="275">
        <v>26.676105943522998</v>
      </c>
      <c r="O767" s="275">
        <v>23.604442548595564</v>
      </c>
      <c r="P767" s="275">
        <v>25.516772820567152</v>
      </c>
      <c r="Q767" s="275">
        <v>26.676105943522998</v>
      </c>
      <c r="R767" s="275">
        <v>23.604442548595564</v>
      </c>
      <c r="S767" s="275">
        <v>25.516772820567148</v>
      </c>
      <c r="T767" s="275">
        <v>26.676105943522998</v>
      </c>
      <c r="U767" s="275">
        <v>23.604442548595564</v>
      </c>
      <c r="V767" s="275">
        <v>25.516772820567148</v>
      </c>
      <c r="W767" s="275">
        <v>0.93276516282137456</v>
      </c>
      <c r="X767" s="275">
        <v>9.2690979428846805E-3</v>
      </c>
      <c r="Y767" s="275">
        <v>0.47101713038212961</v>
      </c>
      <c r="Z767" s="275">
        <v>0.29862819331877194</v>
      </c>
      <c r="AA767" s="275">
        <v>0.29862819331877194</v>
      </c>
      <c r="AB767" s="275">
        <v>0.29862819331877194</v>
      </c>
      <c r="AC767" s="275">
        <v>0.29862819331877194</v>
      </c>
      <c r="AD767" s="275">
        <v>0.29862819331877194</v>
      </c>
      <c r="AE767" s="275">
        <v>0.29862819331877194</v>
      </c>
      <c r="AF767" s="275">
        <v>41.710200168699998</v>
      </c>
      <c r="AG767" s="275">
        <v>3.8623249024999997</v>
      </c>
      <c r="AH767" s="275">
        <v>3.8623249024999997</v>
      </c>
      <c r="AI767" s="275">
        <v>5.7358312123697095</v>
      </c>
      <c r="AJ767" s="275">
        <v>5.7358312123697095</v>
      </c>
      <c r="AK767" s="275">
        <v>5.7358312123697095</v>
      </c>
    </row>
    <row r="768" spans="1:37" ht="15" x14ac:dyDescent="0.25">
      <c r="A768" s="269" t="s">
        <v>3657</v>
      </c>
      <c r="B768" s="269" t="s">
        <v>267</v>
      </c>
      <c r="C768" s="275">
        <v>58</v>
      </c>
      <c r="D768" s="269" t="s">
        <v>802</v>
      </c>
      <c r="E768" s="275">
        <v>87.634708414795767</v>
      </c>
      <c r="F768" s="275">
        <v>65.894308205368887</v>
      </c>
      <c r="G768" s="275">
        <v>80.387908344986826</v>
      </c>
      <c r="H768" s="275">
        <v>87.634708414795767</v>
      </c>
      <c r="I768" s="275">
        <v>65.894308205368887</v>
      </c>
      <c r="J768" s="275">
        <v>80.387908344986812</v>
      </c>
      <c r="K768" s="275">
        <v>87.634708414795767</v>
      </c>
      <c r="L768" s="275">
        <v>65.894308205368887</v>
      </c>
      <c r="M768" s="275">
        <v>80.387908344986812</v>
      </c>
      <c r="N768" s="275">
        <v>16.981326561367155</v>
      </c>
      <c r="O768" s="275">
        <v>13.287632885027866</v>
      </c>
      <c r="P768" s="275">
        <v>15.747732163804329</v>
      </c>
      <c r="Q768" s="275">
        <v>16.981326561367155</v>
      </c>
      <c r="R768" s="275">
        <v>13.287632885027866</v>
      </c>
      <c r="S768" s="275">
        <v>15.747732163804329</v>
      </c>
      <c r="T768" s="275">
        <v>16.981326561367155</v>
      </c>
      <c r="U768" s="275">
        <v>13.287632885027866</v>
      </c>
      <c r="V768" s="275">
        <v>15.747732163804329</v>
      </c>
      <c r="W768" s="275">
        <v>0.93192844233804129</v>
      </c>
      <c r="X768" s="275">
        <v>9.2688234928846817E-3</v>
      </c>
      <c r="Y768" s="275">
        <v>0.470598632915463</v>
      </c>
      <c r="Z768" s="275">
        <v>0.28876934426877199</v>
      </c>
      <c r="AA768" s="275">
        <v>0.28876934426877199</v>
      </c>
      <c r="AB768" s="275">
        <v>0.28876934426877199</v>
      </c>
      <c r="AC768" s="275">
        <v>0.28876934426877199</v>
      </c>
      <c r="AD768" s="275">
        <v>0.28876934426877199</v>
      </c>
      <c r="AE768" s="275">
        <v>0.28876934426877199</v>
      </c>
      <c r="AF768" s="275">
        <v>33.368095935275754</v>
      </c>
      <c r="AG768" s="275">
        <v>3.0898570624549775</v>
      </c>
      <c r="AH768" s="275">
        <v>3.0898570624549775</v>
      </c>
      <c r="AI768" s="275">
        <v>4.8293640232354464</v>
      </c>
      <c r="AJ768" s="275">
        <v>4.8293640232354464</v>
      </c>
      <c r="AK768" s="275">
        <v>4.8293640232354464</v>
      </c>
    </row>
    <row r="769" spans="1:37" ht="15" x14ac:dyDescent="0.25">
      <c r="A769" s="269" t="s">
        <v>1788</v>
      </c>
      <c r="B769" s="269" t="s">
        <v>267</v>
      </c>
      <c r="C769" s="275">
        <v>58</v>
      </c>
      <c r="D769" s="269" t="s">
        <v>802</v>
      </c>
      <c r="E769" s="275">
        <v>87.634708414795767</v>
      </c>
      <c r="F769" s="275">
        <v>65.894308205368887</v>
      </c>
      <c r="G769" s="275">
        <v>80.387908344986826</v>
      </c>
      <c r="H769" s="275">
        <v>87.634708414795767</v>
      </c>
      <c r="I769" s="275">
        <v>65.894308205368887</v>
      </c>
      <c r="J769" s="275">
        <v>80.387908344986812</v>
      </c>
      <c r="K769" s="275">
        <v>87.634708414795767</v>
      </c>
      <c r="L769" s="275">
        <v>65.894308205368887</v>
      </c>
      <c r="M769" s="275">
        <v>80.387908344986812</v>
      </c>
      <c r="N769" s="275">
        <v>16.981326561367155</v>
      </c>
      <c r="O769" s="275">
        <v>13.287632885027866</v>
      </c>
      <c r="P769" s="275">
        <v>15.747732163804329</v>
      </c>
      <c r="Q769" s="275">
        <v>16.981326561367155</v>
      </c>
      <c r="R769" s="275">
        <v>13.287632885027866</v>
      </c>
      <c r="S769" s="275">
        <v>15.747732163804329</v>
      </c>
      <c r="T769" s="275">
        <v>16.981326561367155</v>
      </c>
      <c r="U769" s="275">
        <v>13.287632885027866</v>
      </c>
      <c r="V769" s="275">
        <v>15.747732163804329</v>
      </c>
      <c r="W769" s="275">
        <v>0.93192844233804129</v>
      </c>
      <c r="X769" s="275">
        <v>9.2688234928846817E-3</v>
      </c>
      <c r="Y769" s="275">
        <v>0.470598632915463</v>
      </c>
      <c r="Z769" s="275">
        <v>0.28876934426877199</v>
      </c>
      <c r="AA769" s="275">
        <v>0.28876934426877199</v>
      </c>
      <c r="AB769" s="275">
        <v>0.28876934426877199</v>
      </c>
      <c r="AC769" s="275">
        <v>0.28876934426877199</v>
      </c>
      <c r="AD769" s="275">
        <v>0.28876934426877199</v>
      </c>
      <c r="AE769" s="275">
        <v>0.28876934426877199</v>
      </c>
      <c r="AF769" s="275">
        <v>33.370878299675752</v>
      </c>
      <c r="AG769" s="275">
        <v>3.0901147068549775</v>
      </c>
      <c r="AH769" s="275">
        <v>3.0901147068549775</v>
      </c>
      <c r="AI769" s="275">
        <v>4.8293640232354464</v>
      </c>
      <c r="AJ769" s="275">
        <v>4.8293640232354464</v>
      </c>
      <c r="AK769" s="275">
        <v>4.8293640232354464</v>
      </c>
    </row>
    <row r="770" spans="1:37" ht="15" x14ac:dyDescent="0.25">
      <c r="A770" s="269" t="s">
        <v>268</v>
      </c>
      <c r="B770" s="269" t="s">
        <v>269</v>
      </c>
      <c r="C770" s="275">
        <v>33</v>
      </c>
      <c r="D770" s="269" t="s">
        <v>802</v>
      </c>
      <c r="E770" s="275">
        <v>7.2468000698089599</v>
      </c>
      <c r="F770" s="275">
        <v>0</v>
      </c>
      <c r="G770" s="275">
        <v>4.8312000465393075</v>
      </c>
      <c r="H770" s="275">
        <v>7.2468000698089599</v>
      </c>
      <c r="I770" s="275">
        <v>0</v>
      </c>
      <c r="J770" s="275">
        <v>4.8312000465393066</v>
      </c>
      <c r="K770" s="275">
        <v>7.2468000698089599</v>
      </c>
      <c r="L770" s="275">
        <v>0</v>
      </c>
      <c r="M770" s="275">
        <v>4.8312000465393066</v>
      </c>
      <c r="N770" s="275">
        <v>2.3215834784820313</v>
      </c>
      <c r="O770" s="275">
        <v>1.0909147530081265</v>
      </c>
      <c r="P770" s="275">
        <v>1.9130183738258735</v>
      </c>
      <c r="Q770" s="275">
        <v>2.3215834784820313</v>
      </c>
      <c r="R770" s="275">
        <v>1.0909147530081265</v>
      </c>
      <c r="S770" s="275">
        <v>1.9130183738258741</v>
      </c>
      <c r="T770" s="275">
        <v>2.3215834784820313</v>
      </c>
      <c r="U770" s="275">
        <v>1.0909147530081265</v>
      </c>
      <c r="V770" s="275">
        <v>1.9130183738258741</v>
      </c>
      <c r="W770" s="275">
        <v>0.48910576417631946</v>
      </c>
      <c r="X770" s="275">
        <v>4.9482351536556703E-3</v>
      </c>
      <c r="Y770" s="275">
        <v>0.24702699966498756</v>
      </c>
      <c r="Z770" s="275">
        <v>0.1678063490701604</v>
      </c>
      <c r="AA770" s="275">
        <v>0.1678063490701604</v>
      </c>
      <c r="AB770" s="275">
        <v>0.1678063490701604</v>
      </c>
      <c r="AC770" s="275">
        <v>0.1678063490701604</v>
      </c>
      <c r="AD770" s="275">
        <v>0.1678063490701604</v>
      </c>
      <c r="AE770" s="275">
        <v>0.1678063490701604</v>
      </c>
      <c r="AF770" s="275">
        <v>1.3383501077000004</v>
      </c>
      <c r="AG770" s="275">
        <v>0.12392975249999996</v>
      </c>
      <c r="AH770" s="275">
        <v>0.12392975249999996</v>
      </c>
      <c r="AI770" s="275">
        <v>0.33099284069570029</v>
      </c>
      <c r="AJ770" s="275">
        <v>0.33099284069570029</v>
      </c>
      <c r="AK770" s="275">
        <v>0.33099284069570029</v>
      </c>
    </row>
    <row r="771" spans="1:37" ht="15" x14ac:dyDescent="0.25">
      <c r="A771" s="269" t="s">
        <v>270</v>
      </c>
      <c r="B771" s="269" t="s">
        <v>271</v>
      </c>
      <c r="C771" s="275">
        <v>14</v>
      </c>
      <c r="D771" s="269" t="s">
        <v>802</v>
      </c>
      <c r="E771" s="275">
        <v>31.888680759886718</v>
      </c>
      <c r="F771" s="275">
        <v>17.3950806202688</v>
      </c>
      <c r="G771" s="275">
        <v>27.057480713347413</v>
      </c>
      <c r="H771" s="275">
        <v>31.888680759886718</v>
      </c>
      <c r="I771" s="275">
        <v>17.3950806202688</v>
      </c>
      <c r="J771" s="275">
        <v>27.057480713347413</v>
      </c>
      <c r="K771" s="275">
        <v>31.888680759886718</v>
      </c>
      <c r="L771" s="275">
        <v>17.3950806202688</v>
      </c>
      <c r="M771" s="275">
        <v>27.057480713347413</v>
      </c>
      <c r="N771" s="275">
        <v>10.803585365957694</v>
      </c>
      <c r="O771" s="275">
        <v>8.6126320137135615</v>
      </c>
      <c r="P771" s="275">
        <v>10.006532585416707</v>
      </c>
      <c r="Q771" s="275">
        <v>10.803585365957694</v>
      </c>
      <c r="R771" s="275">
        <v>8.6126320137135615</v>
      </c>
      <c r="S771" s="275">
        <v>10.006532585416709</v>
      </c>
      <c r="T771" s="275">
        <v>10.803585365957694</v>
      </c>
      <c r="U771" s="275">
        <v>8.6126320137135615</v>
      </c>
      <c r="V771" s="275">
        <v>10.006532585416709</v>
      </c>
      <c r="W771" s="275">
        <v>0.23884665229003468</v>
      </c>
      <c r="X771" s="275">
        <v>2.3474563967385495E-3</v>
      </c>
      <c r="Y771" s="275">
        <v>0.12059705434338662</v>
      </c>
      <c r="Z771" s="275">
        <v>6.0925090667895247E-2</v>
      </c>
      <c r="AA771" s="275">
        <v>6.0925090667895247E-2</v>
      </c>
      <c r="AB771" s="275">
        <v>6.0925090667895247E-2</v>
      </c>
      <c r="AC771" s="275">
        <v>6.0925090667895247E-2</v>
      </c>
      <c r="AD771" s="275">
        <v>6.0925090667895247E-2</v>
      </c>
      <c r="AE771" s="275">
        <v>6.0925090667895247E-2</v>
      </c>
      <c r="AF771" s="275">
        <v>13.8825509268</v>
      </c>
      <c r="AG771" s="275">
        <v>1.2855105131999998</v>
      </c>
      <c r="AH771" s="275">
        <v>1.2855105131999998</v>
      </c>
      <c r="AI771" s="275">
        <v>2.356532191321262</v>
      </c>
      <c r="AJ771" s="275">
        <v>2.356532191321262</v>
      </c>
      <c r="AK771" s="275">
        <v>2.356532191321262</v>
      </c>
    </row>
    <row r="772" spans="1:37" ht="15" x14ac:dyDescent="0.25">
      <c r="A772" s="269" t="s">
        <v>272</v>
      </c>
      <c r="B772" s="269" t="s">
        <v>271</v>
      </c>
      <c r="C772" s="275">
        <v>12</v>
      </c>
      <c r="D772" s="269" t="s">
        <v>802</v>
      </c>
      <c r="E772" s="275">
        <v>50.342234722953243</v>
      </c>
      <c r="F772" s="275">
        <v>50.342234722953243</v>
      </c>
      <c r="G772" s="275">
        <v>50.342234722953243</v>
      </c>
      <c r="H772" s="275">
        <v>50.342234722953243</v>
      </c>
      <c r="I772" s="275">
        <v>50.342234722953243</v>
      </c>
      <c r="J772" s="275">
        <v>50.342234722953243</v>
      </c>
      <c r="K772" s="275">
        <v>50.342234722953243</v>
      </c>
      <c r="L772" s="275">
        <v>50.342234722953243</v>
      </c>
      <c r="M772" s="275">
        <v>50.342234722953243</v>
      </c>
      <c r="N772" s="275">
        <v>13.90089578187388</v>
      </c>
      <c r="O772" s="275">
        <v>13.395570153723437</v>
      </c>
      <c r="P772" s="275">
        <v>13.597221861324565</v>
      </c>
      <c r="Q772" s="275">
        <v>13.90089578187388</v>
      </c>
      <c r="R772" s="275">
        <v>13.395570153723437</v>
      </c>
      <c r="S772" s="275">
        <v>13.597221861324567</v>
      </c>
      <c r="T772" s="275">
        <v>13.90089578187388</v>
      </c>
      <c r="U772" s="275">
        <v>13.395570153723437</v>
      </c>
      <c r="V772" s="275">
        <v>13.597221861324567</v>
      </c>
      <c r="W772" s="275">
        <v>0.2048127463550207</v>
      </c>
      <c r="X772" s="275">
        <v>1.9734063924904577E-3</v>
      </c>
      <c r="Y772" s="275">
        <v>0.10339307637375558</v>
      </c>
      <c r="Z772" s="275">
        <v>6.9896753580716287E-2</v>
      </c>
      <c r="AA772" s="275">
        <v>6.9896753580716287E-2</v>
      </c>
      <c r="AB772" s="275">
        <v>6.9896753580716287E-2</v>
      </c>
      <c r="AC772" s="275">
        <v>6.9896753580716287E-2</v>
      </c>
      <c r="AD772" s="275">
        <v>6.9896753580716287E-2</v>
      </c>
      <c r="AE772" s="275">
        <v>6.9896753580716287E-2</v>
      </c>
      <c r="AF772" s="275">
        <v>26.489299134199999</v>
      </c>
      <c r="AG772" s="275">
        <v>2.4528846367999999</v>
      </c>
      <c r="AH772" s="275">
        <v>2.4528846367999999</v>
      </c>
      <c r="AI772" s="275">
        <v>3.0483061803527471</v>
      </c>
      <c r="AJ772" s="275">
        <v>3.0483061803527471</v>
      </c>
      <c r="AK772" s="275">
        <v>3.0483061803527471</v>
      </c>
    </row>
    <row r="773" spans="1:37" ht="15" x14ac:dyDescent="0.25">
      <c r="A773" s="269" t="s">
        <v>3658</v>
      </c>
      <c r="B773" s="269" t="s">
        <v>269</v>
      </c>
      <c r="C773" s="275">
        <v>32</v>
      </c>
      <c r="D773" s="269" t="s">
        <v>802</v>
      </c>
      <c r="E773" s="275">
        <v>7.2468000698089599</v>
      </c>
      <c r="F773" s="275">
        <v>0</v>
      </c>
      <c r="G773" s="275">
        <v>4.8312000465393075</v>
      </c>
      <c r="H773" s="275">
        <v>7.2468000698089599</v>
      </c>
      <c r="I773" s="275">
        <v>0</v>
      </c>
      <c r="J773" s="275">
        <v>4.8312000465393066</v>
      </c>
      <c r="K773" s="275">
        <v>7.2468000698089599</v>
      </c>
      <c r="L773" s="275">
        <v>0</v>
      </c>
      <c r="M773" s="275">
        <v>4.8312000465393066</v>
      </c>
      <c r="N773" s="275">
        <v>2.2793956647543889</v>
      </c>
      <c r="O773" s="275">
        <v>1.0481644393079579</v>
      </c>
      <c r="P773" s="275">
        <v>1.8706196226085343</v>
      </c>
      <c r="Q773" s="275">
        <v>2.2793956647543889</v>
      </c>
      <c r="R773" s="275">
        <v>1.0481644393079579</v>
      </c>
      <c r="S773" s="275">
        <v>1.8706196226085345</v>
      </c>
      <c r="T773" s="275">
        <v>2.2793956647543889</v>
      </c>
      <c r="U773" s="275">
        <v>1.0481644393079579</v>
      </c>
      <c r="V773" s="275">
        <v>1.8706196226085345</v>
      </c>
      <c r="W773" s="275">
        <v>0.48910576417631946</v>
      </c>
      <c r="X773" s="275">
        <v>4.9482351536556703E-3</v>
      </c>
      <c r="Y773" s="275">
        <v>0.24702699966498756</v>
      </c>
      <c r="Z773" s="275">
        <v>0.1678063490701604</v>
      </c>
      <c r="AA773" s="275">
        <v>0.1678063490701604</v>
      </c>
      <c r="AB773" s="275">
        <v>0.1678063490701604</v>
      </c>
      <c r="AC773" s="275">
        <v>0.1678063490701604</v>
      </c>
      <c r="AD773" s="275">
        <v>0.1678063490701604</v>
      </c>
      <c r="AE773" s="275">
        <v>0.1678063490701604</v>
      </c>
      <c r="AF773" s="275">
        <v>1.3313664080757532</v>
      </c>
      <c r="AG773" s="275">
        <v>0.12328307205497711</v>
      </c>
      <c r="AH773" s="275">
        <v>0.12328307205497711</v>
      </c>
      <c r="AI773" s="275">
        <v>0.33359025635367179</v>
      </c>
      <c r="AJ773" s="275">
        <v>0.33359025635367179</v>
      </c>
      <c r="AK773" s="275">
        <v>0.33359025635367179</v>
      </c>
    </row>
    <row r="774" spans="1:37" ht="15" x14ac:dyDescent="0.25">
      <c r="A774" s="269" t="s">
        <v>3659</v>
      </c>
      <c r="B774" s="269" t="s">
        <v>271</v>
      </c>
      <c r="C774" s="275">
        <v>14</v>
      </c>
      <c r="D774" s="269" t="s">
        <v>802</v>
      </c>
      <c r="E774" s="275">
        <v>47.440754242302361</v>
      </c>
      <c r="F774" s="275">
        <v>32.947154102684443</v>
      </c>
      <c r="G774" s="275">
        <v>42.60955419576306</v>
      </c>
      <c r="H774" s="275">
        <v>47.440754242302361</v>
      </c>
      <c r="I774" s="275">
        <v>32.947154102684443</v>
      </c>
      <c r="J774" s="275">
        <v>42.609554195763053</v>
      </c>
      <c r="K774" s="275">
        <v>47.440754242302361</v>
      </c>
      <c r="L774" s="275">
        <v>32.947154102684443</v>
      </c>
      <c r="M774" s="275">
        <v>42.609554195763053</v>
      </c>
      <c r="N774" s="275">
        <v>8.6624595110646645</v>
      </c>
      <c r="O774" s="275">
        <v>6.1607722681008603</v>
      </c>
      <c r="P774" s="275">
        <v>7.8265649941837196</v>
      </c>
      <c r="Q774" s="275">
        <v>8.6624595110646645</v>
      </c>
      <c r="R774" s="275">
        <v>6.1607722681008603</v>
      </c>
      <c r="S774" s="275">
        <v>7.8265649941837196</v>
      </c>
      <c r="T774" s="275">
        <v>8.6624595110646645</v>
      </c>
      <c r="U774" s="275">
        <v>6.1607722681008603</v>
      </c>
      <c r="V774" s="275">
        <v>7.8265649941837196</v>
      </c>
      <c r="W774" s="275">
        <v>0.23884665229003468</v>
      </c>
      <c r="X774" s="275">
        <v>2.3474563967385495E-3</v>
      </c>
      <c r="Y774" s="275">
        <v>0.12059705434338662</v>
      </c>
      <c r="Z774" s="275">
        <v>6.0925090667895247E-2</v>
      </c>
      <c r="AA774" s="275">
        <v>6.0925090667895247E-2</v>
      </c>
      <c r="AB774" s="275">
        <v>6.0925090667895247E-2</v>
      </c>
      <c r="AC774" s="275">
        <v>6.0925090667895247E-2</v>
      </c>
      <c r="AD774" s="275">
        <v>6.0925090667895247E-2</v>
      </c>
      <c r="AE774" s="275">
        <v>6.0925090667895247E-2</v>
      </c>
      <c r="AF774" s="275">
        <v>16.6085394198</v>
      </c>
      <c r="AG774" s="275">
        <v>1.5379365840000001</v>
      </c>
      <c r="AH774" s="275">
        <v>1.5379365840000001</v>
      </c>
      <c r="AI774" s="275">
        <v>2.4807006689164357</v>
      </c>
      <c r="AJ774" s="275">
        <v>2.4807006689164357</v>
      </c>
      <c r="AK774" s="275">
        <v>2.4807006689164357</v>
      </c>
    </row>
    <row r="775" spans="1:37" ht="15" x14ac:dyDescent="0.25">
      <c r="A775" s="269" t="s">
        <v>3660</v>
      </c>
      <c r="B775" s="269" t="s">
        <v>271</v>
      </c>
      <c r="C775" s="275">
        <v>12</v>
      </c>
      <c r="D775" s="269" t="s">
        <v>802</v>
      </c>
      <c r="E775" s="275">
        <v>32.947154102684443</v>
      </c>
      <c r="F775" s="275">
        <v>32.947154102684443</v>
      </c>
      <c r="G775" s="275">
        <v>32.947154102684451</v>
      </c>
      <c r="H775" s="275">
        <v>32.947154102684443</v>
      </c>
      <c r="I775" s="275">
        <v>32.947154102684443</v>
      </c>
      <c r="J775" s="275">
        <v>32.947154102684443</v>
      </c>
      <c r="K775" s="275">
        <v>32.947154102684443</v>
      </c>
      <c r="L775" s="275">
        <v>32.947154102684443</v>
      </c>
      <c r="M775" s="275">
        <v>32.947154102684443</v>
      </c>
      <c r="N775" s="275">
        <v>6.0786961776190456</v>
      </c>
      <c r="O775" s="275">
        <v>6.0394713855481053</v>
      </c>
      <c r="P775" s="275">
        <v>6.0505475470120755</v>
      </c>
      <c r="Q775" s="275">
        <v>6.0786961776190456</v>
      </c>
      <c r="R775" s="275">
        <v>6.0394713855481053</v>
      </c>
      <c r="S775" s="275">
        <v>6.0505475470120755</v>
      </c>
      <c r="T775" s="275">
        <v>6.0786961776190456</v>
      </c>
      <c r="U775" s="275">
        <v>6.0394713855481053</v>
      </c>
      <c r="V775" s="275">
        <v>6.0505475470120755</v>
      </c>
      <c r="W775" s="275">
        <v>0.20397602587168737</v>
      </c>
      <c r="X775" s="275">
        <v>1.973131942490458E-3</v>
      </c>
      <c r="Y775" s="275">
        <v>0.10297457890708892</v>
      </c>
      <c r="Z775" s="275">
        <v>6.0037904530716273E-2</v>
      </c>
      <c r="AA775" s="275">
        <v>6.0037904530716273E-2</v>
      </c>
      <c r="AB775" s="275">
        <v>6.0037904530716273E-2</v>
      </c>
      <c r="AC775" s="275">
        <v>6.0037904530716273E-2</v>
      </c>
      <c r="AD775" s="275">
        <v>6.0037904530716273E-2</v>
      </c>
      <c r="AE775" s="275">
        <v>6.0037904530716273E-2</v>
      </c>
      <c r="AF775" s="275">
        <v>15.428190107399999</v>
      </c>
      <c r="AG775" s="275">
        <v>1.4286374064</v>
      </c>
      <c r="AH775" s="275">
        <v>1.4286374064</v>
      </c>
      <c r="AI775" s="275">
        <v>2.0150730979653391</v>
      </c>
      <c r="AJ775" s="275">
        <v>2.0150730979653391</v>
      </c>
      <c r="AK775" s="275">
        <v>2.0150730979653391</v>
      </c>
    </row>
    <row r="776" spans="1:37" ht="15" x14ac:dyDescent="0.25">
      <c r="A776" s="269" t="s">
        <v>1789</v>
      </c>
      <c r="B776" s="269" t="s">
        <v>269</v>
      </c>
      <c r="C776" s="275">
        <v>32</v>
      </c>
      <c r="D776" s="269" t="s">
        <v>802</v>
      </c>
      <c r="E776" s="275">
        <v>7.2468000698089599</v>
      </c>
      <c r="F776" s="275">
        <v>0</v>
      </c>
      <c r="G776" s="275">
        <v>4.8312000465393075</v>
      </c>
      <c r="H776" s="275">
        <v>7.2468000698089599</v>
      </c>
      <c r="I776" s="275">
        <v>0</v>
      </c>
      <c r="J776" s="275">
        <v>4.8312000465393066</v>
      </c>
      <c r="K776" s="275">
        <v>7.2468000698089599</v>
      </c>
      <c r="L776" s="275">
        <v>0</v>
      </c>
      <c r="M776" s="275">
        <v>4.8312000465393066</v>
      </c>
      <c r="N776" s="275">
        <v>2.2793956647543889</v>
      </c>
      <c r="O776" s="275">
        <v>1.0481644393079579</v>
      </c>
      <c r="P776" s="275">
        <v>1.8706196226085343</v>
      </c>
      <c r="Q776" s="275">
        <v>2.2793956647543889</v>
      </c>
      <c r="R776" s="275">
        <v>1.0481644393079579</v>
      </c>
      <c r="S776" s="275">
        <v>1.8706196226085345</v>
      </c>
      <c r="T776" s="275">
        <v>2.2793956647543889</v>
      </c>
      <c r="U776" s="275">
        <v>1.0481644393079579</v>
      </c>
      <c r="V776" s="275">
        <v>1.8706196226085345</v>
      </c>
      <c r="W776" s="275">
        <v>0.48910576417631946</v>
      </c>
      <c r="X776" s="275">
        <v>4.9482351536556703E-3</v>
      </c>
      <c r="Y776" s="275">
        <v>0.24702699966498756</v>
      </c>
      <c r="Z776" s="275">
        <v>0.1678063490701604</v>
      </c>
      <c r="AA776" s="275">
        <v>0.1678063490701604</v>
      </c>
      <c r="AB776" s="275">
        <v>0.1678063490701604</v>
      </c>
      <c r="AC776" s="275">
        <v>0.1678063490701604</v>
      </c>
      <c r="AD776" s="275">
        <v>0.1678063490701604</v>
      </c>
      <c r="AE776" s="275">
        <v>0.1678063490701604</v>
      </c>
      <c r="AF776" s="275">
        <v>1.3313664080757532</v>
      </c>
      <c r="AG776" s="275">
        <v>0.12328307205497711</v>
      </c>
      <c r="AH776" s="275">
        <v>0.12328307205497711</v>
      </c>
      <c r="AI776" s="275">
        <v>0.33359025635367179</v>
      </c>
      <c r="AJ776" s="275">
        <v>0.33359025635367179</v>
      </c>
      <c r="AK776" s="275">
        <v>0.33359025635367179</v>
      </c>
    </row>
    <row r="777" spans="1:37" ht="15" x14ac:dyDescent="0.25">
      <c r="A777" s="269" t="s">
        <v>1790</v>
      </c>
      <c r="B777" s="269" t="s">
        <v>271</v>
      </c>
      <c r="C777" s="275">
        <v>14</v>
      </c>
      <c r="D777" s="269" t="s">
        <v>802</v>
      </c>
      <c r="E777" s="275">
        <v>47.440754242302361</v>
      </c>
      <c r="F777" s="275">
        <v>32.947154102684443</v>
      </c>
      <c r="G777" s="275">
        <v>42.60955419576306</v>
      </c>
      <c r="H777" s="275">
        <v>47.440754242302361</v>
      </c>
      <c r="I777" s="275">
        <v>32.947154102684443</v>
      </c>
      <c r="J777" s="275">
        <v>42.609554195763053</v>
      </c>
      <c r="K777" s="275">
        <v>47.440754242302361</v>
      </c>
      <c r="L777" s="275">
        <v>32.947154102684443</v>
      </c>
      <c r="M777" s="275">
        <v>42.609554195763053</v>
      </c>
      <c r="N777" s="275">
        <v>8.6624595110646645</v>
      </c>
      <c r="O777" s="275">
        <v>6.1607722681008603</v>
      </c>
      <c r="P777" s="275">
        <v>7.8265649941837196</v>
      </c>
      <c r="Q777" s="275">
        <v>8.6624595110646645</v>
      </c>
      <c r="R777" s="275">
        <v>6.1607722681008603</v>
      </c>
      <c r="S777" s="275">
        <v>7.8265649941837196</v>
      </c>
      <c r="T777" s="275">
        <v>8.6624595110646645</v>
      </c>
      <c r="U777" s="275">
        <v>6.1607722681008603</v>
      </c>
      <c r="V777" s="275">
        <v>7.8265649941837196</v>
      </c>
      <c r="W777" s="275">
        <v>0.23884665229003468</v>
      </c>
      <c r="X777" s="275">
        <v>2.3474563967385495E-3</v>
      </c>
      <c r="Y777" s="275">
        <v>0.12059705434338662</v>
      </c>
      <c r="Z777" s="275">
        <v>6.0925090667895247E-2</v>
      </c>
      <c r="AA777" s="275">
        <v>6.0925090667895247E-2</v>
      </c>
      <c r="AB777" s="275">
        <v>6.0925090667895247E-2</v>
      </c>
      <c r="AC777" s="275">
        <v>6.0925090667895247E-2</v>
      </c>
      <c r="AD777" s="275">
        <v>6.0925090667895247E-2</v>
      </c>
      <c r="AE777" s="275">
        <v>6.0925090667895247E-2</v>
      </c>
      <c r="AF777" s="275">
        <v>16.6085394198</v>
      </c>
      <c r="AG777" s="275">
        <v>1.5379365840000001</v>
      </c>
      <c r="AH777" s="275">
        <v>1.5379365840000001</v>
      </c>
      <c r="AI777" s="275">
        <v>2.4807006689164357</v>
      </c>
      <c r="AJ777" s="275">
        <v>2.4807006689164357</v>
      </c>
      <c r="AK777" s="275">
        <v>2.4807006689164357</v>
      </c>
    </row>
    <row r="778" spans="1:37" ht="15" x14ac:dyDescent="0.25">
      <c r="A778" s="269" t="s">
        <v>1791</v>
      </c>
      <c r="B778" s="269" t="s">
        <v>271</v>
      </c>
      <c r="C778" s="275">
        <v>12</v>
      </c>
      <c r="D778" s="269" t="s">
        <v>802</v>
      </c>
      <c r="E778" s="275">
        <v>32.947154102684443</v>
      </c>
      <c r="F778" s="275">
        <v>32.947154102684443</v>
      </c>
      <c r="G778" s="275">
        <v>32.947154102684451</v>
      </c>
      <c r="H778" s="275">
        <v>32.947154102684443</v>
      </c>
      <c r="I778" s="275">
        <v>32.947154102684443</v>
      </c>
      <c r="J778" s="275">
        <v>32.947154102684443</v>
      </c>
      <c r="K778" s="275">
        <v>32.947154102684443</v>
      </c>
      <c r="L778" s="275">
        <v>32.947154102684443</v>
      </c>
      <c r="M778" s="275">
        <v>32.947154102684443</v>
      </c>
      <c r="N778" s="275">
        <v>6.0786961776190456</v>
      </c>
      <c r="O778" s="275">
        <v>6.0394713855481053</v>
      </c>
      <c r="P778" s="275">
        <v>6.0505475470120755</v>
      </c>
      <c r="Q778" s="275">
        <v>6.0786961776190456</v>
      </c>
      <c r="R778" s="275">
        <v>6.0394713855481053</v>
      </c>
      <c r="S778" s="275">
        <v>6.0505475470120755</v>
      </c>
      <c r="T778" s="275">
        <v>6.0786961776190456</v>
      </c>
      <c r="U778" s="275">
        <v>6.0394713855481053</v>
      </c>
      <c r="V778" s="275">
        <v>6.0505475470120755</v>
      </c>
      <c r="W778" s="275">
        <v>0.20397602587168737</v>
      </c>
      <c r="X778" s="275">
        <v>1.973131942490458E-3</v>
      </c>
      <c r="Y778" s="275">
        <v>0.10297457890708892</v>
      </c>
      <c r="Z778" s="275">
        <v>6.0037904530716273E-2</v>
      </c>
      <c r="AA778" s="275">
        <v>6.0037904530716273E-2</v>
      </c>
      <c r="AB778" s="275">
        <v>6.0037904530716273E-2</v>
      </c>
      <c r="AC778" s="275">
        <v>6.0037904530716273E-2</v>
      </c>
      <c r="AD778" s="275">
        <v>6.0037904530716273E-2</v>
      </c>
      <c r="AE778" s="275">
        <v>6.0037904530716273E-2</v>
      </c>
      <c r="AF778" s="275">
        <v>15.430972471799999</v>
      </c>
      <c r="AG778" s="275">
        <v>1.4288950508</v>
      </c>
      <c r="AH778" s="275">
        <v>1.4288950508</v>
      </c>
      <c r="AI778" s="275">
        <v>2.0150730979653391</v>
      </c>
      <c r="AJ778" s="275">
        <v>2.0150730979653391</v>
      </c>
      <c r="AK778" s="275">
        <v>2.0150730979653391</v>
      </c>
    </row>
    <row r="779" spans="1:37" ht="15" x14ac:dyDescent="0.25">
      <c r="A779" s="269" t="s">
        <v>273</v>
      </c>
      <c r="B779" s="269" t="s">
        <v>274</v>
      </c>
      <c r="C779" s="275">
        <v>41</v>
      </c>
      <c r="D779" s="269" t="s">
        <v>802</v>
      </c>
      <c r="E779" s="275">
        <v>196.43008249248675</v>
      </c>
      <c r="F779" s="275">
        <v>174.09568254913501</v>
      </c>
      <c r="G779" s="275">
        <v>188.98528251136949</v>
      </c>
      <c r="H779" s="275">
        <v>196.43008249248675</v>
      </c>
      <c r="I779" s="275">
        <v>174.09568254913501</v>
      </c>
      <c r="J779" s="275">
        <v>188.98528251136949</v>
      </c>
      <c r="K779" s="275">
        <v>196.43008249248675</v>
      </c>
      <c r="L779" s="275">
        <v>174.09568254913501</v>
      </c>
      <c r="M779" s="275">
        <v>188.98528251136949</v>
      </c>
      <c r="N779" s="275">
        <v>43.046646041184758</v>
      </c>
      <c r="O779" s="275">
        <v>40.301122401381733</v>
      </c>
      <c r="P779" s="275">
        <v>41.890359504913015</v>
      </c>
      <c r="Q779" s="275">
        <v>43.046646041184758</v>
      </c>
      <c r="R779" s="275">
        <v>40.301122401381733</v>
      </c>
      <c r="S779" s="275">
        <v>41.890359504913008</v>
      </c>
      <c r="T779" s="275">
        <v>43.046646041184758</v>
      </c>
      <c r="U779" s="275">
        <v>40.301122401381733</v>
      </c>
      <c r="V779" s="275">
        <v>41.890359504913008</v>
      </c>
      <c r="W779" s="275">
        <v>0.68593262345262163</v>
      </c>
      <c r="X779" s="275">
        <v>6.8549183945201732E-3</v>
      </c>
      <c r="Y779" s="275">
        <v>0.34639377092357088</v>
      </c>
      <c r="Z779" s="275">
        <v>0.16888953424178765</v>
      </c>
      <c r="AA779" s="275">
        <v>0.16888953424178765</v>
      </c>
      <c r="AB779" s="275">
        <v>0.16888953424178765</v>
      </c>
      <c r="AC779" s="275">
        <v>0.16888953424178765</v>
      </c>
      <c r="AD779" s="275">
        <v>0.16888953424178765</v>
      </c>
      <c r="AE779" s="275">
        <v>0.16888953424178765</v>
      </c>
      <c r="AF779" s="275">
        <v>60.9576196919</v>
      </c>
      <c r="AG779" s="275">
        <v>5.6446149177999994</v>
      </c>
      <c r="AH779" s="275">
        <v>5.6446149177999994</v>
      </c>
      <c r="AI779" s="275">
        <v>15.046286990297393</v>
      </c>
      <c r="AJ779" s="275">
        <v>15.046286990297393</v>
      </c>
      <c r="AK779" s="275">
        <v>15.046286990297393</v>
      </c>
    </row>
    <row r="780" spans="1:37" ht="15" x14ac:dyDescent="0.25">
      <c r="A780" s="269" t="s">
        <v>3661</v>
      </c>
      <c r="B780" s="269" t="s">
        <v>275</v>
      </c>
      <c r="C780" s="275">
        <v>494</v>
      </c>
      <c r="D780" s="269" t="s">
        <v>802</v>
      </c>
      <c r="E780" s="275">
        <v>2603.1035909910406</v>
      </c>
      <c r="F780" s="275">
        <v>1256.6839945287918</v>
      </c>
      <c r="G780" s="275">
        <v>2150.3103920979706</v>
      </c>
      <c r="H780" s="275">
        <v>2603.1035909910406</v>
      </c>
      <c r="I780" s="275">
        <v>1256.6839945287918</v>
      </c>
      <c r="J780" s="275">
        <v>2150.3103920979711</v>
      </c>
      <c r="K780" s="275">
        <v>2603.1035909910406</v>
      </c>
      <c r="L780" s="275">
        <v>1256.6839945287918</v>
      </c>
      <c r="M780" s="275">
        <v>2150.3103920979711</v>
      </c>
      <c r="N780" s="275">
        <v>315.77563527256672</v>
      </c>
      <c r="O780" s="275">
        <v>237.14020027395742</v>
      </c>
      <c r="P780" s="275">
        <v>289.18121791984157</v>
      </c>
      <c r="Q780" s="275">
        <v>315.77563527256672</v>
      </c>
      <c r="R780" s="275">
        <v>237.14020027395742</v>
      </c>
      <c r="S780" s="275">
        <v>289.18121791984163</v>
      </c>
      <c r="T780" s="275">
        <v>315.77563527256672</v>
      </c>
      <c r="U780" s="275">
        <v>237.14020027395742</v>
      </c>
      <c r="V780" s="275">
        <v>289.18121791984163</v>
      </c>
      <c r="W780" s="275">
        <v>8.2745359092042996</v>
      </c>
      <c r="X780" s="275">
        <v>8.3720522915730788E-2</v>
      </c>
      <c r="Y780" s="275">
        <v>4.1791282160600156</v>
      </c>
      <c r="Z780" s="275">
        <v>1.5975646831839043</v>
      </c>
      <c r="AA780" s="275">
        <v>1.5975646831839043</v>
      </c>
      <c r="AB780" s="275">
        <v>1.5975646831839043</v>
      </c>
      <c r="AC780" s="275">
        <v>1.5975646831839043</v>
      </c>
      <c r="AD780" s="275">
        <v>1.5975646831839043</v>
      </c>
      <c r="AE780" s="275">
        <v>1.5975646831839043</v>
      </c>
      <c r="AF780" s="275">
        <v>644.21927043160758</v>
      </c>
      <c r="AG780" s="275">
        <v>59.654099331029791</v>
      </c>
      <c r="AH780" s="275">
        <v>59.654099331029791</v>
      </c>
      <c r="AI780" s="275">
        <v>43.887861117905913</v>
      </c>
      <c r="AJ780" s="275">
        <v>43.887861117905913</v>
      </c>
      <c r="AK780" s="275">
        <v>43.887861117905913</v>
      </c>
    </row>
    <row r="781" spans="1:37" ht="15" x14ac:dyDescent="0.25">
      <c r="A781" s="269" t="s">
        <v>881</v>
      </c>
      <c r="B781" s="269" t="s">
        <v>275</v>
      </c>
      <c r="C781" s="275">
        <v>494</v>
      </c>
      <c r="D781" s="269" t="s">
        <v>802</v>
      </c>
      <c r="E781" s="275">
        <v>2603.1035909910411</v>
      </c>
      <c r="F781" s="275">
        <v>1256.6839945287918</v>
      </c>
      <c r="G781" s="275">
        <v>2150.3103920979711</v>
      </c>
      <c r="H781" s="275">
        <v>2603.1035909910411</v>
      </c>
      <c r="I781" s="275">
        <v>1256.6839945287918</v>
      </c>
      <c r="J781" s="275">
        <v>2150.3103920979711</v>
      </c>
      <c r="K781" s="275">
        <v>2603.1035909910411</v>
      </c>
      <c r="L781" s="275">
        <v>1256.6839945287918</v>
      </c>
      <c r="M781" s="275">
        <v>2150.3103920979711</v>
      </c>
      <c r="N781" s="275">
        <v>315.77563527256672</v>
      </c>
      <c r="O781" s="275">
        <v>237.14020027395736</v>
      </c>
      <c r="P781" s="275">
        <v>289.18121791984157</v>
      </c>
      <c r="Q781" s="275">
        <v>315.77563527256672</v>
      </c>
      <c r="R781" s="275">
        <v>237.14020027395736</v>
      </c>
      <c r="S781" s="275">
        <v>289.18121791984152</v>
      </c>
      <c r="T781" s="275">
        <v>315.77563527256672</v>
      </c>
      <c r="U781" s="275">
        <v>237.14020027395736</v>
      </c>
      <c r="V781" s="275">
        <v>289.18121791984152</v>
      </c>
      <c r="W781" s="275">
        <v>8.2745359092042996</v>
      </c>
      <c r="X781" s="275">
        <v>8.3720522915730788E-2</v>
      </c>
      <c r="Y781" s="275">
        <v>4.1791282160600156</v>
      </c>
      <c r="Z781" s="275">
        <v>1.5975646831839043</v>
      </c>
      <c r="AA781" s="275">
        <v>1.5975646831839043</v>
      </c>
      <c r="AB781" s="275">
        <v>1.5975646831839043</v>
      </c>
      <c r="AC781" s="275">
        <v>1.5975646831839043</v>
      </c>
      <c r="AD781" s="275">
        <v>1.5975646831839043</v>
      </c>
      <c r="AE781" s="275">
        <v>1.5975646831839043</v>
      </c>
      <c r="AF781" s="275">
        <v>644.1938348179076</v>
      </c>
      <c r="AG781" s="275">
        <v>59.651744023229796</v>
      </c>
      <c r="AH781" s="275">
        <v>59.651744023229796</v>
      </c>
      <c r="AI781" s="275">
        <v>43.725349336516075</v>
      </c>
      <c r="AJ781" s="275">
        <v>43.725349336516075</v>
      </c>
      <c r="AK781" s="275">
        <v>43.725349336516075</v>
      </c>
    </row>
    <row r="782" spans="1:37" ht="15" x14ac:dyDescent="0.25">
      <c r="A782" s="269" t="s">
        <v>276</v>
      </c>
      <c r="B782" s="269" t="s">
        <v>277</v>
      </c>
      <c r="C782" s="275">
        <v>252</v>
      </c>
      <c r="D782" s="269" t="s">
        <v>802</v>
      </c>
      <c r="E782" s="275">
        <v>1236.3394882657883</v>
      </c>
      <c r="F782" s="275">
        <v>534.6470902755616</v>
      </c>
      <c r="G782" s="275">
        <v>1000.4486888995525</v>
      </c>
      <c r="H782" s="275">
        <v>1236.3394882657883</v>
      </c>
      <c r="I782" s="275">
        <v>534.6470902755616</v>
      </c>
      <c r="J782" s="275">
        <v>1000.4486888995525</v>
      </c>
      <c r="K782" s="275">
        <v>1236.3394882657883</v>
      </c>
      <c r="L782" s="275">
        <v>534.6470902755616</v>
      </c>
      <c r="M782" s="275">
        <v>1000.4486888995525</v>
      </c>
      <c r="N782" s="275">
        <v>106.19896590033142</v>
      </c>
      <c r="O782" s="275">
        <v>68.366814672358814</v>
      </c>
      <c r="P782" s="275">
        <v>93.438242671442424</v>
      </c>
      <c r="Q782" s="275">
        <v>106.19896590033142</v>
      </c>
      <c r="R782" s="275">
        <v>68.366814672358814</v>
      </c>
      <c r="S782" s="275">
        <v>93.43824267144241</v>
      </c>
      <c r="T782" s="275">
        <v>106.19896590033142</v>
      </c>
      <c r="U782" s="275">
        <v>68.366814672358814</v>
      </c>
      <c r="V782" s="275">
        <v>93.43824267144241</v>
      </c>
      <c r="W782" s="275">
        <v>4.1731960340048539</v>
      </c>
      <c r="X782" s="275">
        <v>4.2466301358076823E-2</v>
      </c>
      <c r="Y782" s="275">
        <v>2.1078311676814652</v>
      </c>
      <c r="Z782" s="275">
        <v>0.68717385660876218</v>
      </c>
      <c r="AA782" s="275">
        <v>0.68717385660876218</v>
      </c>
      <c r="AB782" s="275">
        <v>0.68717385660876218</v>
      </c>
      <c r="AC782" s="275">
        <v>0.68717385660876218</v>
      </c>
      <c r="AD782" s="275">
        <v>0.68717385660876218</v>
      </c>
      <c r="AE782" s="275">
        <v>0.68717385660876218</v>
      </c>
      <c r="AF782" s="275">
        <v>290.41130637290001</v>
      </c>
      <c r="AG782" s="275">
        <v>26.891810473150006</v>
      </c>
      <c r="AH782" s="275">
        <v>26.891810473150006</v>
      </c>
      <c r="AI782" s="275">
        <v>18.718202921445258</v>
      </c>
      <c r="AJ782" s="275">
        <v>18.718202921445258</v>
      </c>
      <c r="AK782" s="275">
        <v>18.718202921445258</v>
      </c>
    </row>
    <row r="783" spans="1:37" ht="15" x14ac:dyDescent="0.25">
      <c r="A783" s="269" t="s">
        <v>3662</v>
      </c>
      <c r="B783" s="269" t="s">
        <v>1793</v>
      </c>
      <c r="C783" s="275">
        <v>257</v>
      </c>
      <c r="D783" s="269" t="s">
        <v>802</v>
      </c>
      <c r="E783" s="275">
        <v>1149.1627073292348</v>
      </c>
      <c r="F783" s="275">
        <v>447.47030933900811</v>
      </c>
      <c r="G783" s="275">
        <v>913.27190796299908</v>
      </c>
      <c r="H783" s="275">
        <v>1149.1627073292348</v>
      </c>
      <c r="I783" s="275">
        <v>447.47030933900811</v>
      </c>
      <c r="J783" s="275">
        <v>913.27190796299897</v>
      </c>
      <c r="K783" s="275">
        <v>1149.1627073292348</v>
      </c>
      <c r="L783" s="275">
        <v>447.47030933900811</v>
      </c>
      <c r="M783" s="275">
        <v>913.27190796299897</v>
      </c>
      <c r="N783" s="275">
        <v>87.474867488748984</v>
      </c>
      <c r="O783" s="275">
        <v>49.663801394629502</v>
      </c>
      <c r="P783" s="275">
        <v>74.732766499515591</v>
      </c>
      <c r="Q783" s="275">
        <v>87.474867488748984</v>
      </c>
      <c r="R783" s="275">
        <v>49.663801394629502</v>
      </c>
      <c r="S783" s="275">
        <v>74.732766499515591</v>
      </c>
      <c r="T783" s="275">
        <v>87.474867488748984</v>
      </c>
      <c r="U783" s="275">
        <v>49.663801394629502</v>
      </c>
      <c r="V783" s="275">
        <v>74.732766499515591</v>
      </c>
      <c r="W783" s="275">
        <v>4.2761058833886221</v>
      </c>
      <c r="X783" s="275">
        <v>4.3588722720821087E-2</v>
      </c>
      <c r="Y783" s="275">
        <v>2.1598473030547214</v>
      </c>
      <c r="Z783" s="275">
        <v>0.67662932978637069</v>
      </c>
      <c r="AA783" s="275">
        <v>0.67662932978637069</v>
      </c>
      <c r="AB783" s="275">
        <v>0.67662932978637069</v>
      </c>
      <c r="AC783" s="275">
        <v>0.67662932978637069</v>
      </c>
      <c r="AD783" s="275">
        <v>0.67662932978637069</v>
      </c>
      <c r="AE783" s="275">
        <v>0.67662932978637069</v>
      </c>
      <c r="AF783" s="275">
        <v>246.55247831900002</v>
      </c>
      <c r="AG783" s="275">
        <v>22.830522768400002</v>
      </c>
      <c r="AH783" s="275">
        <v>22.830522768400002</v>
      </c>
      <c r="AI783" s="275">
        <v>15.411748697527457</v>
      </c>
      <c r="AJ783" s="275">
        <v>15.411748697527457</v>
      </c>
      <c r="AK783" s="275">
        <v>15.411748697527457</v>
      </c>
    </row>
    <row r="784" spans="1:37" ht="15" x14ac:dyDescent="0.25">
      <c r="A784" s="269" t="s">
        <v>1792</v>
      </c>
      <c r="B784" s="269" t="s">
        <v>1793</v>
      </c>
      <c r="C784" s="275">
        <v>257</v>
      </c>
      <c r="D784" s="269" t="s">
        <v>802</v>
      </c>
      <c r="E784" s="275">
        <v>1149.1627073292348</v>
      </c>
      <c r="F784" s="275">
        <v>447.47030933900811</v>
      </c>
      <c r="G784" s="275">
        <v>913.27190796299908</v>
      </c>
      <c r="H784" s="275">
        <v>1149.1627073292348</v>
      </c>
      <c r="I784" s="275">
        <v>447.47030933900811</v>
      </c>
      <c r="J784" s="275">
        <v>913.27190796299897</v>
      </c>
      <c r="K784" s="275">
        <v>1149.1627073292348</v>
      </c>
      <c r="L784" s="275">
        <v>447.47030933900811</v>
      </c>
      <c r="M784" s="275">
        <v>913.27190796299897</v>
      </c>
      <c r="N784" s="275">
        <v>87.474867488748984</v>
      </c>
      <c r="O784" s="275">
        <v>49.663801394629502</v>
      </c>
      <c r="P784" s="275">
        <v>74.732766499515591</v>
      </c>
      <c r="Q784" s="275">
        <v>87.474867488748984</v>
      </c>
      <c r="R784" s="275">
        <v>49.663801394629502</v>
      </c>
      <c r="S784" s="275">
        <v>74.732766499515591</v>
      </c>
      <c r="T784" s="275">
        <v>87.474867488748984</v>
      </c>
      <c r="U784" s="275">
        <v>49.663801394629502</v>
      </c>
      <c r="V784" s="275">
        <v>74.732766499515591</v>
      </c>
      <c r="W784" s="275">
        <v>4.2761058833886221</v>
      </c>
      <c r="X784" s="275">
        <v>4.3588722720821087E-2</v>
      </c>
      <c r="Y784" s="275">
        <v>2.1598473030547214</v>
      </c>
      <c r="Z784" s="275">
        <v>0.67662932978637069</v>
      </c>
      <c r="AA784" s="275">
        <v>0.67662932978637069</v>
      </c>
      <c r="AB784" s="275">
        <v>0.67662932978637069</v>
      </c>
      <c r="AC784" s="275">
        <v>0.67662932978637069</v>
      </c>
      <c r="AD784" s="275">
        <v>0.67662932978637069</v>
      </c>
      <c r="AE784" s="275">
        <v>0.67662932978637069</v>
      </c>
      <c r="AF784" s="275">
        <v>246.55247831900002</v>
      </c>
      <c r="AG784" s="275">
        <v>22.830522768400002</v>
      </c>
      <c r="AH784" s="275">
        <v>22.830522768400002</v>
      </c>
      <c r="AI784" s="275">
        <v>15.411748697527457</v>
      </c>
      <c r="AJ784" s="275">
        <v>15.411748697527457</v>
      </c>
      <c r="AK784" s="275">
        <v>15.411748697527457</v>
      </c>
    </row>
    <row r="785" spans="1:37" ht="15" x14ac:dyDescent="0.25">
      <c r="A785" s="269" t="s">
        <v>278</v>
      </c>
      <c r="B785" s="269" t="s">
        <v>279</v>
      </c>
      <c r="C785" s="275">
        <v>39</v>
      </c>
      <c r="D785" s="269" t="s">
        <v>802</v>
      </c>
      <c r="E785" s="275">
        <v>63.533900905561623</v>
      </c>
      <c r="F785" s="275">
        <v>25.701500085306343</v>
      </c>
      <c r="G785" s="275">
        <v>50.923100632143196</v>
      </c>
      <c r="H785" s="275">
        <v>63.533900905561623</v>
      </c>
      <c r="I785" s="275">
        <v>25.701500085306343</v>
      </c>
      <c r="J785" s="275">
        <v>50.923100632143189</v>
      </c>
      <c r="K785" s="275">
        <v>63.533900905561623</v>
      </c>
      <c r="L785" s="275">
        <v>25.701500085306343</v>
      </c>
      <c r="M785" s="275">
        <v>50.923100632143189</v>
      </c>
      <c r="N785" s="275">
        <v>9.2273187318079675</v>
      </c>
      <c r="O785" s="275">
        <v>1.7558867517140604</v>
      </c>
      <c r="P785" s="275">
        <v>6.7401335752814324</v>
      </c>
      <c r="Q785" s="275">
        <v>9.2273187318079675</v>
      </c>
      <c r="R785" s="275">
        <v>1.7558867517140604</v>
      </c>
      <c r="S785" s="275">
        <v>6.7401335752814324</v>
      </c>
      <c r="T785" s="275">
        <v>9.2273187318079675</v>
      </c>
      <c r="U785" s="275">
        <v>1.7558867517140604</v>
      </c>
      <c r="V785" s="275">
        <v>6.7401335752814324</v>
      </c>
      <c r="W785" s="275">
        <v>0.72982057103303477</v>
      </c>
      <c r="X785" s="275">
        <v>7.1680505533923125E-3</v>
      </c>
      <c r="Y785" s="275">
        <v>0.36849431079321354</v>
      </c>
      <c r="Z785" s="275">
        <v>0.17920116317255608</v>
      </c>
      <c r="AA785" s="275">
        <v>0.17920116317255608</v>
      </c>
      <c r="AB785" s="275">
        <v>0.17920116317255608</v>
      </c>
      <c r="AC785" s="275">
        <v>0.17920116317255608</v>
      </c>
      <c r="AD785" s="275">
        <v>0.17920116317255608</v>
      </c>
      <c r="AE785" s="275">
        <v>0.17920116317255608</v>
      </c>
      <c r="AF785" s="275">
        <v>37.8626657728</v>
      </c>
      <c r="AG785" s="275">
        <v>3.5060485297000001</v>
      </c>
      <c r="AH785" s="275">
        <v>3.5060485297000001</v>
      </c>
      <c r="AI785" s="275">
        <v>1.545800600148207</v>
      </c>
      <c r="AJ785" s="275">
        <v>1.545800600148207</v>
      </c>
      <c r="AK785" s="275">
        <v>1.545800600148207</v>
      </c>
    </row>
    <row r="786" spans="1:37" ht="15" x14ac:dyDescent="0.25">
      <c r="A786" s="269" t="s">
        <v>3663</v>
      </c>
      <c r="B786" s="269" t="s">
        <v>2272</v>
      </c>
      <c r="C786" s="275">
        <v>38</v>
      </c>
      <c r="D786" s="269" t="s">
        <v>802</v>
      </c>
      <c r="E786" s="275">
        <v>57.104300921869452</v>
      </c>
      <c r="F786" s="275">
        <v>25.701500085306343</v>
      </c>
      <c r="G786" s="275">
        <v>46.636700643015075</v>
      </c>
      <c r="H786" s="275">
        <v>57.104300921869452</v>
      </c>
      <c r="I786" s="275">
        <v>25.701500085306343</v>
      </c>
      <c r="J786" s="275">
        <v>46.636700643015082</v>
      </c>
      <c r="K786" s="275">
        <v>57.104300921869452</v>
      </c>
      <c r="L786" s="275">
        <v>25.701500085306343</v>
      </c>
      <c r="M786" s="275">
        <v>46.636700643015082</v>
      </c>
      <c r="N786" s="275">
        <v>8.9228771316749835</v>
      </c>
      <c r="O786" s="275">
        <v>1.7131364380138918</v>
      </c>
      <c r="P786" s="275">
        <v>6.5228989664605308</v>
      </c>
      <c r="Q786" s="275">
        <v>8.9228771316749835</v>
      </c>
      <c r="R786" s="275">
        <v>1.7131364380138918</v>
      </c>
      <c r="S786" s="275">
        <v>6.5228989664605308</v>
      </c>
      <c r="T786" s="275">
        <v>8.9228771316749835</v>
      </c>
      <c r="U786" s="275">
        <v>1.7131364380138918</v>
      </c>
      <c r="V786" s="275">
        <v>6.5228989664605308</v>
      </c>
      <c r="W786" s="275">
        <v>0.72982057103303477</v>
      </c>
      <c r="X786" s="275">
        <v>7.1680505533923125E-3</v>
      </c>
      <c r="Y786" s="275">
        <v>0.36849431079321354</v>
      </c>
      <c r="Z786" s="275">
        <v>0.17920116317255608</v>
      </c>
      <c r="AA786" s="275">
        <v>0.17920116317255608</v>
      </c>
      <c r="AB786" s="275">
        <v>0.17920116317255608</v>
      </c>
      <c r="AC786" s="275">
        <v>0.17920116317255608</v>
      </c>
      <c r="AD786" s="275">
        <v>0.17920116317255608</v>
      </c>
      <c r="AE786" s="275">
        <v>0.17920116317255608</v>
      </c>
      <c r="AF786" s="275">
        <v>37.213508570499997</v>
      </c>
      <c r="AG786" s="275">
        <v>3.4459371602000002</v>
      </c>
      <c r="AH786" s="275">
        <v>3.4459371602000002</v>
      </c>
      <c r="AI786" s="275">
        <v>1.4304200074286291</v>
      </c>
      <c r="AJ786" s="275">
        <v>1.4304200074286291</v>
      </c>
      <c r="AK786" s="275">
        <v>1.4304200074286291</v>
      </c>
    </row>
    <row r="787" spans="1:37" ht="15" x14ac:dyDescent="0.25">
      <c r="A787" s="269" t="s">
        <v>2271</v>
      </c>
      <c r="B787" s="269" t="s">
        <v>2272</v>
      </c>
      <c r="C787" s="275">
        <v>38</v>
      </c>
      <c r="D787" s="269" t="s">
        <v>802</v>
      </c>
      <c r="E787" s="275">
        <v>63.533900905561623</v>
      </c>
      <c r="F787" s="275">
        <v>25.701500085306343</v>
      </c>
      <c r="G787" s="275">
        <v>50.923100632143196</v>
      </c>
      <c r="H787" s="275">
        <v>63.533900905561623</v>
      </c>
      <c r="I787" s="275">
        <v>25.701500085306343</v>
      </c>
      <c r="J787" s="275">
        <v>50.923100632143189</v>
      </c>
      <c r="K787" s="275">
        <v>63.533900905561623</v>
      </c>
      <c r="L787" s="275">
        <v>25.701500085306343</v>
      </c>
      <c r="M787" s="275">
        <v>50.923100632143189</v>
      </c>
      <c r="N787" s="275">
        <v>9.1851309180803256</v>
      </c>
      <c r="O787" s="275">
        <v>1.7131364380138918</v>
      </c>
      <c r="P787" s="275">
        <v>6.697734824064093</v>
      </c>
      <c r="Q787" s="275">
        <v>9.1851309180803256</v>
      </c>
      <c r="R787" s="275">
        <v>1.7131364380138918</v>
      </c>
      <c r="S787" s="275">
        <v>6.6977348240640922</v>
      </c>
      <c r="T787" s="275">
        <v>9.1851309180803256</v>
      </c>
      <c r="U787" s="275">
        <v>1.7131364380138918</v>
      </c>
      <c r="V787" s="275">
        <v>6.6977348240640922</v>
      </c>
      <c r="W787" s="275">
        <v>0.72982057103303477</v>
      </c>
      <c r="X787" s="275">
        <v>7.1680505533923125E-3</v>
      </c>
      <c r="Y787" s="275">
        <v>0.36849431079321354</v>
      </c>
      <c r="Z787" s="275">
        <v>0.17920116317255608</v>
      </c>
      <c r="AA787" s="275">
        <v>0.17920116317255608</v>
      </c>
      <c r="AB787" s="275">
        <v>0.17920116317255608</v>
      </c>
      <c r="AC787" s="275">
        <v>0.17920116317255608</v>
      </c>
      <c r="AD787" s="275">
        <v>0.17920116317255608</v>
      </c>
      <c r="AE787" s="275">
        <v>0.17920116317255608</v>
      </c>
      <c r="AF787" s="275">
        <v>37.860148885999998</v>
      </c>
      <c r="AG787" s="275">
        <v>3.5058154686999998</v>
      </c>
      <c r="AH787" s="275">
        <v>3.5058154686999998</v>
      </c>
      <c r="AI787" s="275">
        <v>1.5531713695268654</v>
      </c>
      <c r="AJ787" s="275">
        <v>1.5531713695268654</v>
      </c>
      <c r="AK787" s="275">
        <v>1.5531713695268654</v>
      </c>
    </row>
    <row r="788" spans="1:37" ht="15" x14ac:dyDescent="0.25">
      <c r="A788" s="269" t="s">
        <v>3664</v>
      </c>
      <c r="B788" s="269" t="s">
        <v>280</v>
      </c>
      <c r="C788" s="275">
        <v>55</v>
      </c>
      <c r="D788" s="269" t="s">
        <v>802</v>
      </c>
      <c r="E788" s="275">
        <v>313.87943631135761</v>
      </c>
      <c r="F788" s="275">
        <v>106.89263649904072</v>
      </c>
      <c r="G788" s="275">
        <v>244.88383637391863</v>
      </c>
      <c r="H788" s="275">
        <v>313.87943631135761</v>
      </c>
      <c r="I788" s="275">
        <v>106.89263649904072</v>
      </c>
      <c r="J788" s="275">
        <v>244.88383637391863</v>
      </c>
      <c r="K788" s="275">
        <v>313.87943631135761</v>
      </c>
      <c r="L788" s="275">
        <v>106.89263649904072</v>
      </c>
      <c r="M788" s="275">
        <v>244.88383637391863</v>
      </c>
      <c r="N788" s="275">
        <v>46.597947199928967</v>
      </c>
      <c r="O788" s="275">
        <v>30.386937754579971</v>
      </c>
      <c r="P788" s="275">
        <v>41.126682781255006</v>
      </c>
      <c r="Q788" s="275">
        <v>46.597947199928967</v>
      </c>
      <c r="R788" s="275">
        <v>30.386937754579971</v>
      </c>
      <c r="S788" s="275">
        <v>41.126682781255013</v>
      </c>
      <c r="T788" s="275">
        <v>46.597947199928967</v>
      </c>
      <c r="U788" s="275">
        <v>30.386937754579971</v>
      </c>
      <c r="V788" s="275">
        <v>41.126682781255013</v>
      </c>
      <c r="W788" s="275">
        <v>0.90366154699100065</v>
      </c>
      <c r="X788" s="275">
        <v>8.9324112832606297E-3</v>
      </c>
      <c r="Y788" s="275">
        <v>0.45629697913713063</v>
      </c>
      <c r="Z788" s="275">
        <v>0.29735521693042061</v>
      </c>
      <c r="AA788" s="275">
        <v>0.29735521693042061</v>
      </c>
      <c r="AB788" s="275">
        <v>0.29735521693042061</v>
      </c>
      <c r="AC788" s="275">
        <v>0.29735521693042061</v>
      </c>
      <c r="AD788" s="275">
        <v>0.29735521693042061</v>
      </c>
      <c r="AE788" s="275">
        <v>0.29735521693042061</v>
      </c>
      <c r="AF788" s="275">
        <v>68.263869775119872</v>
      </c>
      <c r="AG788" s="275">
        <v>6.3211675730009143</v>
      </c>
      <c r="AH788" s="275">
        <v>6.3211675730009143</v>
      </c>
      <c r="AI788" s="275">
        <v>5.977349411561403</v>
      </c>
      <c r="AJ788" s="275">
        <v>5.977349411561403</v>
      </c>
      <c r="AK788" s="275">
        <v>5.977349411561403</v>
      </c>
    </row>
    <row r="789" spans="1:37" ht="15" x14ac:dyDescent="0.25">
      <c r="A789" s="269" t="s">
        <v>882</v>
      </c>
      <c r="B789" s="269" t="s">
        <v>280</v>
      </c>
      <c r="C789" s="275">
        <v>55</v>
      </c>
      <c r="D789" s="269" t="s">
        <v>802</v>
      </c>
      <c r="E789" s="275">
        <v>313.87943631135761</v>
      </c>
      <c r="F789" s="275">
        <v>106.89263649904072</v>
      </c>
      <c r="G789" s="275">
        <v>244.88383637391863</v>
      </c>
      <c r="H789" s="275">
        <v>313.87943631135761</v>
      </c>
      <c r="I789" s="275">
        <v>106.89263649904072</v>
      </c>
      <c r="J789" s="275">
        <v>244.88383637391863</v>
      </c>
      <c r="K789" s="275">
        <v>313.87943631135761</v>
      </c>
      <c r="L789" s="275">
        <v>106.89263649904072</v>
      </c>
      <c r="M789" s="275">
        <v>244.88383637391863</v>
      </c>
      <c r="N789" s="275">
        <v>46.597947199928967</v>
      </c>
      <c r="O789" s="275">
        <v>30.386937754579975</v>
      </c>
      <c r="P789" s="275">
        <v>41.126682781255006</v>
      </c>
      <c r="Q789" s="275">
        <v>46.597947199928967</v>
      </c>
      <c r="R789" s="275">
        <v>30.386937754579975</v>
      </c>
      <c r="S789" s="275">
        <v>41.126682781255013</v>
      </c>
      <c r="T789" s="275">
        <v>46.597947199928967</v>
      </c>
      <c r="U789" s="275">
        <v>30.386937754579975</v>
      </c>
      <c r="V789" s="275">
        <v>41.126682781255013</v>
      </c>
      <c r="W789" s="275">
        <v>0.90366154699100065</v>
      </c>
      <c r="X789" s="275">
        <v>8.9324112832606297E-3</v>
      </c>
      <c r="Y789" s="275">
        <v>0.45629697913713063</v>
      </c>
      <c r="Z789" s="275">
        <v>0.29735521693042061</v>
      </c>
      <c r="AA789" s="275">
        <v>0.29735521693042061</v>
      </c>
      <c r="AB789" s="275">
        <v>0.29735521693042061</v>
      </c>
      <c r="AC789" s="275">
        <v>0.29735521693042061</v>
      </c>
      <c r="AD789" s="275">
        <v>0.29735521693042061</v>
      </c>
      <c r="AE789" s="275">
        <v>0.29735521693042061</v>
      </c>
      <c r="AF789" s="275">
        <v>68.264264125719876</v>
      </c>
      <c r="AG789" s="275">
        <v>6.3212040894009141</v>
      </c>
      <c r="AH789" s="275">
        <v>6.3212040894009141</v>
      </c>
      <c r="AI789" s="275">
        <v>5.9773509772244262</v>
      </c>
      <c r="AJ789" s="275">
        <v>5.9773509772244262</v>
      </c>
      <c r="AK789" s="275">
        <v>5.9773509772244262</v>
      </c>
    </row>
    <row r="790" spans="1:37" ht="15" x14ac:dyDescent="0.25">
      <c r="A790" s="269" t="s">
        <v>281</v>
      </c>
      <c r="B790" s="269" t="s">
        <v>282</v>
      </c>
      <c r="C790" s="275">
        <v>182</v>
      </c>
      <c r="D790" s="269" t="s">
        <v>802</v>
      </c>
      <c r="E790" s="275">
        <v>0</v>
      </c>
      <c r="F790" s="275">
        <v>0</v>
      </c>
      <c r="G790" s="275">
        <v>0</v>
      </c>
      <c r="H790" s="275">
        <v>0</v>
      </c>
      <c r="I790" s="275">
        <v>0</v>
      </c>
      <c r="J790" s="275">
        <v>0</v>
      </c>
      <c r="K790" s="275">
        <v>0</v>
      </c>
      <c r="L790" s="275">
        <v>0</v>
      </c>
      <c r="M790" s="275">
        <v>0</v>
      </c>
      <c r="N790" s="275">
        <v>0</v>
      </c>
      <c r="O790" s="275">
        <v>0</v>
      </c>
      <c r="P790" s="275">
        <v>0</v>
      </c>
      <c r="Q790" s="275">
        <v>0</v>
      </c>
      <c r="R790" s="275">
        <v>0</v>
      </c>
      <c r="S790" s="275">
        <v>0</v>
      </c>
      <c r="T790" s="275">
        <v>0</v>
      </c>
      <c r="U790" s="275">
        <v>0</v>
      </c>
      <c r="V790" s="275">
        <v>0</v>
      </c>
      <c r="W790" s="275">
        <v>0</v>
      </c>
      <c r="X790" s="275">
        <v>0</v>
      </c>
      <c r="Y790" s="275">
        <v>0</v>
      </c>
      <c r="Z790" s="275">
        <v>0</v>
      </c>
      <c r="AA790" s="275">
        <v>0</v>
      </c>
      <c r="AB790" s="275">
        <v>0</v>
      </c>
      <c r="AC790" s="275">
        <v>0</v>
      </c>
      <c r="AD790" s="275">
        <v>0</v>
      </c>
      <c r="AE790" s="275">
        <v>0</v>
      </c>
      <c r="AF790" s="275">
        <v>0</v>
      </c>
      <c r="AG790" s="275">
        <v>0</v>
      </c>
      <c r="AH790" s="275">
        <v>0</v>
      </c>
      <c r="AI790" s="275">
        <v>0</v>
      </c>
      <c r="AJ790" s="275">
        <v>0</v>
      </c>
      <c r="AK790" s="275">
        <v>0</v>
      </c>
    </row>
    <row r="791" spans="1:37" ht="15" x14ac:dyDescent="0.25">
      <c r="A791" s="269" t="s">
        <v>3665</v>
      </c>
      <c r="B791" s="269" t="s">
        <v>282</v>
      </c>
      <c r="C791" s="275">
        <v>182</v>
      </c>
      <c r="D791" s="269" t="s">
        <v>802</v>
      </c>
      <c r="E791" s="275">
        <v>1140.0614473504488</v>
      </c>
      <c r="F791" s="275">
        <v>702.32104869074294</v>
      </c>
      <c r="G791" s="275">
        <v>992.1546477610533</v>
      </c>
      <c r="H791" s="275">
        <v>1140.0614473504488</v>
      </c>
      <c r="I791" s="275">
        <v>702.32104869074294</v>
      </c>
      <c r="J791" s="275">
        <v>992.15464776105341</v>
      </c>
      <c r="K791" s="275">
        <v>1140.0614473504488</v>
      </c>
      <c r="L791" s="275">
        <v>702.32104869074294</v>
      </c>
      <c r="M791" s="275">
        <v>992.15464776105341</v>
      </c>
      <c r="N791" s="275">
        <v>181.70282058388872</v>
      </c>
      <c r="O791" s="275">
        <v>157.08946112474794</v>
      </c>
      <c r="P791" s="275">
        <v>173.321768639071</v>
      </c>
      <c r="Q791" s="275">
        <v>181.70282058388872</v>
      </c>
      <c r="R791" s="275">
        <v>157.08946112474794</v>
      </c>
      <c r="S791" s="275">
        <v>173.32176863907097</v>
      </c>
      <c r="T791" s="275">
        <v>181.70282058388872</v>
      </c>
      <c r="U791" s="275">
        <v>157.08946112474794</v>
      </c>
      <c r="V791" s="275">
        <v>173.32176863907097</v>
      </c>
      <c r="W791" s="275">
        <v>3.0947684788246774</v>
      </c>
      <c r="X791" s="275">
        <v>3.119938891164907E-2</v>
      </c>
      <c r="Y791" s="275">
        <v>1.5629839338681633</v>
      </c>
      <c r="Z791" s="275">
        <v>0.62358013646711341</v>
      </c>
      <c r="AA791" s="275">
        <v>0.62358013646711341</v>
      </c>
      <c r="AB791" s="275">
        <v>0.62358013646711341</v>
      </c>
      <c r="AC791" s="275">
        <v>0.62358013646711341</v>
      </c>
      <c r="AD791" s="275">
        <v>0.62358013646711341</v>
      </c>
      <c r="AE791" s="275">
        <v>0.62358013646711341</v>
      </c>
      <c r="AF791" s="275">
        <v>329.40292233748784</v>
      </c>
      <c r="AG791" s="275">
        <v>30.502408989628872</v>
      </c>
      <c r="AH791" s="275">
        <v>30.502408989628872</v>
      </c>
      <c r="AI791" s="275">
        <v>22.498763008817054</v>
      </c>
      <c r="AJ791" s="275">
        <v>22.498763008817054</v>
      </c>
      <c r="AK791" s="275">
        <v>22.498763008817054</v>
      </c>
    </row>
    <row r="792" spans="1:37" ht="15" x14ac:dyDescent="0.25">
      <c r="A792" s="269" t="s">
        <v>1794</v>
      </c>
      <c r="B792" s="269" t="s">
        <v>282</v>
      </c>
      <c r="C792" s="275">
        <v>182</v>
      </c>
      <c r="D792" s="269" t="s">
        <v>802</v>
      </c>
      <c r="E792" s="275">
        <v>1140.0614473504488</v>
      </c>
      <c r="F792" s="275">
        <v>702.32104869074294</v>
      </c>
      <c r="G792" s="275">
        <v>992.1546477610533</v>
      </c>
      <c r="H792" s="275">
        <v>1140.0614473504488</v>
      </c>
      <c r="I792" s="275">
        <v>702.32104869074294</v>
      </c>
      <c r="J792" s="275">
        <v>992.15464776105341</v>
      </c>
      <c r="K792" s="275">
        <v>1140.0614473504488</v>
      </c>
      <c r="L792" s="275">
        <v>702.32104869074294</v>
      </c>
      <c r="M792" s="275">
        <v>992.15464776105341</v>
      </c>
      <c r="N792" s="275">
        <v>181.70282058388872</v>
      </c>
      <c r="O792" s="275">
        <v>157.08946112474794</v>
      </c>
      <c r="P792" s="275">
        <v>173.321768639071</v>
      </c>
      <c r="Q792" s="275">
        <v>181.70282058388872</v>
      </c>
      <c r="R792" s="275">
        <v>157.08946112474794</v>
      </c>
      <c r="S792" s="275">
        <v>173.32176863907097</v>
      </c>
      <c r="T792" s="275">
        <v>181.70282058388872</v>
      </c>
      <c r="U792" s="275">
        <v>157.08946112474794</v>
      </c>
      <c r="V792" s="275">
        <v>173.32176863907097</v>
      </c>
      <c r="W792" s="275">
        <v>3.0947684788246774</v>
      </c>
      <c r="X792" s="275">
        <v>3.119938891164907E-2</v>
      </c>
      <c r="Y792" s="275">
        <v>1.5629839338681633</v>
      </c>
      <c r="Z792" s="275">
        <v>0.62358013646711341</v>
      </c>
      <c r="AA792" s="275">
        <v>0.62358013646711341</v>
      </c>
      <c r="AB792" s="275">
        <v>0.62358013646711341</v>
      </c>
      <c r="AC792" s="275">
        <v>0.62358013646711341</v>
      </c>
      <c r="AD792" s="275">
        <v>0.62358013646711341</v>
      </c>
      <c r="AE792" s="275">
        <v>0.62358013646711341</v>
      </c>
      <c r="AF792" s="275">
        <v>329.37709237318779</v>
      </c>
      <c r="AG792" s="275">
        <v>30.500017165428872</v>
      </c>
      <c r="AH792" s="275">
        <v>30.500017165428872</v>
      </c>
      <c r="AI792" s="275">
        <v>22.336249661764189</v>
      </c>
      <c r="AJ792" s="275">
        <v>22.336249661764189</v>
      </c>
      <c r="AK792" s="275">
        <v>22.336249661764189</v>
      </c>
    </row>
    <row r="793" spans="1:37" ht="15" x14ac:dyDescent="0.25">
      <c r="A793" s="269" t="s">
        <v>3666</v>
      </c>
      <c r="B793" s="269" t="s">
        <v>1796</v>
      </c>
      <c r="C793" s="275">
        <v>27</v>
      </c>
      <c r="D793" s="269" t="s">
        <v>802</v>
      </c>
      <c r="E793" s="275">
        <v>401.34167093317808</v>
      </c>
      <c r="F793" s="275">
        <v>390.51887073319256</v>
      </c>
      <c r="G793" s="275">
        <v>397.73407086651622</v>
      </c>
      <c r="H793" s="275">
        <v>401.34167093317808</v>
      </c>
      <c r="I793" s="275">
        <v>390.51887073319256</v>
      </c>
      <c r="J793" s="275">
        <v>397.73407086651622</v>
      </c>
      <c r="K793" s="275">
        <v>401.34167093317808</v>
      </c>
      <c r="L793" s="275">
        <v>390.51887073319256</v>
      </c>
      <c r="M793" s="275">
        <v>397.73407086651622</v>
      </c>
      <c r="N793" s="275">
        <v>89.623689976314381</v>
      </c>
      <c r="O793" s="275">
        <v>84.435405546206738</v>
      </c>
      <c r="P793" s="275">
        <v>87.863907451388343</v>
      </c>
      <c r="Q793" s="275">
        <v>89.623689976314381</v>
      </c>
      <c r="R793" s="275">
        <v>84.435405546206738</v>
      </c>
      <c r="S793" s="275">
        <v>87.863907451388343</v>
      </c>
      <c r="T793" s="275">
        <v>89.623689976314381</v>
      </c>
      <c r="U793" s="275">
        <v>84.435405546206738</v>
      </c>
      <c r="V793" s="275">
        <v>87.863907451388343</v>
      </c>
      <c r="W793" s="275">
        <v>0.33052377545339595</v>
      </c>
      <c r="X793" s="275">
        <v>3.4986311289847334E-3</v>
      </c>
      <c r="Y793" s="275">
        <v>0.16701120329119035</v>
      </c>
      <c r="Z793" s="275">
        <v>0.11968623320665797</v>
      </c>
      <c r="AA793" s="275">
        <v>0.11968623320665797</v>
      </c>
      <c r="AB793" s="275">
        <v>0.11968623320665797</v>
      </c>
      <c r="AC793" s="275">
        <v>0.11968623320665797</v>
      </c>
      <c r="AD793" s="275">
        <v>0.11968623320665797</v>
      </c>
      <c r="AE793" s="275">
        <v>0.11968623320665797</v>
      </c>
      <c r="AF793" s="275">
        <v>157.45398643323495</v>
      </c>
      <c r="AG793" s="275">
        <v>14.580099312700458</v>
      </c>
      <c r="AH793" s="275">
        <v>14.580099312700458</v>
      </c>
      <c r="AI793" s="275">
        <v>14.276781631678006</v>
      </c>
      <c r="AJ793" s="275">
        <v>14.276781631678006</v>
      </c>
      <c r="AK793" s="275">
        <v>14.276781631678006</v>
      </c>
    </row>
    <row r="794" spans="1:37" ht="15" x14ac:dyDescent="0.25">
      <c r="A794" s="269" t="s">
        <v>1795</v>
      </c>
      <c r="B794" s="269" t="s">
        <v>1796</v>
      </c>
      <c r="C794" s="275">
        <v>27</v>
      </c>
      <c r="D794" s="269" t="s">
        <v>802</v>
      </c>
      <c r="E794" s="275">
        <v>401.34167093317808</v>
      </c>
      <c r="F794" s="275">
        <v>390.51887073319256</v>
      </c>
      <c r="G794" s="275">
        <v>397.73407086651622</v>
      </c>
      <c r="H794" s="275">
        <v>401.34167093317808</v>
      </c>
      <c r="I794" s="275">
        <v>390.51887073319256</v>
      </c>
      <c r="J794" s="275">
        <v>397.73407086651622</v>
      </c>
      <c r="K794" s="275">
        <v>401.34167093317808</v>
      </c>
      <c r="L794" s="275">
        <v>390.51887073319256</v>
      </c>
      <c r="M794" s="275">
        <v>397.73407086651622</v>
      </c>
      <c r="N794" s="275">
        <v>89.623689976314395</v>
      </c>
      <c r="O794" s="275">
        <v>84.435405546206738</v>
      </c>
      <c r="P794" s="275">
        <v>87.863907451388343</v>
      </c>
      <c r="Q794" s="275">
        <v>89.623689976314395</v>
      </c>
      <c r="R794" s="275">
        <v>84.435405546206738</v>
      </c>
      <c r="S794" s="275">
        <v>87.863907451388343</v>
      </c>
      <c r="T794" s="275">
        <v>89.623689976314395</v>
      </c>
      <c r="U794" s="275">
        <v>84.435405546206738</v>
      </c>
      <c r="V794" s="275">
        <v>87.863907451388343</v>
      </c>
      <c r="W794" s="275">
        <v>0.33052377545339595</v>
      </c>
      <c r="X794" s="275">
        <v>3.4986311289847334E-3</v>
      </c>
      <c r="Y794" s="275">
        <v>0.16701120329119035</v>
      </c>
      <c r="Z794" s="275">
        <v>0.11968623320665797</v>
      </c>
      <c r="AA794" s="275">
        <v>0.11968623320665797</v>
      </c>
      <c r="AB794" s="275">
        <v>0.11968623320665797</v>
      </c>
      <c r="AC794" s="275">
        <v>0.11968623320665797</v>
      </c>
      <c r="AD794" s="275">
        <v>0.11968623320665797</v>
      </c>
      <c r="AE794" s="275">
        <v>0.11968623320665797</v>
      </c>
      <c r="AF794" s="275">
        <v>157.45398643323495</v>
      </c>
      <c r="AG794" s="275">
        <v>14.580099312700458</v>
      </c>
      <c r="AH794" s="275">
        <v>14.580099312700458</v>
      </c>
      <c r="AI794" s="275">
        <v>14.276781631678006</v>
      </c>
      <c r="AJ794" s="275">
        <v>14.276781631678006</v>
      </c>
      <c r="AK794" s="275">
        <v>14.276781631678006</v>
      </c>
    </row>
    <row r="795" spans="1:37" ht="15" x14ac:dyDescent="0.25">
      <c r="A795" s="269" t="s">
        <v>3667</v>
      </c>
      <c r="B795" s="269" t="s">
        <v>1798</v>
      </c>
      <c r="C795" s="275">
        <v>68</v>
      </c>
      <c r="D795" s="269" t="s">
        <v>802</v>
      </c>
      <c r="E795" s="275">
        <v>300.66842802381541</v>
      </c>
      <c r="F795" s="275">
        <v>36.716428693294773</v>
      </c>
      <c r="G795" s="275">
        <v>212.68442824697522</v>
      </c>
      <c r="H795" s="275">
        <v>300.66842802381541</v>
      </c>
      <c r="I795" s="275">
        <v>36.716428693294773</v>
      </c>
      <c r="J795" s="275">
        <v>212.68442824697519</v>
      </c>
      <c r="K795" s="275">
        <v>300.66842802381541</v>
      </c>
      <c r="L795" s="275">
        <v>36.716428693294773</v>
      </c>
      <c r="M795" s="275">
        <v>212.68442824697519</v>
      </c>
      <c r="N795" s="275">
        <v>17.261554753316648</v>
      </c>
      <c r="O795" s="275">
        <v>4.0598499641166939</v>
      </c>
      <c r="P795" s="275">
        <v>12.865913026757719</v>
      </c>
      <c r="Q795" s="275">
        <v>17.261554753316648</v>
      </c>
      <c r="R795" s="275">
        <v>4.0598499641166939</v>
      </c>
      <c r="S795" s="275">
        <v>12.86591302675772</v>
      </c>
      <c r="T795" s="275">
        <v>17.261554753316648</v>
      </c>
      <c r="U795" s="275">
        <v>4.0598499641166939</v>
      </c>
      <c r="V795" s="275">
        <v>12.86591302675772</v>
      </c>
      <c r="W795" s="275">
        <v>1.1339984858168513</v>
      </c>
      <c r="X795" s="275">
        <v>1.1366703431289893E-2</v>
      </c>
      <c r="Y795" s="275">
        <v>0.57268259462407056</v>
      </c>
      <c r="Z795" s="275">
        <v>0.31067993994023868</v>
      </c>
      <c r="AA795" s="275">
        <v>0.31067993994023868</v>
      </c>
      <c r="AB795" s="275">
        <v>0.31067993994023868</v>
      </c>
      <c r="AC795" s="275">
        <v>0.31067993994023868</v>
      </c>
      <c r="AD795" s="275">
        <v>0.31067993994023868</v>
      </c>
      <c r="AE795" s="275">
        <v>0.31067993994023868</v>
      </c>
      <c r="AF795" s="275">
        <v>56.214961207787802</v>
      </c>
      <c r="AG795" s="275">
        <v>5.2054514950288713</v>
      </c>
      <c r="AH795" s="275">
        <v>5.2054514950288713</v>
      </c>
      <c r="AI795" s="275">
        <v>1.5396886605325657</v>
      </c>
      <c r="AJ795" s="275">
        <v>1.5396886605325657</v>
      </c>
      <c r="AK795" s="275">
        <v>1.5396886605325657</v>
      </c>
    </row>
    <row r="796" spans="1:37" ht="15" x14ac:dyDescent="0.25">
      <c r="A796" s="269" t="s">
        <v>1797</v>
      </c>
      <c r="B796" s="269" t="s">
        <v>1798</v>
      </c>
      <c r="C796" s="275">
        <v>68</v>
      </c>
      <c r="D796" s="269" t="s">
        <v>802</v>
      </c>
      <c r="E796" s="275">
        <v>300.66842802381541</v>
      </c>
      <c r="F796" s="275">
        <v>36.716428693294773</v>
      </c>
      <c r="G796" s="275">
        <v>212.68442824697522</v>
      </c>
      <c r="H796" s="275">
        <v>300.66842802381541</v>
      </c>
      <c r="I796" s="275">
        <v>36.716428693294773</v>
      </c>
      <c r="J796" s="275">
        <v>212.68442824697519</v>
      </c>
      <c r="K796" s="275">
        <v>300.66842802381541</v>
      </c>
      <c r="L796" s="275">
        <v>36.716428693294773</v>
      </c>
      <c r="M796" s="275">
        <v>212.68442824697519</v>
      </c>
      <c r="N796" s="275">
        <v>17.261554753316648</v>
      </c>
      <c r="O796" s="275">
        <v>4.0598499641166939</v>
      </c>
      <c r="P796" s="275">
        <v>12.865913026757719</v>
      </c>
      <c r="Q796" s="275">
        <v>17.261554753316648</v>
      </c>
      <c r="R796" s="275">
        <v>4.0598499641166939</v>
      </c>
      <c r="S796" s="275">
        <v>12.86591302675772</v>
      </c>
      <c r="T796" s="275">
        <v>17.261554753316648</v>
      </c>
      <c r="U796" s="275">
        <v>4.0598499641166939</v>
      </c>
      <c r="V796" s="275">
        <v>12.86591302675772</v>
      </c>
      <c r="W796" s="275">
        <v>1.1339984858168513</v>
      </c>
      <c r="X796" s="275">
        <v>1.1366703431289893E-2</v>
      </c>
      <c r="Y796" s="275">
        <v>0.57268259462407056</v>
      </c>
      <c r="Z796" s="275">
        <v>0.31067993994023868</v>
      </c>
      <c r="AA796" s="275">
        <v>0.31067993994023868</v>
      </c>
      <c r="AB796" s="275">
        <v>0.31067993994023868</v>
      </c>
      <c r="AC796" s="275">
        <v>0.31067993994023868</v>
      </c>
      <c r="AD796" s="275">
        <v>0.31067993994023868</v>
      </c>
      <c r="AE796" s="275">
        <v>0.31067993994023868</v>
      </c>
      <c r="AF796" s="275">
        <v>56.214961207787802</v>
      </c>
      <c r="AG796" s="275">
        <v>5.2054514950288713</v>
      </c>
      <c r="AH796" s="275">
        <v>5.2054514950288713</v>
      </c>
      <c r="AI796" s="275">
        <v>1.5396886605325657</v>
      </c>
      <c r="AJ796" s="275">
        <v>1.5396886605325657</v>
      </c>
      <c r="AK796" s="275">
        <v>1.5396886605325657</v>
      </c>
    </row>
    <row r="797" spans="1:37" ht="15" x14ac:dyDescent="0.25">
      <c r="A797" s="269" t="s">
        <v>3668</v>
      </c>
      <c r="B797" s="269" t="s">
        <v>1800</v>
      </c>
      <c r="C797" s="275">
        <v>48</v>
      </c>
      <c r="D797" s="269" t="s">
        <v>802</v>
      </c>
      <c r="E797" s="275">
        <v>201.66949963898676</v>
      </c>
      <c r="F797" s="275">
        <v>25.701500085306343</v>
      </c>
      <c r="G797" s="275">
        <v>143.01349978775994</v>
      </c>
      <c r="H797" s="275">
        <v>201.66949963898676</v>
      </c>
      <c r="I797" s="275">
        <v>25.701500085306343</v>
      </c>
      <c r="J797" s="275">
        <v>143.01349978775994</v>
      </c>
      <c r="K797" s="275">
        <v>201.66949963898676</v>
      </c>
      <c r="L797" s="275">
        <v>25.701500085306343</v>
      </c>
      <c r="M797" s="275">
        <v>143.01349978775994</v>
      </c>
      <c r="N797" s="275">
        <v>11.342772540958258</v>
      </c>
      <c r="O797" s="275">
        <v>2.5418235148157984</v>
      </c>
      <c r="P797" s="275">
        <v>8.4124150357488734</v>
      </c>
      <c r="Q797" s="275">
        <v>11.342772540958258</v>
      </c>
      <c r="R797" s="275">
        <v>2.5418235148157984</v>
      </c>
      <c r="S797" s="275">
        <v>8.4124150357488716</v>
      </c>
      <c r="T797" s="275">
        <v>11.342772540958258</v>
      </c>
      <c r="U797" s="275">
        <v>2.5418235148157984</v>
      </c>
      <c r="V797" s="275">
        <v>8.4124150357488716</v>
      </c>
      <c r="W797" s="275">
        <v>0.80174660428638911</v>
      </c>
      <c r="X797" s="275">
        <v>7.9815513739311134E-3</v>
      </c>
      <c r="Y797" s="275">
        <v>0.4048640778301601</v>
      </c>
      <c r="Z797" s="275">
        <v>0.22144272615332458</v>
      </c>
      <c r="AA797" s="275">
        <v>0.22144272615332458</v>
      </c>
      <c r="AB797" s="275">
        <v>0.22144272615332458</v>
      </c>
      <c r="AC797" s="275">
        <v>0.22144272615332458</v>
      </c>
      <c r="AD797" s="275">
        <v>0.22144272615332458</v>
      </c>
      <c r="AE797" s="275">
        <v>0.22144272615332458</v>
      </c>
      <c r="AF797" s="275">
        <v>46.940348999808954</v>
      </c>
      <c r="AG797" s="275">
        <v>4.3466289636639779</v>
      </c>
      <c r="AH797" s="275">
        <v>4.3466289636639779</v>
      </c>
      <c r="AI797" s="275">
        <v>1.1861800953434871</v>
      </c>
      <c r="AJ797" s="275">
        <v>1.1861800953434871</v>
      </c>
      <c r="AK797" s="275">
        <v>1.1861800953434871</v>
      </c>
    </row>
    <row r="798" spans="1:37" ht="15" x14ac:dyDescent="0.25">
      <c r="A798" s="269" t="s">
        <v>1799</v>
      </c>
      <c r="B798" s="269" t="s">
        <v>1800</v>
      </c>
      <c r="C798" s="275">
        <v>48</v>
      </c>
      <c r="D798" s="269" t="s">
        <v>802</v>
      </c>
      <c r="E798" s="275">
        <v>201.66949963898676</v>
      </c>
      <c r="F798" s="275">
        <v>25.701500085306343</v>
      </c>
      <c r="G798" s="275">
        <v>143.01349978775994</v>
      </c>
      <c r="H798" s="275">
        <v>201.66949963898676</v>
      </c>
      <c r="I798" s="275">
        <v>25.701500085306343</v>
      </c>
      <c r="J798" s="275">
        <v>143.01349978775994</v>
      </c>
      <c r="K798" s="275">
        <v>201.66949963898676</v>
      </c>
      <c r="L798" s="275">
        <v>25.701500085306343</v>
      </c>
      <c r="M798" s="275">
        <v>143.01349978775994</v>
      </c>
      <c r="N798" s="275">
        <v>11.342772540958258</v>
      </c>
      <c r="O798" s="275">
        <v>2.5418235148157984</v>
      </c>
      <c r="P798" s="275">
        <v>8.4124150357488734</v>
      </c>
      <c r="Q798" s="275">
        <v>11.342772540958258</v>
      </c>
      <c r="R798" s="275">
        <v>2.5418235148157984</v>
      </c>
      <c r="S798" s="275">
        <v>8.4124150357488716</v>
      </c>
      <c r="T798" s="275">
        <v>11.342772540958258</v>
      </c>
      <c r="U798" s="275">
        <v>2.5418235148157984</v>
      </c>
      <c r="V798" s="275">
        <v>8.4124150357488716</v>
      </c>
      <c r="W798" s="275">
        <v>0.80174660428638911</v>
      </c>
      <c r="X798" s="275">
        <v>7.9815513739311134E-3</v>
      </c>
      <c r="Y798" s="275">
        <v>0.4048640778301601</v>
      </c>
      <c r="Z798" s="275">
        <v>0.22144272615332458</v>
      </c>
      <c r="AA798" s="275">
        <v>0.22144272615332458</v>
      </c>
      <c r="AB798" s="275">
        <v>0.22144272615332458</v>
      </c>
      <c r="AC798" s="275">
        <v>0.22144272615332458</v>
      </c>
      <c r="AD798" s="275">
        <v>0.22144272615332458</v>
      </c>
      <c r="AE798" s="275">
        <v>0.22144272615332458</v>
      </c>
      <c r="AF798" s="275">
        <v>47.213488367808949</v>
      </c>
      <c r="AG798" s="275">
        <v>4.3719214588639774</v>
      </c>
      <c r="AH798" s="275">
        <v>4.3719214588639774</v>
      </c>
      <c r="AI798" s="275">
        <v>1.1854206333480739</v>
      </c>
      <c r="AJ798" s="275">
        <v>1.1854206333480739</v>
      </c>
      <c r="AK798" s="275">
        <v>1.1854206333480739</v>
      </c>
    </row>
    <row r="799" spans="1:37" ht="15" x14ac:dyDescent="0.25">
      <c r="A799" s="269" t="s">
        <v>3669</v>
      </c>
      <c r="B799" s="269" t="s">
        <v>1802</v>
      </c>
      <c r="C799" s="275">
        <v>34</v>
      </c>
      <c r="D799" s="269" t="s">
        <v>802</v>
      </c>
      <c r="E799" s="275">
        <v>98.998928384828645</v>
      </c>
      <c r="F799" s="275">
        <v>11.014928607988432</v>
      </c>
      <c r="G799" s="275">
        <v>69.670928459215247</v>
      </c>
      <c r="H799" s="275">
        <v>98.998928384828645</v>
      </c>
      <c r="I799" s="275">
        <v>11.014928607988432</v>
      </c>
      <c r="J799" s="275">
        <v>69.670928459215247</v>
      </c>
      <c r="K799" s="275">
        <v>98.998928384828645</v>
      </c>
      <c r="L799" s="275">
        <v>11.014928607988432</v>
      </c>
      <c r="M799" s="275">
        <v>69.670928459215247</v>
      </c>
      <c r="N799" s="275">
        <v>5.842262145808065</v>
      </c>
      <c r="O799" s="275">
        <v>1.4611187787860431</v>
      </c>
      <c r="P799" s="275">
        <v>4.3843325729718252</v>
      </c>
      <c r="Q799" s="275">
        <v>5.842262145808065</v>
      </c>
      <c r="R799" s="275">
        <v>1.4611187787860431</v>
      </c>
      <c r="S799" s="275">
        <v>4.3843325729718252</v>
      </c>
      <c r="T799" s="275">
        <v>5.842262145808065</v>
      </c>
      <c r="U799" s="275">
        <v>1.4611187787860431</v>
      </c>
      <c r="V799" s="275">
        <v>4.3843325729718252</v>
      </c>
      <c r="W799" s="275">
        <v>0.62437712815760082</v>
      </c>
      <c r="X799" s="275">
        <v>6.0947277106480364E-3</v>
      </c>
      <c r="Y799" s="275">
        <v>0.31523592793412442</v>
      </c>
      <c r="Z799" s="275">
        <v>0.17071558889994773</v>
      </c>
      <c r="AA799" s="275">
        <v>0.17071558889994773</v>
      </c>
      <c r="AB799" s="275">
        <v>0.17071558889994773</v>
      </c>
      <c r="AC799" s="275">
        <v>0.17071558889994773</v>
      </c>
      <c r="AD799" s="275">
        <v>0.17071558889994773</v>
      </c>
      <c r="AE799" s="275">
        <v>0.17071558889994773</v>
      </c>
      <c r="AF799" s="275">
        <v>25.3734735557939</v>
      </c>
      <c r="AG799" s="275">
        <v>2.3495599986144358</v>
      </c>
      <c r="AH799" s="275">
        <v>2.3495599986144358</v>
      </c>
      <c r="AI799" s="275">
        <v>0.61998359336268893</v>
      </c>
      <c r="AJ799" s="275">
        <v>0.61998359336268893</v>
      </c>
      <c r="AK799" s="275">
        <v>0.61998359336268893</v>
      </c>
    </row>
    <row r="800" spans="1:37" ht="15" x14ac:dyDescent="0.25">
      <c r="A800" s="269" t="s">
        <v>1801</v>
      </c>
      <c r="B800" s="269" t="s">
        <v>1802</v>
      </c>
      <c r="C800" s="275">
        <v>34</v>
      </c>
      <c r="D800" s="269" t="s">
        <v>802</v>
      </c>
      <c r="E800" s="275">
        <v>98.998928384828645</v>
      </c>
      <c r="F800" s="275">
        <v>11.014928607988432</v>
      </c>
      <c r="G800" s="275">
        <v>69.670928459215247</v>
      </c>
      <c r="H800" s="275">
        <v>98.998928384828645</v>
      </c>
      <c r="I800" s="275">
        <v>11.014928607988432</v>
      </c>
      <c r="J800" s="275">
        <v>69.670928459215247</v>
      </c>
      <c r="K800" s="275">
        <v>98.998928384828645</v>
      </c>
      <c r="L800" s="275">
        <v>11.014928607988432</v>
      </c>
      <c r="M800" s="275">
        <v>69.670928459215247</v>
      </c>
      <c r="N800" s="275">
        <v>5.8422621458080659</v>
      </c>
      <c r="O800" s="275">
        <v>1.4611187787860431</v>
      </c>
      <c r="P800" s="275">
        <v>4.3843325729718252</v>
      </c>
      <c r="Q800" s="275">
        <v>5.8422621458080659</v>
      </c>
      <c r="R800" s="275">
        <v>1.4611187787860431</v>
      </c>
      <c r="S800" s="275">
        <v>4.3843325729718252</v>
      </c>
      <c r="T800" s="275">
        <v>5.8422621458080659</v>
      </c>
      <c r="U800" s="275">
        <v>1.4611187787860431</v>
      </c>
      <c r="V800" s="275">
        <v>4.3843325729718252</v>
      </c>
      <c r="W800" s="275">
        <v>0.62437712815760082</v>
      </c>
      <c r="X800" s="275">
        <v>6.0947277106480364E-3</v>
      </c>
      <c r="Y800" s="275">
        <v>0.31523592793412442</v>
      </c>
      <c r="Z800" s="275">
        <v>0.17071558889994773</v>
      </c>
      <c r="AA800" s="275">
        <v>0.17071558889994773</v>
      </c>
      <c r="AB800" s="275">
        <v>0.17071558889994773</v>
      </c>
      <c r="AC800" s="275">
        <v>0.17071558889994773</v>
      </c>
      <c r="AD800" s="275">
        <v>0.17071558889994773</v>
      </c>
      <c r="AE800" s="275">
        <v>0.17071558889994773</v>
      </c>
      <c r="AF800" s="275">
        <v>25.3734735557939</v>
      </c>
      <c r="AG800" s="275">
        <v>2.3495599986144358</v>
      </c>
      <c r="AH800" s="275">
        <v>2.3495599986144358</v>
      </c>
      <c r="AI800" s="275">
        <v>0.61998359336268893</v>
      </c>
      <c r="AJ800" s="275">
        <v>0.61998359336268893</v>
      </c>
      <c r="AK800" s="275">
        <v>0.61998359336268893</v>
      </c>
    </row>
    <row r="801" spans="1:37" ht="15" x14ac:dyDescent="0.25">
      <c r="A801" s="269" t="s">
        <v>3670</v>
      </c>
      <c r="B801" s="269" t="s">
        <v>1804</v>
      </c>
      <c r="C801" s="275">
        <v>167</v>
      </c>
      <c r="D801" s="269" t="s">
        <v>802</v>
      </c>
      <c r="E801" s="275">
        <v>1053.1163058258692</v>
      </c>
      <c r="F801" s="275">
        <v>427.44870758787806</v>
      </c>
      <c r="G801" s="275">
        <v>842.56710637704543</v>
      </c>
      <c r="H801" s="275">
        <v>1053.1163058258692</v>
      </c>
      <c r="I801" s="275">
        <v>427.44870758787806</v>
      </c>
      <c r="J801" s="275">
        <v>842.56710637704532</v>
      </c>
      <c r="K801" s="275">
        <v>1053.1163058258692</v>
      </c>
      <c r="L801" s="275">
        <v>427.44870758787806</v>
      </c>
      <c r="M801" s="275">
        <v>842.56710637704532</v>
      </c>
      <c r="N801" s="275">
        <v>117.33524545604558</v>
      </c>
      <c r="O801" s="275">
        <v>82.083046275392178</v>
      </c>
      <c r="P801" s="275">
        <v>105.46848984718046</v>
      </c>
      <c r="Q801" s="275">
        <v>117.33524545604558</v>
      </c>
      <c r="R801" s="275">
        <v>82.083046275392178</v>
      </c>
      <c r="S801" s="275">
        <v>105.46848984718045</v>
      </c>
      <c r="T801" s="275">
        <v>117.33524545604558</v>
      </c>
      <c r="U801" s="275">
        <v>82.083046275392178</v>
      </c>
      <c r="V801" s="275">
        <v>105.46848984718045</v>
      </c>
      <c r="W801" s="275">
        <v>2.738626223245876</v>
      </c>
      <c r="X801" s="275">
        <v>2.7874572512166247E-2</v>
      </c>
      <c r="Y801" s="275">
        <v>1.3832503978790212</v>
      </c>
      <c r="Z801" s="275">
        <v>0.46353920973497775</v>
      </c>
      <c r="AA801" s="275">
        <v>0.46353920973497775</v>
      </c>
      <c r="AB801" s="275">
        <v>0.46353920973497775</v>
      </c>
      <c r="AC801" s="275">
        <v>0.46353920973497775</v>
      </c>
      <c r="AD801" s="275">
        <v>0.46353920973497775</v>
      </c>
      <c r="AE801" s="275">
        <v>0.46353920973497775</v>
      </c>
      <c r="AF801" s="275">
        <v>202.30114479438171</v>
      </c>
      <c r="AG801" s="275">
        <v>18.732895854118311</v>
      </c>
      <c r="AH801" s="275">
        <v>18.732895854118311</v>
      </c>
      <c r="AI801" s="275">
        <v>15.155694870932177</v>
      </c>
      <c r="AJ801" s="275">
        <v>15.155694870932177</v>
      </c>
      <c r="AK801" s="275">
        <v>15.155694870932177</v>
      </c>
    </row>
    <row r="802" spans="1:37" ht="15" x14ac:dyDescent="0.25">
      <c r="A802" s="269" t="s">
        <v>1803</v>
      </c>
      <c r="B802" s="269" t="s">
        <v>1804</v>
      </c>
      <c r="C802" s="275">
        <v>167</v>
      </c>
      <c r="D802" s="269" t="s">
        <v>802</v>
      </c>
      <c r="E802" s="275">
        <v>1053.1163058258692</v>
      </c>
      <c r="F802" s="275">
        <v>427.44870758787806</v>
      </c>
      <c r="G802" s="275">
        <v>842.56710637704543</v>
      </c>
      <c r="H802" s="275">
        <v>1053.1163058258692</v>
      </c>
      <c r="I802" s="275">
        <v>427.44870758787806</v>
      </c>
      <c r="J802" s="275">
        <v>842.56710637704532</v>
      </c>
      <c r="K802" s="275">
        <v>1053.1163058258692</v>
      </c>
      <c r="L802" s="275">
        <v>427.44870758787806</v>
      </c>
      <c r="M802" s="275">
        <v>842.56710637704532</v>
      </c>
      <c r="N802" s="275">
        <v>117.33524545604558</v>
      </c>
      <c r="O802" s="275">
        <v>82.083046275392164</v>
      </c>
      <c r="P802" s="275">
        <v>105.46848984718044</v>
      </c>
      <c r="Q802" s="275">
        <v>117.33524545604558</v>
      </c>
      <c r="R802" s="275">
        <v>82.083046275392164</v>
      </c>
      <c r="S802" s="275">
        <v>105.46848984718044</v>
      </c>
      <c r="T802" s="275">
        <v>117.33524545604558</v>
      </c>
      <c r="U802" s="275">
        <v>82.083046275392164</v>
      </c>
      <c r="V802" s="275">
        <v>105.46848984718044</v>
      </c>
      <c r="W802" s="275">
        <v>2.738626223245876</v>
      </c>
      <c r="X802" s="275">
        <v>2.7874572512166247E-2</v>
      </c>
      <c r="Y802" s="275">
        <v>1.3832503978790212</v>
      </c>
      <c r="Z802" s="275">
        <v>0.46353920973497775</v>
      </c>
      <c r="AA802" s="275">
        <v>0.46353920973497775</v>
      </c>
      <c r="AB802" s="275">
        <v>0.46353920973497775</v>
      </c>
      <c r="AC802" s="275">
        <v>0.46353920973497775</v>
      </c>
      <c r="AD802" s="275">
        <v>0.46353920973497775</v>
      </c>
      <c r="AE802" s="275">
        <v>0.46353920973497775</v>
      </c>
      <c r="AF802" s="275">
        <v>202.39297979438172</v>
      </c>
      <c r="AG802" s="275">
        <v>18.741399704118308</v>
      </c>
      <c r="AH802" s="275">
        <v>18.741399704118308</v>
      </c>
      <c r="AI802" s="275">
        <v>15.155694870932177</v>
      </c>
      <c r="AJ802" s="275">
        <v>15.155694870932177</v>
      </c>
      <c r="AK802" s="275">
        <v>15.155694870932177</v>
      </c>
    </row>
    <row r="803" spans="1:37" ht="15" x14ac:dyDescent="0.25">
      <c r="A803" s="269" t="s">
        <v>883</v>
      </c>
      <c r="B803" s="269" t="s">
        <v>884</v>
      </c>
      <c r="C803" s="275">
        <v>168</v>
      </c>
      <c r="D803" s="269" t="s">
        <v>802</v>
      </c>
      <c r="E803" s="275">
        <v>2031.4870592827651</v>
      </c>
      <c r="F803" s="275">
        <v>1145.4291242006996</v>
      </c>
      <c r="G803" s="275">
        <v>1510.956591468718</v>
      </c>
      <c r="H803" s="275">
        <v>1941.858587660595</v>
      </c>
      <c r="I803" s="275">
        <v>1137.8805670290881</v>
      </c>
      <c r="J803" s="275">
        <v>1495.3544643795985</v>
      </c>
      <c r="K803" s="275">
        <v>1941.858587660595</v>
      </c>
      <c r="L803" s="275">
        <v>1131.4835563520855</v>
      </c>
      <c r="M803" s="275">
        <v>1488.6233932763048</v>
      </c>
      <c r="N803" s="275">
        <v>276.35823011283225</v>
      </c>
      <c r="O803" s="275">
        <v>191.19676179349176</v>
      </c>
      <c r="P803" s="275">
        <v>218.2031615441916</v>
      </c>
      <c r="Q803" s="275">
        <v>255.59131264880057</v>
      </c>
      <c r="R803" s="275">
        <v>176.92841627193943</v>
      </c>
      <c r="S803" s="275">
        <v>212.46324141708419</v>
      </c>
      <c r="T803" s="275">
        <v>255.59131264880057</v>
      </c>
      <c r="U803" s="275">
        <v>176.92841627193943</v>
      </c>
      <c r="V803" s="275">
        <v>201.59112558008277</v>
      </c>
      <c r="W803" s="275">
        <v>10.101055528595865</v>
      </c>
      <c r="X803" s="275">
        <v>0.38693863424995673</v>
      </c>
      <c r="Y803" s="275">
        <v>5.2439970814229104</v>
      </c>
      <c r="Z803" s="275">
        <v>11.621638176955415</v>
      </c>
      <c r="AA803" s="275">
        <v>11.621638176955415</v>
      </c>
      <c r="AB803" s="275">
        <v>11.621638176955415</v>
      </c>
      <c r="AC803" s="275">
        <v>11.621638176955415</v>
      </c>
      <c r="AD803" s="275">
        <v>11.621638176955415</v>
      </c>
      <c r="AE803" s="275">
        <v>11.621638176955415</v>
      </c>
      <c r="AF803" s="275">
        <v>417.28067485329996</v>
      </c>
      <c r="AG803" s="275">
        <v>38.639763321399997</v>
      </c>
      <c r="AH803" s="275">
        <v>38.639763321399997</v>
      </c>
      <c r="AI803" s="275">
        <v>87.257941639783056</v>
      </c>
      <c r="AJ803" s="275">
        <v>87.257941639783056</v>
      </c>
      <c r="AK803" s="275">
        <v>87.257941639783056</v>
      </c>
    </row>
    <row r="804" spans="1:37" ht="15" x14ac:dyDescent="0.25">
      <c r="A804" s="269" t="s">
        <v>3002</v>
      </c>
      <c r="B804" s="269" t="s">
        <v>884</v>
      </c>
      <c r="C804" s="275">
        <v>167</v>
      </c>
      <c r="D804" s="269" t="s">
        <v>802</v>
      </c>
      <c r="E804" s="275">
        <v>1814.1025359916939</v>
      </c>
      <c r="F804" s="275">
        <v>1027.2345723607993</v>
      </c>
      <c r="G804" s="275">
        <v>1344.7351931976748</v>
      </c>
      <c r="H804" s="275">
        <v>1723.4942438007449</v>
      </c>
      <c r="I804" s="275">
        <v>1022.5879853629123</v>
      </c>
      <c r="J804" s="275">
        <v>1328.4614642273384</v>
      </c>
      <c r="K804" s="275">
        <v>1723.4942438007449</v>
      </c>
      <c r="L804" s="275">
        <v>1014.0630643543132</v>
      </c>
      <c r="M804" s="275">
        <v>1321.075937970048</v>
      </c>
      <c r="N804" s="275">
        <v>263.33172339950306</v>
      </c>
      <c r="O804" s="275">
        <v>182.33738129289955</v>
      </c>
      <c r="P804" s="275">
        <v>207.63592736571778</v>
      </c>
      <c r="Q804" s="275">
        <v>242.56480593547136</v>
      </c>
      <c r="R804" s="275">
        <v>168.33488846486671</v>
      </c>
      <c r="S804" s="275">
        <v>201.89415960681083</v>
      </c>
      <c r="T804" s="275">
        <v>242.56480593547136</v>
      </c>
      <c r="U804" s="275">
        <v>168.33488846486671</v>
      </c>
      <c r="V804" s="275">
        <v>191.02204376980941</v>
      </c>
      <c r="W804" s="275">
        <v>8.2169255220922661</v>
      </c>
      <c r="X804" s="275">
        <v>0.20295574337837943</v>
      </c>
      <c r="Y804" s="275">
        <v>4.2099406327353224</v>
      </c>
      <c r="Z804" s="275">
        <v>1.84181041887915</v>
      </c>
      <c r="AA804" s="275">
        <v>1.84181041887915</v>
      </c>
      <c r="AB804" s="275">
        <v>1.84181041887915</v>
      </c>
      <c r="AC804" s="275">
        <v>1.84181041887915</v>
      </c>
      <c r="AD804" s="275">
        <v>1.84181041887915</v>
      </c>
      <c r="AE804" s="275">
        <v>1.84181041887915</v>
      </c>
      <c r="AF804" s="275">
        <v>420.12853189959998</v>
      </c>
      <c r="AG804" s="275">
        <v>38.903464706199998</v>
      </c>
      <c r="AH804" s="275">
        <v>38.903464706199998</v>
      </c>
      <c r="AI804" s="275">
        <v>84.015333279420034</v>
      </c>
      <c r="AJ804" s="275">
        <v>84.015333279420034</v>
      </c>
      <c r="AK804" s="275">
        <v>84.015333279420034</v>
      </c>
    </row>
    <row r="805" spans="1:37" ht="15" x14ac:dyDescent="0.25">
      <c r="A805" s="269" t="s">
        <v>3671</v>
      </c>
      <c r="B805" s="269" t="s">
        <v>283</v>
      </c>
      <c r="C805" s="275">
        <v>41</v>
      </c>
      <c r="D805" s="269" t="s">
        <v>802</v>
      </c>
      <c r="E805" s="275">
        <v>969.63790862679605</v>
      </c>
      <c r="F805" s="275">
        <v>529.43765705553699</v>
      </c>
      <c r="G805" s="275">
        <v>719.41323594634548</v>
      </c>
      <c r="H805" s="275">
        <v>835.76691370863114</v>
      </c>
      <c r="I805" s="275">
        <v>438.99615173818268</v>
      </c>
      <c r="J805" s="275">
        <v>657.42997280302438</v>
      </c>
      <c r="K805" s="275">
        <v>712.5999235939754</v>
      </c>
      <c r="L805" s="275">
        <v>373.50569161178271</v>
      </c>
      <c r="M805" s="275">
        <v>474.65186463893087</v>
      </c>
      <c r="N805" s="275">
        <v>360.11670609090231</v>
      </c>
      <c r="O805" s="275">
        <v>194.87099119728546</v>
      </c>
      <c r="P805" s="275">
        <v>244.62334699335315</v>
      </c>
      <c r="Q805" s="275">
        <v>320.89906292409034</v>
      </c>
      <c r="R805" s="275">
        <v>159.41770119391637</v>
      </c>
      <c r="S805" s="275">
        <v>244.39397901761285</v>
      </c>
      <c r="T805" s="275">
        <v>278.01268570125319</v>
      </c>
      <c r="U805" s="275">
        <v>158.6458797731172</v>
      </c>
      <c r="V805" s="275">
        <v>188.680536610351</v>
      </c>
      <c r="W805" s="275">
        <v>35.019834964212933</v>
      </c>
      <c r="X805" s="275">
        <v>0.54763388326209816</v>
      </c>
      <c r="Y805" s="275">
        <v>17.783734423737517</v>
      </c>
      <c r="Z805" s="275">
        <v>25.582642376825302</v>
      </c>
      <c r="AA805" s="275">
        <v>25.582642376825302</v>
      </c>
      <c r="AB805" s="275">
        <v>25.582642376825302</v>
      </c>
      <c r="AC805" s="275">
        <v>25.582642376825302</v>
      </c>
      <c r="AD805" s="275">
        <v>25.582642376825302</v>
      </c>
      <c r="AE805" s="275">
        <v>25.582642376825302</v>
      </c>
      <c r="AF805" s="275">
        <v>618.17585079958485</v>
      </c>
      <c r="AG805" s="275">
        <v>57.242464491000455</v>
      </c>
      <c r="AH805" s="275">
        <v>57.242464491000455</v>
      </c>
      <c r="AI805" s="275">
        <v>47.508700935355932</v>
      </c>
      <c r="AJ805" s="275">
        <v>47.508700935355932</v>
      </c>
      <c r="AK805" s="275">
        <v>47.508700935355932</v>
      </c>
    </row>
    <row r="806" spans="1:37" ht="15" x14ac:dyDescent="0.25">
      <c r="A806" s="269" t="s">
        <v>2600</v>
      </c>
      <c r="B806" s="269" t="s">
        <v>283</v>
      </c>
      <c r="C806" s="275">
        <v>41</v>
      </c>
      <c r="D806" s="269" t="s">
        <v>802</v>
      </c>
      <c r="E806" s="275">
        <v>969.50590875268097</v>
      </c>
      <c r="F806" s="275">
        <v>529.30565718142202</v>
      </c>
      <c r="G806" s="275">
        <v>719.2812360722304</v>
      </c>
      <c r="H806" s="275">
        <v>835.63491383451606</v>
      </c>
      <c r="I806" s="275">
        <v>438.86415186406765</v>
      </c>
      <c r="J806" s="275">
        <v>657.29797292890953</v>
      </c>
      <c r="K806" s="275">
        <v>712.46792371986055</v>
      </c>
      <c r="L806" s="275">
        <v>373.37369173766768</v>
      </c>
      <c r="M806" s="275">
        <v>474.51986476481591</v>
      </c>
      <c r="N806" s="275">
        <v>360.88212301938614</v>
      </c>
      <c r="O806" s="275">
        <v>195.63640812576929</v>
      </c>
      <c r="P806" s="275">
        <v>245.38876392183701</v>
      </c>
      <c r="Q806" s="275">
        <v>321.66447985257412</v>
      </c>
      <c r="R806" s="275">
        <v>160.1831181224002</v>
      </c>
      <c r="S806" s="275">
        <v>245.15939594609665</v>
      </c>
      <c r="T806" s="275">
        <v>278.77810262973702</v>
      </c>
      <c r="U806" s="275">
        <v>159.41129670160103</v>
      </c>
      <c r="V806" s="275">
        <v>189.44595353883483</v>
      </c>
      <c r="W806" s="275">
        <v>34.746813439886076</v>
      </c>
      <c r="X806" s="275">
        <v>0.53031227830259187</v>
      </c>
      <c r="Y806" s="275">
        <v>17.638562859094332</v>
      </c>
      <c r="Z806" s="275">
        <v>25.315573140258444</v>
      </c>
      <c r="AA806" s="275">
        <v>25.315573140258444</v>
      </c>
      <c r="AB806" s="275">
        <v>25.315573140258444</v>
      </c>
      <c r="AC806" s="275">
        <v>25.315573140258444</v>
      </c>
      <c r="AD806" s="275">
        <v>25.315573140258444</v>
      </c>
      <c r="AE806" s="275">
        <v>25.315573140258444</v>
      </c>
      <c r="AF806" s="275">
        <v>618.24498522128488</v>
      </c>
      <c r="AG806" s="275">
        <v>57.248866275900454</v>
      </c>
      <c r="AH806" s="275">
        <v>57.248866275900454</v>
      </c>
      <c r="AI806" s="275">
        <v>47.51948795755257</v>
      </c>
      <c r="AJ806" s="275">
        <v>47.51948795755257</v>
      </c>
      <c r="AK806" s="275">
        <v>47.51948795755257</v>
      </c>
    </row>
    <row r="807" spans="1:37" ht="15" x14ac:dyDescent="0.25">
      <c r="A807" s="269" t="s">
        <v>3003</v>
      </c>
      <c r="B807" s="269" t="s">
        <v>284</v>
      </c>
      <c r="C807" s="275">
        <v>53</v>
      </c>
      <c r="D807" s="269" t="s">
        <v>802</v>
      </c>
      <c r="E807" s="275">
        <v>200.70387784295627</v>
      </c>
      <c r="F807" s="275">
        <v>117.07677166954733</v>
      </c>
      <c r="G807" s="275">
        <v>156.08054332871831</v>
      </c>
      <c r="H807" s="275">
        <v>168.64247462784698</v>
      </c>
      <c r="I807" s="275">
        <v>111.27802359110396</v>
      </c>
      <c r="J807" s="275">
        <v>145.457473461723</v>
      </c>
      <c r="K807" s="275">
        <v>158.65420987609218</v>
      </c>
      <c r="L807" s="275">
        <v>93.386023883881961</v>
      </c>
      <c r="M807" s="275">
        <v>114.17607030874001</v>
      </c>
      <c r="N807" s="275">
        <v>87.488423256131526</v>
      </c>
      <c r="O807" s="275">
        <v>46.886037288620557</v>
      </c>
      <c r="P807" s="275">
        <v>58.688229981759058</v>
      </c>
      <c r="Q807" s="275">
        <v>76.49418184184519</v>
      </c>
      <c r="R807" s="275">
        <v>37.868315688690586</v>
      </c>
      <c r="S807" s="275">
        <v>58.516016522902589</v>
      </c>
      <c r="T807" s="275">
        <v>67.687718759385987</v>
      </c>
      <c r="U807" s="275">
        <v>37.364218193514688</v>
      </c>
      <c r="V807" s="275">
        <v>45.079824185825245</v>
      </c>
      <c r="W807" s="275">
        <v>29.344429013516471</v>
      </c>
      <c r="X807" s="275">
        <v>7.2997841013021078E-2</v>
      </c>
      <c r="Y807" s="275">
        <v>14.708713427264746</v>
      </c>
      <c r="Z807" s="275">
        <v>23.937315683460682</v>
      </c>
      <c r="AA807" s="275">
        <v>23.937315683460682</v>
      </c>
      <c r="AB807" s="275">
        <v>23.937315683460682</v>
      </c>
      <c r="AC807" s="275">
        <v>23.937315683460682</v>
      </c>
      <c r="AD807" s="275">
        <v>23.937315683460682</v>
      </c>
      <c r="AE807" s="275">
        <v>23.937315683460682</v>
      </c>
      <c r="AF807" s="275">
        <v>101.71476922496554</v>
      </c>
      <c r="AG807" s="275">
        <v>9.4186884558595843</v>
      </c>
      <c r="AH807" s="275">
        <v>9.4186884558595843</v>
      </c>
      <c r="AI807" s="275">
        <v>10.029865398256549</v>
      </c>
      <c r="AJ807" s="275">
        <v>10.029865398256549</v>
      </c>
      <c r="AK807" s="275">
        <v>10.029865398256549</v>
      </c>
    </row>
    <row r="808" spans="1:37" ht="15" x14ac:dyDescent="0.25">
      <c r="A808" s="269" t="s">
        <v>3672</v>
      </c>
      <c r="B808" s="269" t="s">
        <v>283</v>
      </c>
      <c r="C808" s="275">
        <v>33</v>
      </c>
      <c r="D808" s="269" t="s">
        <v>802</v>
      </c>
      <c r="E808" s="275">
        <v>739.18490587232782</v>
      </c>
      <c r="F808" s="275">
        <v>405.30411691978992</v>
      </c>
      <c r="G808" s="275">
        <v>549.50152386773618</v>
      </c>
      <c r="H808" s="275">
        <v>636.89269165812129</v>
      </c>
      <c r="I808" s="275">
        <v>337.93837378233042</v>
      </c>
      <c r="J808" s="275">
        <v>502.78291769151156</v>
      </c>
      <c r="K808" s="275">
        <v>545.07961120046355</v>
      </c>
      <c r="L808" s="275">
        <v>287.88902868955699</v>
      </c>
      <c r="M808" s="275">
        <v>364.69901059047697</v>
      </c>
      <c r="N808" s="275">
        <v>287.04499175800663</v>
      </c>
      <c r="O808" s="275">
        <v>161.59390334454307</v>
      </c>
      <c r="P808" s="275">
        <v>199.31330876156912</v>
      </c>
      <c r="Q808" s="275">
        <v>257.10691762600032</v>
      </c>
      <c r="R808" s="275">
        <v>134.63440066103311</v>
      </c>
      <c r="S808" s="275">
        <v>199.12326387527258</v>
      </c>
      <c r="T808" s="275">
        <v>224.75980844802896</v>
      </c>
      <c r="U808" s="275">
        <v>134.01953156104443</v>
      </c>
      <c r="V808" s="275">
        <v>156.85831805778773</v>
      </c>
      <c r="W808" s="275">
        <v>34.239161636041132</v>
      </c>
      <c r="X808" s="275">
        <v>0.433379285642358</v>
      </c>
      <c r="Y808" s="275">
        <v>17.336270460841746</v>
      </c>
      <c r="Z808" s="275">
        <v>25.180251184069387</v>
      </c>
      <c r="AA808" s="275">
        <v>25.180251184069387</v>
      </c>
      <c r="AB808" s="275">
        <v>25.180251184069387</v>
      </c>
      <c r="AC808" s="275">
        <v>25.180251184069387</v>
      </c>
      <c r="AD808" s="275">
        <v>25.180251184069387</v>
      </c>
      <c r="AE808" s="275">
        <v>25.180251184069387</v>
      </c>
      <c r="AF808" s="275">
        <v>469.11714571318493</v>
      </c>
      <c r="AG808" s="275">
        <v>43.439777975200457</v>
      </c>
      <c r="AH808" s="275">
        <v>43.439777975200457</v>
      </c>
      <c r="AI808" s="275">
        <v>36.128254035516825</v>
      </c>
      <c r="AJ808" s="275">
        <v>36.128254035516825</v>
      </c>
      <c r="AK808" s="275">
        <v>36.128254035516825</v>
      </c>
    </row>
    <row r="809" spans="1:37" ht="15" x14ac:dyDescent="0.25">
      <c r="A809" s="269" t="s">
        <v>885</v>
      </c>
      <c r="B809" s="269" t="s">
        <v>283</v>
      </c>
      <c r="C809" s="275">
        <v>33</v>
      </c>
      <c r="D809" s="269" t="s">
        <v>802</v>
      </c>
      <c r="E809" s="275">
        <v>739.18490587232782</v>
      </c>
      <c r="F809" s="275">
        <v>405.30411691978992</v>
      </c>
      <c r="G809" s="275">
        <v>549.50152386773618</v>
      </c>
      <c r="H809" s="275">
        <v>636.89269165812129</v>
      </c>
      <c r="I809" s="275">
        <v>337.93837378233042</v>
      </c>
      <c r="J809" s="275">
        <v>502.78291769151156</v>
      </c>
      <c r="K809" s="275">
        <v>545.07961120046355</v>
      </c>
      <c r="L809" s="275">
        <v>287.88902868955699</v>
      </c>
      <c r="M809" s="275">
        <v>364.69901059047697</v>
      </c>
      <c r="N809" s="275">
        <v>287.04499175800669</v>
      </c>
      <c r="O809" s="275">
        <v>161.59390334454307</v>
      </c>
      <c r="P809" s="275">
        <v>199.31330876156912</v>
      </c>
      <c r="Q809" s="275">
        <v>257.10691762600032</v>
      </c>
      <c r="R809" s="275">
        <v>134.63440066103311</v>
      </c>
      <c r="S809" s="275">
        <v>199.12326387527258</v>
      </c>
      <c r="T809" s="275">
        <v>224.75980844802896</v>
      </c>
      <c r="U809" s="275">
        <v>134.01953156104443</v>
      </c>
      <c r="V809" s="275">
        <v>156.85831805778773</v>
      </c>
      <c r="W809" s="275">
        <v>34.239161636041132</v>
      </c>
      <c r="X809" s="275">
        <v>0.433379285642358</v>
      </c>
      <c r="Y809" s="275">
        <v>17.336270460841746</v>
      </c>
      <c r="Z809" s="275">
        <v>25.180251184069387</v>
      </c>
      <c r="AA809" s="275">
        <v>25.180251184069387</v>
      </c>
      <c r="AB809" s="275">
        <v>25.180251184069387</v>
      </c>
      <c r="AC809" s="275">
        <v>25.180251184069387</v>
      </c>
      <c r="AD809" s="275">
        <v>25.180251184069387</v>
      </c>
      <c r="AE809" s="275">
        <v>25.180251184069387</v>
      </c>
      <c r="AF809" s="275">
        <v>469.11793441438493</v>
      </c>
      <c r="AG809" s="275">
        <v>43.439851008000453</v>
      </c>
      <c r="AH809" s="275">
        <v>43.439851008000453</v>
      </c>
      <c r="AI809" s="275">
        <v>36.128254035516825</v>
      </c>
      <c r="AJ809" s="275">
        <v>36.128254035516825</v>
      </c>
      <c r="AK809" s="275">
        <v>36.128254035516825</v>
      </c>
    </row>
    <row r="810" spans="1:37" ht="15" x14ac:dyDescent="0.25">
      <c r="A810" s="269" t="s">
        <v>886</v>
      </c>
      <c r="B810" s="269" t="s">
        <v>284</v>
      </c>
      <c r="C810" s="275">
        <v>38</v>
      </c>
      <c r="D810" s="269" t="s">
        <v>802</v>
      </c>
      <c r="E810" s="275">
        <v>200.70387784295627</v>
      </c>
      <c r="F810" s="275">
        <v>117.07677166954733</v>
      </c>
      <c r="G810" s="275">
        <v>156.08054332871831</v>
      </c>
      <c r="H810" s="275">
        <v>168.64247462784698</v>
      </c>
      <c r="I810" s="275">
        <v>111.27802359110396</v>
      </c>
      <c r="J810" s="275">
        <v>145.457473461723</v>
      </c>
      <c r="K810" s="275">
        <v>158.65420987609218</v>
      </c>
      <c r="L810" s="275">
        <v>93.386023883881961</v>
      </c>
      <c r="M810" s="275">
        <v>114.17607030874001</v>
      </c>
      <c r="N810" s="275">
        <v>85.049304841240598</v>
      </c>
      <c r="O810" s="275">
        <v>44.450089624630984</v>
      </c>
      <c r="P810" s="275">
        <v>56.253075005494821</v>
      </c>
      <c r="Q810" s="275">
        <v>74.061404928756971</v>
      </c>
      <c r="R810" s="275">
        <v>35.432368024701013</v>
      </c>
      <c r="S810" s="275">
        <v>56.08086154663836</v>
      </c>
      <c r="T810" s="275">
        <v>65.24860034449506</v>
      </c>
      <c r="U810" s="275">
        <v>34.931441280426476</v>
      </c>
      <c r="V810" s="275">
        <v>42.644669209561009</v>
      </c>
      <c r="W810" s="275">
        <v>29.039920474628918</v>
      </c>
      <c r="X810" s="275">
        <v>6.656648735879056E-2</v>
      </c>
      <c r="Y810" s="275">
        <v>14.553243480993855</v>
      </c>
      <c r="Z810" s="275">
        <v>23.908791364921569</v>
      </c>
      <c r="AA810" s="275">
        <v>23.908791364921569</v>
      </c>
      <c r="AB810" s="275">
        <v>23.908791364921569</v>
      </c>
      <c r="AC810" s="275">
        <v>23.908791364921569</v>
      </c>
      <c r="AD810" s="275">
        <v>23.908791364921569</v>
      </c>
      <c r="AE810" s="275">
        <v>23.908791364921569</v>
      </c>
      <c r="AF810" s="275">
        <v>101.40914874735047</v>
      </c>
      <c r="AG810" s="275">
        <v>9.3903881787600429</v>
      </c>
      <c r="AH810" s="275">
        <v>9.3903881787600429</v>
      </c>
      <c r="AI810" s="275">
        <v>9.8999844646585178</v>
      </c>
      <c r="AJ810" s="275">
        <v>9.8999844646585178</v>
      </c>
      <c r="AK810" s="275">
        <v>9.8999844646585178</v>
      </c>
    </row>
    <row r="811" spans="1:37" ht="15" x14ac:dyDescent="0.25">
      <c r="A811" s="269" t="s">
        <v>3673</v>
      </c>
      <c r="B811" s="269" t="s">
        <v>2602</v>
      </c>
      <c r="C811" s="275">
        <v>41</v>
      </c>
      <c r="D811" s="269" t="s">
        <v>802</v>
      </c>
      <c r="E811" s="275">
        <v>969.50590875268097</v>
      </c>
      <c r="F811" s="275">
        <v>529.30565718142202</v>
      </c>
      <c r="G811" s="275">
        <v>719.2812360722304</v>
      </c>
      <c r="H811" s="275">
        <v>835.63491383451606</v>
      </c>
      <c r="I811" s="275">
        <v>438.86415186406765</v>
      </c>
      <c r="J811" s="275">
        <v>657.29797292890953</v>
      </c>
      <c r="K811" s="275">
        <v>712.46792371986055</v>
      </c>
      <c r="L811" s="275">
        <v>373.37369173766768</v>
      </c>
      <c r="M811" s="275">
        <v>474.51986476481591</v>
      </c>
      <c r="N811" s="275">
        <v>360.74719297748555</v>
      </c>
      <c r="O811" s="275">
        <v>195.50147808386865</v>
      </c>
      <c r="P811" s="275">
        <v>245.25383387993631</v>
      </c>
      <c r="Q811" s="275">
        <v>321.52954981067353</v>
      </c>
      <c r="R811" s="275">
        <v>160.04818808049956</v>
      </c>
      <c r="S811" s="275">
        <v>245.02446590419603</v>
      </c>
      <c r="T811" s="275">
        <v>278.64317258783637</v>
      </c>
      <c r="U811" s="275">
        <v>159.27636665970036</v>
      </c>
      <c r="V811" s="275">
        <v>189.31102349693415</v>
      </c>
      <c r="W811" s="275">
        <v>34.746813439886076</v>
      </c>
      <c r="X811" s="275">
        <v>0.53031227830259187</v>
      </c>
      <c r="Y811" s="275">
        <v>17.638562859094332</v>
      </c>
      <c r="Z811" s="275">
        <v>25.315573140258444</v>
      </c>
      <c r="AA811" s="275">
        <v>25.315573140258444</v>
      </c>
      <c r="AB811" s="275">
        <v>25.315573140258444</v>
      </c>
      <c r="AC811" s="275">
        <v>25.315573140258444</v>
      </c>
      <c r="AD811" s="275">
        <v>25.315573140258444</v>
      </c>
      <c r="AE811" s="275">
        <v>25.315573140258444</v>
      </c>
      <c r="AF811" s="275">
        <v>618.2112712052849</v>
      </c>
      <c r="AG811" s="275">
        <v>57.245744402300453</v>
      </c>
      <c r="AH811" s="275">
        <v>57.245744402300453</v>
      </c>
      <c r="AI811" s="275">
        <v>47.485542574926583</v>
      </c>
      <c r="AJ811" s="275">
        <v>47.485542574926583</v>
      </c>
      <c r="AK811" s="275">
        <v>47.485542574926583</v>
      </c>
    </row>
    <row r="812" spans="1:37" ht="15" x14ac:dyDescent="0.25">
      <c r="A812" s="269" t="s">
        <v>2601</v>
      </c>
      <c r="B812" s="269" t="s">
        <v>2602</v>
      </c>
      <c r="C812" s="275">
        <v>41</v>
      </c>
      <c r="D812" s="269" t="s">
        <v>802</v>
      </c>
      <c r="E812" s="275">
        <v>969.63790862679605</v>
      </c>
      <c r="F812" s="275">
        <v>529.43765705553699</v>
      </c>
      <c r="G812" s="275">
        <v>719.41323594634548</v>
      </c>
      <c r="H812" s="275">
        <v>835.76691370863114</v>
      </c>
      <c r="I812" s="275">
        <v>438.99615173818268</v>
      </c>
      <c r="J812" s="275">
        <v>657.42997280302438</v>
      </c>
      <c r="K812" s="275">
        <v>712.5999235939754</v>
      </c>
      <c r="L812" s="275">
        <v>373.50569161178271</v>
      </c>
      <c r="M812" s="275">
        <v>474.65186463893087</v>
      </c>
      <c r="N812" s="275">
        <v>359.92293886089527</v>
      </c>
      <c r="O812" s="275">
        <v>194.67722396727842</v>
      </c>
      <c r="P812" s="275">
        <v>244.42957976334608</v>
      </c>
      <c r="Q812" s="275">
        <v>320.70529569408325</v>
      </c>
      <c r="R812" s="275">
        <v>159.22393396390933</v>
      </c>
      <c r="S812" s="275">
        <v>244.20021178760581</v>
      </c>
      <c r="T812" s="275">
        <v>277.81891847124621</v>
      </c>
      <c r="U812" s="275">
        <v>158.45211254311013</v>
      </c>
      <c r="V812" s="275">
        <v>188.48676938034396</v>
      </c>
      <c r="W812" s="275">
        <v>34.746813439886076</v>
      </c>
      <c r="X812" s="275">
        <v>0.53031227830259187</v>
      </c>
      <c r="Y812" s="275">
        <v>17.638562859094332</v>
      </c>
      <c r="Z812" s="275">
        <v>25.315573140258444</v>
      </c>
      <c r="AA812" s="275">
        <v>25.315573140258444</v>
      </c>
      <c r="AB812" s="275">
        <v>25.315573140258444</v>
      </c>
      <c r="AC812" s="275">
        <v>25.315573140258444</v>
      </c>
      <c r="AD812" s="275">
        <v>25.315573140258444</v>
      </c>
      <c r="AE812" s="275">
        <v>25.315573140258444</v>
      </c>
      <c r="AF812" s="275">
        <v>618.14226869238485</v>
      </c>
      <c r="AG812" s="275">
        <v>57.239354832000451</v>
      </c>
      <c r="AH812" s="275">
        <v>57.239354832000451</v>
      </c>
      <c r="AI812" s="275">
        <v>47.474978066585827</v>
      </c>
      <c r="AJ812" s="275">
        <v>47.474978066585827</v>
      </c>
      <c r="AK812" s="275">
        <v>47.474978066585827</v>
      </c>
    </row>
    <row r="813" spans="1:37" ht="15" x14ac:dyDescent="0.25">
      <c r="A813" s="269" t="s">
        <v>887</v>
      </c>
      <c r="B813" s="269" t="s">
        <v>888</v>
      </c>
      <c r="C813" s="275">
        <v>45</v>
      </c>
      <c r="D813" s="269" t="s">
        <v>802</v>
      </c>
      <c r="E813" s="275">
        <v>588.87146775043868</v>
      </c>
      <c r="F813" s="275">
        <v>311.74171763209267</v>
      </c>
      <c r="G813" s="275">
        <v>431.33914854610407</v>
      </c>
      <c r="H813" s="275">
        <v>560.3078204539446</v>
      </c>
      <c r="I813" s="275">
        <v>307.41497046461541</v>
      </c>
      <c r="J813" s="275">
        <v>423.93179719223093</v>
      </c>
      <c r="K813" s="275">
        <v>560.3078204539446</v>
      </c>
      <c r="L813" s="275">
        <v>303.70846672305345</v>
      </c>
      <c r="M813" s="275">
        <v>420.79274812295262</v>
      </c>
      <c r="N813" s="275">
        <v>55.924229265217292</v>
      </c>
      <c r="O813" s="275">
        <v>32.856218956005591</v>
      </c>
      <c r="P813" s="275">
        <v>40.673635124686385</v>
      </c>
      <c r="Q813" s="275">
        <v>50.541894579509737</v>
      </c>
      <c r="R813" s="275">
        <v>29.460472575520647</v>
      </c>
      <c r="S813" s="275">
        <v>38.682931499048387</v>
      </c>
      <c r="T813" s="275">
        <v>50.541894579509737</v>
      </c>
      <c r="U813" s="275">
        <v>29.288048667744238</v>
      </c>
      <c r="V813" s="275">
        <v>36.295303971524767</v>
      </c>
      <c r="W813" s="275">
        <v>1.5371608373613626</v>
      </c>
      <c r="X813" s="275">
        <v>7.0315010482658549E-2</v>
      </c>
      <c r="Y813" s="275">
        <v>0.8037379239220106</v>
      </c>
      <c r="Z813" s="275">
        <v>3.4350504962199437</v>
      </c>
      <c r="AA813" s="275">
        <v>3.4350504962199437</v>
      </c>
      <c r="AB813" s="275">
        <v>3.4350504962199437</v>
      </c>
      <c r="AC813" s="275">
        <v>3.4350504962199437</v>
      </c>
      <c r="AD813" s="275">
        <v>3.4350504962199437</v>
      </c>
      <c r="AE813" s="275">
        <v>3.4350504962199437</v>
      </c>
      <c r="AF813" s="275">
        <v>111.04193774979998</v>
      </c>
      <c r="AG813" s="275">
        <v>10.282366178100002</v>
      </c>
      <c r="AH813" s="275">
        <v>10.282366178100002</v>
      </c>
      <c r="AI813" s="275">
        <v>22.796042518703839</v>
      </c>
      <c r="AJ813" s="275">
        <v>22.796042518703839</v>
      </c>
      <c r="AK813" s="275">
        <v>22.796042518703839</v>
      </c>
    </row>
    <row r="814" spans="1:37" ht="15" x14ac:dyDescent="0.25">
      <c r="A814" s="269" t="s">
        <v>889</v>
      </c>
      <c r="B814" s="269" t="s">
        <v>890</v>
      </c>
      <c r="C814" s="275">
        <v>33</v>
      </c>
      <c r="D814" s="269" t="s">
        <v>802</v>
      </c>
      <c r="E814" s="275">
        <v>264.87265603144891</v>
      </c>
      <c r="F814" s="275">
        <v>191.85617255526932</v>
      </c>
      <c r="G814" s="275">
        <v>216.93914583040524</v>
      </c>
      <c r="H814" s="275">
        <v>260.93512629876147</v>
      </c>
      <c r="I814" s="275">
        <v>196.09635272013986</v>
      </c>
      <c r="J814" s="275">
        <v>223.55907280290592</v>
      </c>
      <c r="K814" s="275">
        <v>260.93512629876147</v>
      </c>
      <c r="L814" s="275">
        <v>202.11815659062063</v>
      </c>
      <c r="M814" s="275">
        <v>226.24514890744683</v>
      </c>
      <c r="N814" s="275">
        <v>108.58554231718034</v>
      </c>
      <c r="O814" s="275">
        <v>91.267389955870271</v>
      </c>
      <c r="P814" s="275">
        <v>96.182256170132391</v>
      </c>
      <c r="Q814" s="275">
        <v>103.96562891027131</v>
      </c>
      <c r="R814" s="275">
        <v>88.546998545377463</v>
      </c>
      <c r="S814" s="275">
        <v>96.414446919938968</v>
      </c>
      <c r="T814" s="275">
        <v>103.96562891027131</v>
      </c>
      <c r="U814" s="275">
        <v>87.879843892048655</v>
      </c>
      <c r="V814" s="275">
        <v>92.705213665508452</v>
      </c>
      <c r="W814" s="275">
        <v>5.4895730165117778</v>
      </c>
      <c r="X814" s="275">
        <v>0.17599360280198112</v>
      </c>
      <c r="Y814" s="275">
        <v>2.8327833096568793</v>
      </c>
      <c r="Z814" s="275">
        <v>1.3164866882955828</v>
      </c>
      <c r="AA814" s="275">
        <v>1.3164866882955828</v>
      </c>
      <c r="AB814" s="275">
        <v>1.3164866882955828</v>
      </c>
      <c r="AC814" s="275">
        <v>1.3164866882955828</v>
      </c>
      <c r="AD814" s="275">
        <v>1.3164866882955828</v>
      </c>
      <c r="AE814" s="275">
        <v>1.3164866882955828</v>
      </c>
      <c r="AF814" s="275">
        <v>84.154861603900002</v>
      </c>
      <c r="AG814" s="275">
        <v>7.7926647870999988</v>
      </c>
      <c r="AH814" s="275">
        <v>7.7926647870999988</v>
      </c>
      <c r="AI814" s="275">
        <v>18.869814083671535</v>
      </c>
      <c r="AJ814" s="275">
        <v>18.869814083671535</v>
      </c>
      <c r="AK814" s="275">
        <v>18.869814083671535</v>
      </c>
    </row>
    <row r="815" spans="1:37" ht="15" x14ac:dyDescent="0.25">
      <c r="A815" s="269" t="s">
        <v>3004</v>
      </c>
      <c r="B815" s="269" t="s">
        <v>890</v>
      </c>
      <c r="C815" s="275">
        <v>23</v>
      </c>
      <c r="D815" s="269" t="s">
        <v>802</v>
      </c>
      <c r="E815" s="275">
        <v>220.76813517224716</v>
      </c>
      <c r="F815" s="275">
        <v>150.2795919491025</v>
      </c>
      <c r="G815" s="275">
        <v>175.03474932890501</v>
      </c>
      <c r="H815" s="275">
        <v>215.85078487078087</v>
      </c>
      <c r="I815" s="275">
        <v>154.51977211397306</v>
      </c>
      <c r="J815" s="275">
        <v>180.9830744201883</v>
      </c>
      <c r="K815" s="275">
        <v>215.85078487078087</v>
      </c>
      <c r="L815" s="275">
        <v>160.05166570006443</v>
      </c>
      <c r="M815" s="275">
        <v>183.01469537073282</v>
      </c>
      <c r="N815" s="275">
        <v>100.51826820527177</v>
      </c>
      <c r="O815" s="275">
        <v>84.019845506114962</v>
      </c>
      <c r="P815" s="275">
        <v>88.697096640066704</v>
      </c>
      <c r="Q815" s="275">
        <v>95.898354798362718</v>
      </c>
      <c r="R815" s="275">
        <v>81.158387433700341</v>
      </c>
      <c r="S815" s="275">
        <v>88.927439758073746</v>
      </c>
      <c r="T815" s="275">
        <v>95.898354798362718</v>
      </c>
      <c r="U815" s="275">
        <v>80.632299442293345</v>
      </c>
      <c r="V815" s="275">
        <v>85.218206503643202</v>
      </c>
      <c r="W815" s="275">
        <v>5.4895730165117778</v>
      </c>
      <c r="X815" s="275">
        <v>0.17599360280198112</v>
      </c>
      <c r="Y815" s="275">
        <v>2.8327833096568793</v>
      </c>
      <c r="Z815" s="275">
        <v>1.3164866882955828</v>
      </c>
      <c r="AA815" s="275">
        <v>1.3164866882955828</v>
      </c>
      <c r="AB815" s="275">
        <v>1.3164866882955828</v>
      </c>
      <c r="AC815" s="275">
        <v>1.3164866882955828</v>
      </c>
      <c r="AD815" s="275">
        <v>1.3164866882955828</v>
      </c>
      <c r="AE815" s="275">
        <v>1.3164866882955828</v>
      </c>
      <c r="AF815" s="275">
        <v>74.579838756399994</v>
      </c>
      <c r="AG815" s="275">
        <v>6.9060269415999995</v>
      </c>
      <c r="AH815" s="275">
        <v>6.9060269415999995</v>
      </c>
      <c r="AI815" s="275">
        <v>18.110589821902607</v>
      </c>
      <c r="AJ815" s="275">
        <v>18.110589821902607</v>
      </c>
      <c r="AK815" s="275">
        <v>18.110589821902607</v>
      </c>
    </row>
    <row r="816" spans="1:37" ht="15" x14ac:dyDescent="0.25">
      <c r="A816" s="269" t="s">
        <v>3005</v>
      </c>
      <c r="B816" s="269" t="s">
        <v>888</v>
      </c>
      <c r="C816" s="275">
        <v>48</v>
      </c>
      <c r="D816" s="269" t="s">
        <v>802</v>
      </c>
      <c r="E816" s="275">
        <v>531.11146693981561</v>
      </c>
      <c r="F816" s="275">
        <v>286.62371726302069</v>
      </c>
      <c r="G816" s="275">
        <v>389.9001479562566</v>
      </c>
      <c r="H816" s="275">
        <v>502.54781964332142</v>
      </c>
      <c r="I816" s="275">
        <v>282.29697009554349</v>
      </c>
      <c r="J816" s="275">
        <v>382.49279660238335</v>
      </c>
      <c r="K816" s="275">
        <v>502.54781964332142</v>
      </c>
      <c r="L816" s="275">
        <v>278.59046635398147</v>
      </c>
      <c r="M816" s="275">
        <v>379.35374753310509</v>
      </c>
      <c r="N816" s="275">
        <v>54.271151731410427</v>
      </c>
      <c r="O816" s="275">
        <v>32.454580057540404</v>
      </c>
      <c r="P816" s="275">
        <v>39.646276908550355</v>
      </c>
      <c r="Q816" s="275">
        <v>48.888817045702879</v>
      </c>
      <c r="R816" s="275">
        <v>29.058833677055464</v>
      </c>
      <c r="S816" s="275">
        <v>37.655573282912364</v>
      </c>
      <c r="T816" s="275">
        <v>48.888817045702879</v>
      </c>
      <c r="U816" s="275">
        <v>28.886409769279055</v>
      </c>
      <c r="V816" s="275">
        <v>35.267945755388737</v>
      </c>
      <c r="W816" s="275">
        <v>0.90911750186016338</v>
      </c>
      <c r="X816" s="275">
        <v>8.9873801921327677E-3</v>
      </c>
      <c r="Y816" s="275">
        <v>0.45905244102614806</v>
      </c>
      <c r="Z816" s="275">
        <v>0.17510791019452238</v>
      </c>
      <c r="AA816" s="275">
        <v>0.17510791019452238</v>
      </c>
      <c r="AB816" s="275">
        <v>0.17510791019452238</v>
      </c>
      <c r="AC816" s="275">
        <v>0.17510791019452238</v>
      </c>
      <c r="AD816" s="275">
        <v>0.17510791019452238</v>
      </c>
      <c r="AE816" s="275">
        <v>0.17510791019452238</v>
      </c>
      <c r="AF816" s="275">
        <v>115.18289771439999</v>
      </c>
      <c r="AG816" s="275">
        <v>10.665812588200001</v>
      </c>
      <c r="AH816" s="275">
        <v>10.665812588200001</v>
      </c>
      <c r="AI816" s="275">
        <v>21.968247819172472</v>
      </c>
      <c r="AJ816" s="275">
        <v>21.968247819172472</v>
      </c>
      <c r="AK816" s="275">
        <v>21.968247819172472</v>
      </c>
    </row>
    <row r="817" spans="1:37" ht="15" x14ac:dyDescent="0.25">
      <c r="A817" s="269" t="s">
        <v>3674</v>
      </c>
      <c r="B817" s="269" t="s">
        <v>1806</v>
      </c>
      <c r="C817" s="275">
        <v>14</v>
      </c>
      <c r="D817" s="269" t="s">
        <v>802</v>
      </c>
      <c r="E817" s="275">
        <v>241.14278588712216</v>
      </c>
      <c r="F817" s="275">
        <v>127.86794055890384</v>
      </c>
      <c r="G817" s="275">
        <v>182.13842209156212</v>
      </c>
      <c r="H817" s="275">
        <v>254.69557990121513</v>
      </c>
      <c r="I817" s="275">
        <v>135.23446955294665</v>
      </c>
      <c r="J817" s="275">
        <v>191.26427989761356</v>
      </c>
      <c r="K817" s="275">
        <v>254.69557990121513</v>
      </c>
      <c r="L817" s="275">
        <v>147.41669307290306</v>
      </c>
      <c r="M817" s="275">
        <v>194.96269586737961</v>
      </c>
      <c r="N817" s="275">
        <v>34.355342910301374</v>
      </c>
      <c r="O817" s="275">
        <v>21.374817023333936</v>
      </c>
      <c r="P817" s="275">
        <v>25.868136403719433</v>
      </c>
      <c r="Q817" s="275">
        <v>34.310443448773981</v>
      </c>
      <c r="R817" s="275">
        <v>21.554415297639071</v>
      </c>
      <c r="S817" s="275">
        <v>26.785786698770636</v>
      </c>
      <c r="T817" s="275">
        <v>34.310443448773981</v>
      </c>
      <c r="U817" s="275">
        <v>21.389825563185287</v>
      </c>
      <c r="V817" s="275">
        <v>25.21430222679626</v>
      </c>
      <c r="W817" s="275">
        <v>0.27778167935795822</v>
      </c>
      <c r="X817" s="275">
        <v>4.0848335401125939E-3</v>
      </c>
      <c r="Y817" s="275">
        <v>0.1409332564490354</v>
      </c>
      <c r="Z817" s="275">
        <v>9.4238033132734739E-2</v>
      </c>
      <c r="AA817" s="275">
        <v>9.4238033132734739E-2</v>
      </c>
      <c r="AB817" s="275">
        <v>9.4238033132734739E-2</v>
      </c>
      <c r="AC817" s="275">
        <v>9.4238033132734739E-2</v>
      </c>
      <c r="AD817" s="275">
        <v>9.4238033132734739E-2</v>
      </c>
      <c r="AE817" s="275">
        <v>9.4238033132734739E-2</v>
      </c>
      <c r="AF817" s="275">
        <v>68.846953087499998</v>
      </c>
      <c r="AG817" s="275">
        <v>6.3751511130999994</v>
      </c>
      <c r="AH817" s="275">
        <v>6.3751511130999994</v>
      </c>
      <c r="AI817" s="275">
        <v>19.159666605584455</v>
      </c>
      <c r="AJ817" s="275">
        <v>19.159666605584455</v>
      </c>
      <c r="AK817" s="275">
        <v>19.159666605584455</v>
      </c>
    </row>
    <row r="818" spans="1:37" ht="15" x14ac:dyDescent="0.25">
      <c r="A818" s="269" t="s">
        <v>1805</v>
      </c>
      <c r="B818" s="269" t="s">
        <v>1806</v>
      </c>
      <c r="C818" s="275">
        <v>14</v>
      </c>
      <c r="D818" s="269" t="s">
        <v>802</v>
      </c>
      <c r="E818" s="275">
        <v>241.14278588712216</v>
      </c>
      <c r="F818" s="275">
        <v>127.86794055890384</v>
      </c>
      <c r="G818" s="275">
        <v>182.13842209156212</v>
      </c>
      <c r="H818" s="275">
        <v>254.69557990121513</v>
      </c>
      <c r="I818" s="275">
        <v>135.23446955294665</v>
      </c>
      <c r="J818" s="275">
        <v>191.26427989761356</v>
      </c>
      <c r="K818" s="275">
        <v>254.69557990121513</v>
      </c>
      <c r="L818" s="275">
        <v>147.41669307290306</v>
      </c>
      <c r="M818" s="275">
        <v>194.96269586737961</v>
      </c>
      <c r="N818" s="275">
        <v>34.355342910301374</v>
      </c>
      <c r="O818" s="275">
        <v>21.374817023333936</v>
      </c>
      <c r="P818" s="275">
        <v>25.868136403719433</v>
      </c>
      <c r="Q818" s="275">
        <v>34.310443448773981</v>
      </c>
      <c r="R818" s="275">
        <v>21.554415297639071</v>
      </c>
      <c r="S818" s="275">
        <v>26.785786698770636</v>
      </c>
      <c r="T818" s="275">
        <v>34.310443448773981</v>
      </c>
      <c r="U818" s="275">
        <v>21.389825563185287</v>
      </c>
      <c r="V818" s="275">
        <v>25.21430222679626</v>
      </c>
      <c r="W818" s="275">
        <v>0.27778167935795822</v>
      </c>
      <c r="X818" s="275">
        <v>4.0848335401125939E-3</v>
      </c>
      <c r="Y818" s="275">
        <v>0.1409332564490354</v>
      </c>
      <c r="Z818" s="275">
        <v>9.4238033132734739E-2</v>
      </c>
      <c r="AA818" s="275">
        <v>9.4238033132734739E-2</v>
      </c>
      <c r="AB818" s="275">
        <v>9.4238033132734739E-2</v>
      </c>
      <c r="AC818" s="275">
        <v>9.4238033132734739E-2</v>
      </c>
      <c r="AD818" s="275">
        <v>9.4238033132734739E-2</v>
      </c>
      <c r="AE818" s="275">
        <v>9.4238033132734739E-2</v>
      </c>
      <c r="AF818" s="275">
        <v>68.846757242699994</v>
      </c>
      <c r="AG818" s="275">
        <v>6.3751329780999999</v>
      </c>
      <c r="AH818" s="275">
        <v>6.3751329780999999</v>
      </c>
      <c r="AI818" s="275">
        <v>19.159444091728574</v>
      </c>
      <c r="AJ818" s="275">
        <v>19.159444091728574</v>
      </c>
      <c r="AK818" s="275">
        <v>19.159444091728574</v>
      </c>
    </row>
    <row r="819" spans="1:37" ht="15" x14ac:dyDescent="0.25">
      <c r="A819" s="269" t="s">
        <v>3006</v>
      </c>
      <c r="B819" s="269" t="s">
        <v>2604</v>
      </c>
      <c r="C819" s="275">
        <v>9</v>
      </c>
      <c r="D819" s="269" t="s">
        <v>802</v>
      </c>
      <c r="E819" s="275">
        <v>48.353897105383169</v>
      </c>
      <c r="F819" s="275">
        <v>33.43149600900913</v>
      </c>
      <c r="G819" s="275">
        <v>40.294387128368605</v>
      </c>
      <c r="H819" s="275">
        <v>43.046673516387443</v>
      </c>
      <c r="I819" s="275">
        <v>35.293039411233764</v>
      </c>
      <c r="J819" s="275">
        <v>39.369751853432568</v>
      </c>
      <c r="K819" s="275">
        <v>43.046673516387443</v>
      </c>
      <c r="L819" s="275">
        <v>31.567039419339991</v>
      </c>
      <c r="M819" s="275">
        <v>35.368447941575297</v>
      </c>
      <c r="N819" s="275">
        <v>33.636229423679325</v>
      </c>
      <c r="O819" s="275">
        <v>27.569020450675385</v>
      </c>
      <c r="P819" s="275">
        <v>29.189574730576549</v>
      </c>
      <c r="Q819" s="275">
        <v>31.536862396090108</v>
      </c>
      <c r="R819" s="275">
        <v>26.090879726742884</v>
      </c>
      <c r="S819" s="275">
        <v>29.117499112611419</v>
      </c>
      <c r="T819" s="275">
        <v>30.807557352715676</v>
      </c>
      <c r="U819" s="275">
        <v>25.94686758918575</v>
      </c>
      <c r="V819" s="275">
        <v>27.198043064457515</v>
      </c>
      <c r="W819" s="275">
        <v>31.897141651525732</v>
      </c>
      <c r="X819" s="275">
        <v>9.0615492783138255E-2</v>
      </c>
      <c r="Y819" s="275">
        <v>15.993878572154435</v>
      </c>
      <c r="Z819" s="275">
        <v>23.973077605801649</v>
      </c>
      <c r="AA819" s="275">
        <v>23.973077605801649</v>
      </c>
      <c r="AB819" s="275">
        <v>23.973077605801649</v>
      </c>
      <c r="AC819" s="275">
        <v>23.973077605801649</v>
      </c>
      <c r="AD819" s="275">
        <v>23.973077605801649</v>
      </c>
      <c r="AE819" s="275">
        <v>23.973077605801649</v>
      </c>
      <c r="AF819" s="275">
        <v>21.424204490384938</v>
      </c>
      <c r="AG819" s="275">
        <v>1.9838608782004572</v>
      </c>
      <c r="AH819" s="275">
        <v>1.9838608782004572</v>
      </c>
      <c r="AI819" s="275">
        <v>1.9009121140699137</v>
      </c>
      <c r="AJ819" s="275">
        <v>1.9009121140699137</v>
      </c>
      <c r="AK819" s="275">
        <v>1.9009121140699137</v>
      </c>
    </row>
    <row r="820" spans="1:37" ht="15" x14ac:dyDescent="0.25">
      <c r="A820" s="269" t="s">
        <v>3675</v>
      </c>
      <c r="B820" s="269" t="s">
        <v>2606</v>
      </c>
      <c r="C820" s="275">
        <v>8</v>
      </c>
      <c r="D820" s="269" t="s">
        <v>802</v>
      </c>
      <c r="E820" s="275">
        <v>230.32100288035321</v>
      </c>
      <c r="F820" s="275">
        <v>124.00154026163196</v>
      </c>
      <c r="G820" s="275">
        <v>169.77971220449425</v>
      </c>
      <c r="H820" s="275">
        <v>198.74222217639476</v>
      </c>
      <c r="I820" s="275">
        <v>100.92577808173722</v>
      </c>
      <c r="J820" s="275">
        <v>154.51505523739797</v>
      </c>
      <c r="K820" s="275">
        <v>167.388312519397</v>
      </c>
      <c r="L820" s="275">
        <v>85.484663048110676</v>
      </c>
      <c r="M820" s="275">
        <v>109.82085417433889</v>
      </c>
      <c r="N820" s="275">
        <v>81.62011916680575</v>
      </c>
      <c r="O820" s="275">
        <v>41.825492686652531</v>
      </c>
      <c r="P820" s="275">
        <v>53.858443065694161</v>
      </c>
      <c r="Q820" s="275">
        <v>72.340550132000061</v>
      </c>
      <c r="R820" s="275">
        <v>33.331705366793379</v>
      </c>
      <c r="S820" s="275">
        <v>53.819119976250363</v>
      </c>
      <c r="T820" s="275">
        <v>61.801282087134382</v>
      </c>
      <c r="U820" s="275">
        <v>33.174753045982868</v>
      </c>
      <c r="V820" s="275">
        <v>40.370623386473376</v>
      </c>
      <c r="W820" s="275">
        <v>0.78067332817179913</v>
      </c>
      <c r="X820" s="275">
        <v>0.11425459761973994</v>
      </c>
      <c r="Y820" s="275">
        <v>0.44746396289576951</v>
      </c>
      <c r="Z820" s="275">
        <v>0.40239119275591384</v>
      </c>
      <c r="AA820" s="275">
        <v>0.40239119275591384</v>
      </c>
      <c r="AB820" s="275">
        <v>0.40239119275591384</v>
      </c>
      <c r="AC820" s="275">
        <v>0.40239119275591384</v>
      </c>
      <c r="AD820" s="275">
        <v>0.40239119275591384</v>
      </c>
      <c r="AE820" s="275">
        <v>0.40239119275591384</v>
      </c>
      <c r="AF820" s="275">
        <v>149.18791157729999</v>
      </c>
      <c r="AG820" s="275">
        <v>13.814650903199997</v>
      </c>
      <c r="AH820" s="275">
        <v>13.814650903199997</v>
      </c>
      <c r="AI820" s="275">
        <v>11.401947205321507</v>
      </c>
      <c r="AJ820" s="275">
        <v>11.401947205321507</v>
      </c>
      <c r="AK820" s="275">
        <v>11.401947205321507</v>
      </c>
    </row>
    <row r="821" spans="1:37" ht="15" x14ac:dyDescent="0.25">
      <c r="A821" s="269" t="s">
        <v>2603</v>
      </c>
      <c r="B821" s="269" t="s">
        <v>2604</v>
      </c>
      <c r="C821" s="275">
        <v>9</v>
      </c>
      <c r="D821" s="269" t="s">
        <v>802</v>
      </c>
      <c r="E821" s="275">
        <v>48.22189723126818</v>
      </c>
      <c r="F821" s="275">
        <v>33.299496134894142</v>
      </c>
      <c r="G821" s="275">
        <v>40.162387254253609</v>
      </c>
      <c r="H821" s="275">
        <v>42.914673642272447</v>
      </c>
      <c r="I821" s="275">
        <v>35.161039537118775</v>
      </c>
      <c r="J821" s="275">
        <v>39.237751979317579</v>
      </c>
      <c r="K821" s="275">
        <v>42.914673642272447</v>
      </c>
      <c r="L821" s="275">
        <v>31.435039545225003</v>
      </c>
      <c r="M821" s="275">
        <v>35.236448067460309</v>
      </c>
      <c r="N821" s="275">
        <v>34.40164635216312</v>
      </c>
      <c r="O821" s="275">
        <v>28.33443737915918</v>
      </c>
      <c r="P821" s="275">
        <v>29.95499165906033</v>
      </c>
      <c r="Q821" s="275">
        <v>32.302279324573902</v>
      </c>
      <c r="R821" s="275">
        <v>26.856296655226679</v>
      </c>
      <c r="S821" s="275">
        <v>29.882916041095214</v>
      </c>
      <c r="T821" s="275">
        <v>31.572974281199468</v>
      </c>
      <c r="U821" s="275">
        <v>26.712284517669545</v>
      </c>
      <c r="V821" s="275">
        <v>27.96345999294131</v>
      </c>
      <c r="W821" s="275">
        <v>31.624120127198875</v>
      </c>
      <c r="X821" s="275">
        <v>7.3293887823632151E-2</v>
      </c>
      <c r="Y821" s="275">
        <v>15.848707007511253</v>
      </c>
      <c r="Z821" s="275">
        <v>23.706008369234787</v>
      </c>
      <c r="AA821" s="275">
        <v>23.706008369234787</v>
      </c>
      <c r="AB821" s="275">
        <v>23.706008369234787</v>
      </c>
      <c r="AC821" s="275">
        <v>23.706008369234787</v>
      </c>
      <c r="AD821" s="275">
        <v>23.706008369234787</v>
      </c>
      <c r="AE821" s="275">
        <v>23.706008369234787</v>
      </c>
      <c r="AF821" s="275">
        <v>21.493338912084937</v>
      </c>
      <c r="AG821" s="275">
        <v>1.9902626631004572</v>
      </c>
      <c r="AH821" s="275">
        <v>1.9902626631004572</v>
      </c>
      <c r="AI821" s="275">
        <v>1.9116991362665536</v>
      </c>
      <c r="AJ821" s="275">
        <v>1.9116991362665536</v>
      </c>
      <c r="AK821" s="275">
        <v>1.9116991362665536</v>
      </c>
    </row>
    <row r="822" spans="1:37" ht="15" x14ac:dyDescent="0.25">
      <c r="A822" s="269" t="s">
        <v>2605</v>
      </c>
      <c r="B822" s="269" t="s">
        <v>2606</v>
      </c>
      <c r="C822" s="275">
        <v>8</v>
      </c>
      <c r="D822" s="269" t="s">
        <v>802</v>
      </c>
      <c r="E822" s="275">
        <v>230.32100288035321</v>
      </c>
      <c r="F822" s="275">
        <v>124.00154026163196</v>
      </c>
      <c r="G822" s="275">
        <v>169.77971220449425</v>
      </c>
      <c r="H822" s="275">
        <v>198.74222217639476</v>
      </c>
      <c r="I822" s="275">
        <v>100.92577808173722</v>
      </c>
      <c r="J822" s="275">
        <v>154.51505523739797</v>
      </c>
      <c r="K822" s="275">
        <v>167.388312519397</v>
      </c>
      <c r="L822" s="275">
        <v>85.484663048110676</v>
      </c>
      <c r="M822" s="275">
        <v>109.82085417433889</v>
      </c>
      <c r="N822" s="275">
        <v>81.62011916680575</v>
      </c>
      <c r="O822" s="275">
        <v>41.825492686652531</v>
      </c>
      <c r="P822" s="275">
        <v>53.858443065694161</v>
      </c>
      <c r="Q822" s="275">
        <v>72.340550132000061</v>
      </c>
      <c r="R822" s="275">
        <v>33.331705366793386</v>
      </c>
      <c r="S822" s="275">
        <v>53.81911997625037</v>
      </c>
      <c r="T822" s="275">
        <v>61.801282087134403</v>
      </c>
      <c r="U822" s="275">
        <v>33.174753045982868</v>
      </c>
      <c r="V822" s="275">
        <v>40.370623386473383</v>
      </c>
      <c r="W822" s="275">
        <v>0.78067332817179913</v>
      </c>
      <c r="X822" s="275">
        <v>0.11425459761973994</v>
      </c>
      <c r="Y822" s="275">
        <v>0.44746396289576951</v>
      </c>
      <c r="Z822" s="275">
        <v>0.40239119275591384</v>
      </c>
      <c r="AA822" s="275">
        <v>0.40239119275591384</v>
      </c>
      <c r="AB822" s="275">
        <v>0.40239119275591384</v>
      </c>
      <c r="AC822" s="275">
        <v>0.40239119275591384</v>
      </c>
      <c r="AD822" s="275">
        <v>0.40239119275591384</v>
      </c>
      <c r="AE822" s="275">
        <v>0.40239119275591384</v>
      </c>
      <c r="AF822" s="275">
        <v>149.18791157729999</v>
      </c>
      <c r="AG822" s="275">
        <v>13.814650903199997</v>
      </c>
      <c r="AH822" s="275">
        <v>13.814650903199997</v>
      </c>
      <c r="AI822" s="275">
        <v>11.401947205321507</v>
      </c>
      <c r="AJ822" s="275">
        <v>11.401947205321507</v>
      </c>
      <c r="AK822" s="275">
        <v>11.401947205321507</v>
      </c>
    </row>
    <row r="823" spans="1:37" ht="15" x14ac:dyDescent="0.25">
      <c r="A823" s="269" t="s">
        <v>3676</v>
      </c>
      <c r="B823" s="269" t="s">
        <v>2604</v>
      </c>
      <c r="C823" s="275">
        <v>9</v>
      </c>
      <c r="D823" s="269" t="s">
        <v>802</v>
      </c>
      <c r="E823" s="275">
        <v>48.22189723126818</v>
      </c>
      <c r="F823" s="275">
        <v>33.299496134894142</v>
      </c>
      <c r="G823" s="275">
        <v>40.162387254253609</v>
      </c>
      <c r="H823" s="275">
        <v>42.914673642272447</v>
      </c>
      <c r="I823" s="275">
        <v>35.161039537118775</v>
      </c>
      <c r="J823" s="275">
        <v>39.237751979317579</v>
      </c>
      <c r="K823" s="275">
        <v>42.914673642272447</v>
      </c>
      <c r="L823" s="275">
        <v>31.435039545225003</v>
      </c>
      <c r="M823" s="275">
        <v>35.236448067460309</v>
      </c>
      <c r="N823" s="275">
        <v>42.18463425758938</v>
      </c>
      <c r="O823" s="275">
        <v>36.117425284585444</v>
      </c>
      <c r="P823" s="275">
        <v>37.737979564486601</v>
      </c>
      <c r="Q823" s="275">
        <v>40.08526723000017</v>
      </c>
      <c r="R823" s="275">
        <v>34.639284560652946</v>
      </c>
      <c r="S823" s="275">
        <v>37.665903946521482</v>
      </c>
      <c r="T823" s="275">
        <v>39.355962186625732</v>
      </c>
      <c r="U823" s="275">
        <v>34.495272423095813</v>
      </c>
      <c r="V823" s="275">
        <v>35.746447898367578</v>
      </c>
      <c r="W823" s="275">
        <v>31.897141651525732</v>
      </c>
      <c r="X823" s="275">
        <v>9.0615492783138255E-2</v>
      </c>
      <c r="Y823" s="275">
        <v>15.993878572154435</v>
      </c>
      <c r="Z823" s="275">
        <v>23.973077605801649</v>
      </c>
      <c r="AA823" s="275">
        <v>23.973077605801649</v>
      </c>
      <c r="AB823" s="275">
        <v>23.973077605801649</v>
      </c>
      <c r="AC823" s="275">
        <v>23.973077605801649</v>
      </c>
      <c r="AD823" s="275">
        <v>23.973077605801649</v>
      </c>
      <c r="AE823" s="275">
        <v>23.973077605801649</v>
      </c>
      <c r="AF823" s="275">
        <v>21.553410981284937</v>
      </c>
      <c r="AG823" s="275">
        <v>1.9958252656004571</v>
      </c>
      <c r="AH823" s="275">
        <v>1.9958252656004571</v>
      </c>
      <c r="AI823" s="275">
        <v>1.9224124195523113</v>
      </c>
      <c r="AJ823" s="275">
        <v>1.9224124195523113</v>
      </c>
      <c r="AK823" s="275">
        <v>1.9224124195523113</v>
      </c>
    </row>
    <row r="824" spans="1:37" ht="15" x14ac:dyDescent="0.25">
      <c r="A824" s="269" t="s">
        <v>3677</v>
      </c>
      <c r="B824" s="269" t="s">
        <v>2606</v>
      </c>
      <c r="C824" s="275">
        <v>8</v>
      </c>
      <c r="D824" s="269" t="s">
        <v>802</v>
      </c>
      <c r="E824" s="275">
        <v>230.32100288035321</v>
      </c>
      <c r="F824" s="275">
        <v>124.00154026163196</v>
      </c>
      <c r="G824" s="275">
        <v>169.77971220449425</v>
      </c>
      <c r="H824" s="275">
        <v>198.74222217639476</v>
      </c>
      <c r="I824" s="275">
        <v>100.92577808173722</v>
      </c>
      <c r="J824" s="275">
        <v>154.51505523739797</v>
      </c>
      <c r="K824" s="275">
        <v>167.388312519397</v>
      </c>
      <c r="L824" s="275">
        <v>85.484663048110676</v>
      </c>
      <c r="M824" s="275">
        <v>109.82085417433889</v>
      </c>
      <c r="N824" s="275">
        <v>81.62011916680575</v>
      </c>
      <c r="O824" s="275">
        <v>41.825492686652538</v>
      </c>
      <c r="P824" s="275">
        <v>53.858443065694154</v>
      </c>
      <c r="Q824" s="275">
        <v>72.340550132000061</v>
      </c>
      <c r="R824" s="275">
        <v>33.331705366793379</v>
      </c>
      <c r="S824" s="275">
        <v>53.81911997625037</v>
      </c>
      <c r="T824" s="275">
        <v>61.80128208713441</v>
      </c>
      <c r="U824" s="275">
        <v>33.174753045982868</v>
      </c>
      <c r="V824" s="275">
        <v>40.370623386473383</v>
      </c>
      <c r="W824" s="275">
        <v>0.78067332817179913</v>
      </c>
      <c r="X824" s="275">
        <v>0.11425459761973994</v>
      </c>
      <c r="Y824" s="275">
        <v>0.44746396289576951</v>
      </c>
      <c r="Z824" s="275">
        <v>0.40239119275591384</v>
      </c>
      <c r="AA824" s="275">
        <v>0.40239119275591384</v>
      </c>
      <c r="AB824" s="275">
        <v>0.40239119275591384</v>
      </c>
      <c r="AC824" s="275">
        <v>0.40239119275591384</v>
      </c>
      <c r="AD824" s="275">
        <v>0.40239119275591384</v>
      </c>
      <c r="AE824" s="275">
        <v>0.40239119275591384</v>
      </c>
      <c r="AF824" s="275">
        <v>149.18791157729999</v>
      </c>
      <c r="AG824" s="275">
        <v>13.814650903199997</v>
      </c>
      <c r="AH824" s="275">
        <v>13.814650903199997</v>
      </c>
      <c r="AI824" s="275">
        <v>11.401947205321507</v>
      </c>
      <c r="AJ824" s="275">
        <v>11.401947205321507</v>
      </c>
      <c r="AK824" s="275">
        <v>11.401947205321507</v>
      </c>
    </row>
    <row r="825" spans="1:37" ht="15" x14ac:dyDescent="0.25">
      <c r="A825" s="269" t="s">
        <v>891</v>
      </c>
      <c r="B825" s="269" t="s">
        <v>892</v>
      </c>
      <c r="C825" s="275">
        <v>9</v>
      </c>
      <c r="D825" s="269" t="s">
        <v>802</v>
      </c>
      <c r="E825" s="275">
        <v>48.22189723126818</v>
      </c>
      <c r="F825" s="275">
        <v>33.299496134894142</v>
      </c>
      <c r="G825" s="275">
        <v>40.162387254253609</v>
      </c>
      <c r="H825" s="275">
        <v>42.914673642272447</v>
      </c>
      <c r="I825" s="275">
        <v>35.161039537118775</v>
      </c>
      <c r="J825" s="275">
        <v>39.237751979317579</v>
      </c>
      <c r="K825" s="275">
        <v>42.914673642272447</v>
      </c>
      <c r="L825" s="275">
        <v>31.435039545225003</v>
      </c>
      <c r="M825" s="275">
        <v>35.236448067460309</v>
      </c>
      <c r="N825" s="275">
        <v>42.18463425758938</v>
      </c>
      <c r="O825" s="275">
        <v>36.117425284585444</v>
      </c>
      <c r="P825" s="275">
        <v>37.737979564486601</v>
      </c>
      <c r="Q825" s="275">
        <v>40.08526723000017</v>
      </c>
      <c r="R825" s="275">
        <v>34.639284560652946</v>
      </c>
      <c r="S825" s="275">
        <v>37.665903946521482</v>
      </c>
      <c r="T825" s="275">
        <v>39.355962186625732</v>
      </c>
      <c r="U825" s="275">
        <v>34.495272423095813</v>
      </c>
      <c r="V825" s="275">
        <v>35.746447898367578</v>
      </c>
      <c r="W825" s="275">
        <v>31.897141651525732</v>
      </c>
      <c r="X825" s="275">
        <v>9.0615492783138255E-2</v>
      </c>
      <c r="Y825" s="275">
        <v>15.993878572154435</v>
      </c>
      <c r="Z825" s="275">
        <v>23.973077605801649</v>
      </c>
      <c r="AA825" s="275">
        <v>23.973077605801649</v>
      </c>
      <c r="AB825" s="275">
        <v>23.973077605801649</v>
      </c>
      <c r="AC825" s="275">
        <v>23.973077605801649</v>
      </c>
      <c r="AD825" s="275">
        <v>23.973077605801649</v>
      </c>
      <c r="AE825" s="275">
        <v>23.973077605801649</v>
      </c>
      <c r="AF825" s="275">
        <v>21.554199682484938</v>
      </c>
      <c r="AG825" s="275">
        <v>1.9958982984004572</v>
      </c>
      <c r="AH825" s="275">
        <v>1.9958982984004572</v>
      </c>
      <c r="AI825" s="275">
        <v>1.9224124195523113</v>
      </c>
      <c r="AJ825" s="275">
        <v>1.9224124195523113</v>
      </c>
      <c r="AK825" s="275">
        <v>1.9224124195523113</v>
      </c>
    </row>
    <row r="826" spans="1:37" ht="15" x14ac:dyDescent="0.25">
      <c r="A826" s="269" t="s">
        <v>893</v>
      </c>
      <c r="B826" s="269" t="s">
        <v>894</v>
      </c>
      <c r="C826" s="275">
        <v>8</v>
      </c>
      <c r="D826" s="269" t="s">
        <v>802</v>
      </c>
      <c r="E826" s="275">
        <v>230.32100288035321</v>
      </c>
      <c r="F826" s="275">
        <v>124.00154026163196</v>
      </c>
      <c r="G826" s="275">
        <v>169.77971220449425</v>
      </c>
      <c r="H826" s="275">
        <v>198.74222217639476</v>
      </c>
      <c r="I826" s="275">
        <v>100.92577808173722</v>
      </c>
      <c r="J826" s="275">
        <v>154.51505523739797</v>
      </c>
      <c r="K826" s="275">
        <v>167.388312519397</v>
      </c>
      <c r="L826" s="275">
        <v>85.484663048110676</v>
      </c>
      <c r="M826" s="275">
        <v>109.82085417433889</v>
      </c>
      <c r="N826" s="275">
        <v>81.62011916680575</v>
      </c>
      <c r="O826" s="275">
        <v>41.825492686652538</v>
      </c>
      <c r="P826" s="275">
        <v>53.858443065694161</v>
      </c>
      <c r="Q826" s="275">
        <v>72.340550132000061</v>
      </c>
      <c r="R826" s="275">
        <v>33.331705366793386</v>
      </c>
      <c r="S826" s="275">
        <v>53.81911997625037</v>
      </c>
      <c r="T826" s="275">
        <v>61.801282087134396</v>
      </c>
      <c r="U826" s="275">
        <v>33.174753045982868</v>
      </c>
      <c r="V826" s="275">
        <v>40.370623386473383</v>
      </c>
      <c r="W826" s="275">
        <v>0.78067332817179913</v>
      </c>
      <c r="X826" s="275">
        <v>0.11425459761973994</v>
      </c>
      <c r="Y826" s="275">
        <v>0.44746396289576951</v>
      </c>
      <c r="Z826" s="275">
        <v>0.40239119275591384</v>
      </c>
      <c r="AA826" s="275">
        <v>0.40239119275591384</v>
      </c>
      <c r="AB826" s="275">
        <v>0.40239119275591384</v>
      </c>
      <c r="AC826" s="275">
        <v>0.40239119275591384</v>
      </c>
      <c r="AD826" s="275">
        <v>0.40239119275591384</v>
      </c>
      <c r="AE826" s="275">
        <v>0.40239119275591384</v>
      </c>
      <c r="AF826" s="275">
        <v>149.18791157729999</v>
      </c>
      <c r="AG826" s="275">
        <v>13.814650903199997</v>
      </c>
      <c r="AH826" s="275">
        <v>13.814650903199997</v>
      </c>
      <c r="AI826" s="275">
        <v>11.401947205321507</v>
      </c>
      <c r="AJ826" s="275">
        <v>11.401947205321507</v>
      </c>
      <c r="AK826" s="275">
        <v>11.401947205321507</v>
      </c>
    </row>
    <row r="827" spans="1:37" ht="15" x14ac:dyDescent="0.25">
      <c r="A827" s="269" t="s">
        <v>3678</v>
      </c>
      <c r="B827" s="269" t="s">
        <v>2608</v>
      </c>
      <c r="C827" s="275">
        <v>9</v>
      </c>
      <c r="D827" s="269" t="s">
        <v>802</v>
      </c>
      <c r="E827" s="275">
        <v>48.22189723126818</v>
      </c>
      <c r="F827" s="275">
        <v>33.299496134894142</v>
      </c>
      <c r="G827" s="275">
        <v>40.162387254253609</v>
      </c>
      <c r="H827" s="275">
        <v>42.914673642272447</v>
      </c>
      <c r="I827" s="275">
        <v>35.161039537118775</v>
      </c>
      <c r="J827" s="275">
        <v>39.237751979317579</v>
      </c>
      <c r="K827" s="275">
        <v>42.914673642272447</v>
      </c>
      <c r="L827" s="275">
        <v>31.435039545225003</v>
      </c>
      <c r="M827" s="275">
        <v>35.236448067460309</v>
      </c>
      <c r="N827" s="275">
        <v>34.460483540269529</v>
      </c>
      <c r="O827" s="275">
        <v>28.393274567265589</v>
      </c>
      <c r="P827" s="275">
        <v>30.013828847166749</v>
      </c>
      <c r="Q827" s="275">
        <v>32.361116512680312</v>
      </c>
      <c r="R827" s="275">
        <v>26.915133843333088</v>
      </c>
      <c r="S827" s="275">
        <v>29.941753229201623</v>
      </c>
      <c r="T827" s="275">
        <v>31.631811469305877</v>
      </c>
      <c r="U827" s="275">
        <v>26.771121705775954</v>
      </c>
      <c r="V827" s="275">
        <v>28.022297181047719</v>
      </c>
      <c r="W827" s="275">
        <v>31.624120127198875</v>
      </c>
      <c r="X827" s="275">
        <v>7.3293887823632151E-2</v>
      </c>
      <c r="Y827" s="275">
        <v>15.848707007511253</v>
      </c>
      <c r="Z827" s="275">
        <v>23.706008369234787</v>
      </c>
      <c r="AA827" s="275">
        <v>23.706008369234787</v>
      </c>
      <c r="AB827" s="275">
        <v>23.706008369234787</v>
      </c>
      <c r="AC827" s="275">
        <v>23.706008369234787</v>
      </c>
      <c r="AD827" s="275">
        <v>23.706008369234787</v>
      </c>
      <c r="AE827" s="275">
        <v>23.706008369234787</v>
      </c>
      <c r="AF827" s="275">
        <v>21.493349440084938</v>
      </c>
      <c r="AG827" s="275">
        <v>1.9902636375004572</v>
      </c>
      <c r="AH827" s="275">
        <v>1.9902636375004572</v>
      </c>
      <c r="AI827" s="275">
        <v>1.9114766224106707</v>
      </c>
      <c r="AJ827" s="275">
        <v>1.9114766224106707</v>
      </c>
      <c r="AK827" s="275">
        <v>1.9114766224106707</v>
      </c>
    </row>
    <row r="828" spans="1:37" ht="15" x14ac:dyDescent="0.25">
      <c r="A828" s="269" t="s">
        <v>3679</v>
      </c>
      <c r="B828" s="269" t="s">
        <v>2610</v>
      </c>
      <c r="C828" s="275">
        <v>8</v>
      </c>
      <c r="D828" s="269" t="s">
        <v>802</v>
      </c>
      <c r="E828" s="275">
        <v>230.32100288035321</v>
      </c>
      <c r="F828" s="275">
        <v>124.00154026163196</v>
      </c>
      <c r="G828" s="275">
        <v>169.77971220449425</v>
      </c>
      <c r="H828" s="275">
        <v>198.74222217639476</v>
      </c>
      <c r="I828" s="275">
        <v>100.92577808173722</v>
      </c>
      <c r="J828" s="275">
        <v>154.51505523739797</v>
      </c>
      <c r="K828" s="275">
        <v>167.388312519397</v>
      </c>
      <c r="L828" s="275">
        <v>85.484663048110676</v>
      </c>
      <c r="M828" s="275">
        <v>109.82085417433889</v>
      </c>
      <c r="N828" s="275">
        <v>81.571677359304005</v>
      </c>
      <c r="O828" s="275">
        <v>41.777050879150771</v>
      </c>
      <c r="P828" s="275">
        <v>53.810001258192393</v>
      </c>
      <c r="Q828" s="275">
        <v>72.292108324498301</v>
      </c>
      <c r="R828" s="275">
        <v>33.283263559291612</v>
      </c>
      <c r="S828" s="275">
        <v>53.770678168748603</v>
      </c>
      <c r="T828" s="275">
        <v>61.752840279632622</v>
      </c>
      <c r="U828" s="275">
        <v>33.126311238481101</v>
      </c>
      <c r="V828" s="275">
        <v>40.322181578971609</v>
      </c>
      <c r="W828" s="275">
        <v>0.78067332817179913</v>
      </c>
      <c r="X828" s="275">
        <v>0.11425459761973994</v>
      </c>
      <c r="Y828" s="275">
        <v>0.44746396289576951</v>
      </c>
      <c r="Z828" s="275">
        <v>0.40239119275591384</v>
      </c>
      <c r="AA828" s="275">
        <v>0.40239119275591384</v>
      </c>
      <c r="AB828" s="275">
        <v>0.40239119275591384</v>
      </c>
      <c r="AC828" s="275">
        <v>0.40239119275591384</v>
      </c>
      <c r="AD828" s="275">
        <v>0.40239119275591384</v>
      </c>
      <c r="AE828" s="275">
        <v>0.40239119275591384</v>
      </c>
      <c r="AF828" s="275">
        <v>149.1794804413</v>
      </c>
      <c r="AG828" s="275">
        <v>13.813870191199998</v>
      </c>
      <c r="AH828" s="275">
        <v>13.813870191199998</v>
      </c>
      <c r="AI828" s="275">
        <v>11.393516488128981</v>
      </c>
      <c r="AJ828" s="275">
        <v>11.393516488128981</v>
      </c>
      <c r="AK828" s="275">
        <v>11.393516488128981</v>
      </c>
    </row>
    <row r="829" spans="1:37" ht="15" x14ac:dyDescent="0.25">
      <c r="A829" s="269" t="s">
        <v>2607</v>
      </c>
      <c r="B829" s="269" t="s">
        <v>2608</v>
      </c>
      <c r="C829" s="275">
        <v>9</v>
      </c>
      <c r="D829" s="269" t="s">
        <v>802</v>
      </c>
      <c r="E829" s="275">
        <v>48.353897105383169</v>
      </c>
      <c r="F829" s="275">
        <v>33.43149600900913</v>
      </c>
      <c r="G829" s="275">
        <v>40.294387128368605</v>
      </c>
      <c r="H829" s="275">
        <v>43.046673516387443</v>
      </c>
      <c r="I829" s="275">
        <v>35.293039411233764</v>
      </c>
      <c r="J829" s="275">
        <v>39.369751853432568</v>
      </c>
      <c r="K829" s="275">
        <v>43.046673516387443</v>
      </c>
      <c r="L829" s="275">
        <v>31.567039419339991</v>
      </c>
      <c r="M829" s="275">
        <v>35.368447941575297</v>
      </c>
      <c r="N829" s="275">
        <v>33.636229423679325</v>
      </c>
      <c r="O829" s="275">
        <v>27.569020450675385</v>
      </c>
      <c r="P829" s="275">
        <v>29.189574730576549</v>
      </c>
      <c r="Q829" s="275">
        <v>31.536862396090108</v>
      </c>
      <c r="R829" s="275">
        <v>26.090879726742884</v>
      </c>
      <c r="S829" s="275">
        <v>29.117499112611419</v>
      </c>
      <c r="T829" s="275">
        <v>30.807557352715673</v>
      </c>
      <c r="U829" s="275">
        <v>25.94686758918575</v>
      </c>
      <c r="V829" s="275">
        <v>27.198043064457515</v>
      </c>
      <c r="W829" s="275">
        <v>31.624120127198875</v>
      </c>
      <c r="X829" s="275">
        <v>7.3293887823632151E-2</v>
      </c>
      <c r="Y829" s="275">
        <v>15.848707007511253</v>
      </c>
      <c r="Z829" s="275">
        <v>23.706008369234787</v>
      </c>
      <c r="AA829" s="275">
        <v>23.706008369234787</v>
      </c>
      <c r="AB829" s="275">
        <v>23.706008369234787</v>
      </c>
      <c r="AC829" s="275">
        <v>23.706008369234787</v>
      </c>
      <c r="AD829" s="275">
        <v>23.706008369234787</v>
      </c>
      <c r="AE829" s="275">
        <v>23.706008369234787</v>
      </c>
      <c r="AF829" s="275">
        <v>21.424346927184938</v>
      </c>
      <c r="AG829" s="275">
        <v>1.9838740672004571</v>
      </c>
      <c r="AH829" s="275">
        <v>1.9838740672004571</v>
      </c>
      <c r="AI829" s="275">
        <v>1.9009121140699137</v>
      </c>
      <c r="AJ829" s="275">
        <v>1.9009121140699137</v>
      </c>
      <c r="AK829" s="275">
        <v>1.9009121140699137</v>
      </c>
    </row>
    <row r="830" spans="1:37" ht="15" x14ac:dyDescent="0.25">
      <c r="A830" s="269" t="s">
        <v>2609</v>
      </c>
      <c r="B830" s="269" t="s">
        <v>2610</v>
      </c>
      <c r="C830" s="275">
        <v>8</v>
      </c>
      <c r="D830" s="269" t="s">
        <v>802</v>
      </c>
      <c r="E830" s="275">
        <v>230.32100288035321</v>
      </c>
      <c r="F830" s="275">
        <v>124.00154026163196</v>
      </c>
      <c r="G830" s="275">
        <v>169.77971220449425</v>
      </c>
      <c r="H830" s="275">
        <v>198.74222217639476</v>
      </c>
      <c r="I830" s="275">
        <v>100.92577808173722</v>
      </c>
      <c r="J830" s="275">
        <v>154.51505523739797</v>
      </c>
      <c r="K830" s="275">
        <v>167.388312519397</v>
      </c>
      <c r="L830" s="275">
        <v>85.484663048110676</v>
      </c>
      <c r="M830" s="275">
        <v>109.82085417433889</v>
      </c>
      <c r="N830" s="275">
        <v>81.571677359303976</v>
      </c>
      <c r="O830" s="275">
        <v>41.777050879150764</v>
      </c>
      <c r="P830" s="275">
        <v>53.810001258192393</v>
      </c>
      <c r="Q830" s="275">
        <v>72.292108324498301</v>
      </c>
      <c r="R830" s="275">
        <v>33.283263559291612</v>
      </c>
      <c r="S830" s="275">
        <v>53.770678168748603</v>
      </c>
      <c r="T830" s="275">
        <v>61.752840279632643</v>
      </c>
      <c r="U830" s="275">
        <v>33.126311238481101</v>
      </c>
      <c r="V830" s="275">
        <v>40.322181578971609</v>
      </c>
      <c r="W830" s="275">
        <v>0.78067332817179913</v>
      </c>
      <c r="X830" s="275">
        <v>0.11425459761973994</v>
      </c>
      <c r="Y830" s="275">
        <v>0.44746396289576951</v>
      </c>
      <c r="Z830" s="275">
        <v>0.40239119275591384</v>
      </c>
      <c r="AA830" s="275">
        <v>0.40239119275591384</v>
      </c>
      <c r="AB830" s="275">
        <v>0.40239119275591384</v>
      </c>
      <c r="AC830" s="275">
        <v>0.40239119275591384</v>
      </c>
      <c r="AD830" s="275">
        <v>0.40239119275591384</v>
      </c>
      <c r="AE830" s="275">
        <v>0.40239119275591384</v>
      </c>
      <c r="AF830" s="275">
        <v>149.1794804413</v>
      </c>
      <c r="AG830" s="275">
        <v>13.813870191199998</v>
      </c>
      <c r="AH830" s="275">
        <v>13.813870191199998</v>
      </c>
      <c r="AI830" s="275">
        <v>11.393516488128981</v>
      </c>
      <c r="AJ830" s="275">
        <v>11.393516488128981</v>
      </c>
      <c r="AK830" s="275">
        <v>11.393516488128981</v>
      </c>
    </row>
    <row r="831" spans="1:37" ht="15" x14ac:dyDescent="0.25">
      <c r="A831" s="269" t="s">
        <v>895</v>
      </c>
      <c r="B831" s="269" t="s">
        <v>896</v>
      </c>
      <c r="C831" s="275">
        <v>43</v>
      </c>
      <c r="D831" s="269" t="s">
        <v>802</v>
      </c>
      <c r="E831" s="275">
        <v>413.67532469749199</v>
      </c>
      <c r="F831" s="275">
        <v>272.49296853730323</v>
      </c>
      <c r="G831" s="275">
        <v>341.1845394241343</v>
      </c>
      <c r="H831" s="275">
        <v>358.99566286088788</v>
      </c>
      <c r="I831" s="275">
        <v>263.81246486619659</v>
      </c>
      <c r="J831" s="275">
        <v>321.42002071876578</v>
      </c>
      <c r="K831" s="275">
        <v>342.73101535791767</v>
      </c>
      <c r="L831" s="275">
        <v>229.96766306342013</v>
      </c>
      <c r="M831" s="275">
        <v>266.61970158773863</v>
      </c>
      <c r="N831" s="275">
        <v>162.13618450810293</v>
      </c>
      <c r="O831" s="275">
        <v>91.436237468109567</v>
      </c>
      <c r="P831" s="275">
        <v>111.85466840462421</v>
      </c>
      <c r="Q831" s="275">
        <v>143.40727311401875</v>
      </c>
      <c r="R831" s="275">
        <v>75.821825450564063</v>
      </c>
      <c r="S831" s="275">
        <v>111.84529620377205</v>
      </c>
      <c r="T831" s="275">
        <v>127.56352532180004</v>
      </c>
      <c r="U831" s="275">
        <v>75.070645815005633</v>
      </c>
      <c r="V831" s="275">
        <v>88.385277470209388</v>
      </c>
      <c r="W831" s="275">
        <v>1.9901927364175291</v>
      </c>
      <c r="X831" s="275">
        <v>0.10797768733293643</v>
      </c>
      <c r="Y831" s="275">
        <v>1.0490852118752327</v>
      </c>
      <c r="Z831" s="275">
        <v>0.84201540066594538</v>
      </c>
      <c r="AA831" s="275">
        <v>0.84201540066594538</v>
      </c>
      <c r="AB831" s="275">
        <v>0.84201540066594538</v>
      </c>
      <c r="AC831" s="275">
        <v>0.84201540066594538</v>
      </c>
      <c r="AD831" s="275">
        <v>0.84201540066594538</v>
      </c>
      <c r="AE831" s="275">
        <v>0.84201540066594538</v>
      </c>
      <c r="AF831" s="275">
        <v>259.25207891500003</v>
      </c>
      <c r="AG831" s="275">
        <v>24.006485334600001</v>
      </c>
      <c r="AH831" s="275">
        <v>24.006485334600001</v>
      </c>
      <c r="AI831" s="275">
        <v>24.805949679172098</v>
      </c>
      <c r="AJ831" s="275">
        <v>24.805949679172098</v>
      </c>
      <c r="AK831" s="275">
        <v>24.805949679172098</v>
      </c>
    </row>
    <row r="832" spans="1:37" ht="15" x14ac:dyDescent="0.25">
      <c r="A832" s="269" t="s">
        <v>897</v>
      </c>
      <c r="B832" s="269" t="s">
        <v>285</v>
      </c>
      <c r="C832" s="275">
        <v>15</v>
      </c>
      <c r="D832" s="269" t="s">
        <v>802</v>
      </c>
      <c r="E832" s="275">
        <v>235.05636700072316</v>
      </c>
      <c r="F832" s="275">
        <v>135.00412929313461</v>
      </c>
      <c r="G832" s="275">
        <v>168.30494901738828</v>
      </c>
      <c r="H832" s="275">
        <v>168.29834726649108</v>
      </c>
      <c r="I832" s="275">
        <v>105.43236735126806</v>
      </c>
      <c r="J832" s="275">
        <v>146.07981541749211</v>
      </c>
      <c r="K832" s="275">
        <v>168.19617820906964</v>
      </c>
      <c r="L832" s="275">
        <v>90.360220386252863</v>
      </c>
      <c r="M832" s="275">
        <v>113.58724658321086</v>
      </c>
      <c r="N832" s="275">
        <v>81.199355186642165</v>
      </c>
      <c r="O832" s="275">
        <v>41.068040634359129</v>
      </c>
      <c r="P832" s="275">
        <v>54.178736911551631</v>
      </c>
      <c r="Q832" s="275">
        <v>68.443585900582704</v>
      </c>
      <c r="R832" s="275">
        <v>33.292185527915372</v>
      </c>
      <c r="S832" s="275">
        <v>52.456417053412125</v>
      </c>
      <c r="T832" s="275">
        <v>61.296503470338685</v>
      </c>
      <c r="U832" s="275">
        <v>33.136818582555534</v>
      </c>
      <c r="V832" s="275">
        <v>40.215581540841285</v>
      </c>
      <c r="W832" s="275">
        <v>1.4272552789865434</v>
      </c>
      <c r="X832" s="275">
        <v>3.7053526113530799E-2</v>
      </c>
      <c r="Y832" s="275">
        <v>0.73215440255003705</v>
      </c>
      <c r="Z832" s="275">
        <v>0.31884482723917179</v>
      </c>
      <c r="AA832" s="275">
        <v>0.31884482723917179</v>
      </c>
      <c r="AB832" s="275">
        <v>0.31884482723917179</v>
      </c>
      <c r="AC832" s="275">
        <v>0.31884482723917179</v>
      </c>
      <c r="AD832" s="275">
        <v>0.31884482723917179</v>
      </c>
      <c r="AE832" s="275">
        <v>0.31884482723917179</v>
      </c>
      <c r="AF832" s="275">
        <v>162.28329523509998</v>
      </c>
      <c r="AG832" s="275">
        <v>15.027273510499999</v>
      </c>
      <c r="AH832" s="275">
        <v>15.027273510499999</v>
      </c>
      <c r="AI832" s="275">
        <v>13.627517609786457</v>
      </c>
      <c r="AJ832" s="275">
        <v>13.627517609786457</v>
      </c>
      <c r="AK832" s="275">
        <v>13.627517609786457</v>
      </c>
    </row>
    <row r="833" spans="1:37" ht="15" x14ac:dyDescent="0.25">
      <c r="A833" s="269" t="s">
        <v>898</v>
      </c>
      <c r="B833" s="269" t="s">
        <v>899</v>
      </c>
      <c r="C833" s="275">
        <v>50</v>
      </c>
      <c r="D833" s="269" t="s">
        <v>802</v>
      </c>
      <c r="E833" s="275">
        <v>212.45187788062643</v>
      </c>
      <c r="F833" s="275">
        <v>128.82477170721748</v>
      </c>
      <c r="G833" s="275">
        <v>167.82854336638846</v>
      </c>
      <c r="H833" s="275">
        <v>180.39047466551713</v>
      </c>
      <c r="I833" s="275">
        <v>123.0260236287741</v>
      </c>
      <c r="J833" s="275">
        <v>157.20547349939315</v>
      </c>
      <c r="K833" s="275">
        <v>170.40220991376231</v>
      </c>
      <c r="L833" s="275">
        <v>105.1340239215521</v>
      </c>
      <c r="M833" s="275">
        <v>125.92407034641015</v>
      </c>
      <c r="N833" s="275">
        <v>98.877080113458135</v>
      </c>
      <c r="O833" s="275">
        <v>58.277864896848527</v>
      </c>
      <c r="P833" s="275">
        <v>70.080850277712372</v>
      </c>
      <c r="Q833" s="275">
        <v>87.889180200974522</v>
      </c>
      <c r="R833" s="275">
        <v>49.260143296918557</v>
      </c>
      <c r="S833" s="275">
        <v>69.908636818855896</v>
      </c>
      <c r="T833" s="275">
        <v>79.076375616712596</v>
      </c>
      <c r="U833" s="275">
        <v>48.75921655264402</v>
      </c>
      <c r="V833" s="275">
        <v>56.472444481778552</v>
      </c>
      <c r="W833" s="275">
        <v>30.014951920793397</v>
      </c>
      <c r="X833" s="275">
        <v>9.4775351862001408E-2</v>
      </c>
      <c r="Y833" s="275">
        <v>15.054863636327699</v>
      </c>
      <c r="Z833" s="275">
        <v>24.101279393390193</v>
      </c>
      <c r="AA833" s="275">
        <v>24.101279393390193</v>
      </c>
      <c r="AB833" s="275">
        <v>24.101279393390193</v>
      </c>
      <c r="AC833" s="275">
        <v>24.101279393390193</v>
      </c>
      <c r="AD833" s="275">
        <v>24.101279393390193</v>
      </c>
      <c r="AE833" s="275">
        <v>24.101279393390193</v>
      </c>
      <c r="AF833" s="275">
        <v>102.51052512737016</v>
      </c>
      <c r="AG833" s="275">
        <v>9.4923744551600144</v>
      </c>
      <c r="AH833" s="275">
        <v>9.4923744551600144</v>
      </c>
      <c r="AI833" s="275">
        <v>10.987408968726088</v>
      </c>
      <c r="AJ833" s="275">
        <v>10.987408968726088</v>
      </c>
      <c r="AK833" s="275">
        <v>10.987408968726088</v>
      </c>
    </row>
    <row r="834" spans="1:37" ht="15" x14ac:dyDescent="0.25">
      <c r="A834" s="269" t="s">
        <v>3007</v>
      </c>
      <c r="B834" s="269" t="s">
        <v>2611</v>
      </c>
      <c r="C834" s="275">
        <v>85</v>
      </c>
      <c r="D834" s="269" t="s">
        <v>802</v>
      </c>
      <c r="E834" s="275">
        <v>212.45187788062643</v>
      </c>
      <c r="F834" s="275">
        <v>128.82477170721748</v>
      </c>
      <c r="G834" s="275">
        <v>167.82854336638846</v>
      </c>
      <c r="H834" s="275">
        <v>180.39047466551713</v>
      </c>
      <c r="I834" s="275">
        <v>123.0260236287741</v>
      </c>
      <c r="J834" s="275">
        <v>157.20547349939315</v>
      </c>
      <c r="K834" s="275">
        <v>170.40220991376231</v>
      </c>
      <c r="L834" s="275">
        <v>105.1340239215521</v>
      </c>
      <c r="M834" s="275">
        <v>125.92407034641015</v>
      </c>
      <c r="N834" s="275">
        <v>116.24210258550012</v>
      </c>
      <c r="O834" s="275">
        <v>75.642887368890513</v>
      </c>
      <c r="P834" s="275">
        <v>87.445872749754358</v>
      </c>
      <c r="Q834" s="275">
        <v>105.25420267301651</v>
      </c>
      <c r="R834" s="275">
        <v>66.625165768960542</v>
      </c>
      <c r="S834" s="275">
        <v>87.273659290897882</v>
      </c>
      <c r="T834" s="275">
        <v>96.441398088754582</v>
      </c>
      <c r="U834" s="275">
        <v>66.124239024686005</v>
      </c>
      <c r="V834" s="275">
        <v>73.837466953820538</v>
      </c>
      <c r="W834" s="275">
        <v>31.203932086073504</v>
      </c>
      <c r="X834" s="275">
        <v>0.14056294581269341</v>
      </c>
      <c r="Y834" s="275">
        <v>15.672247515943099</v>
      </c>
      <c r="Z834" s="275">
        <v>24.32470007260169</v>
      </c>
      <c r="AA834" s="275">
        <v>24.32470007260169</v>
      </c>
      <c r="AB834" s="275">
        <v>24.32470007260169</v>
      </c>
      <c r="AC834" s="275">
        <v>24.32470007260169</v>
      </c>
      <c r="AD834" s="275">
        <v>24.32470007260169</v>
      </c>
      <c r="AE834" s="275">
        <v>24.32470007260169</v>
      </c>
      <c r="AF834" s="275">
        <v>102.60356246828522</v>
      </c>
      <c r="AG834" s="275">
        <v>9.5009896089595571</v>
      </c>
      <c r="AH834" s="275">
        <v>9.5009896089595571</v>
      </c>
      <c r="AI834" s="275">
        <v>11.166474418010765</v>
      </c>
      <c r="AJ834" s="275">
        <v>11.166474418010765</v>
      </c>
      <c r="AK834" s="275">
        <v>11.166474418010765</v>
      </c>
    </row>
    <row r="835" spans="1:37" ht="15" x14ac:dyDescent="0.25">
      <c r="A835" s="269" t="s">
        <v>3008</v>
      </c>
      <c r="B835" s="269" t="s">
        <v>1807</v>
      </c>
      <c r="C835" s="275">
        <v>30</v>
      </c>
      <c r="D835" s="269" t="s">
        <v>802</v>
      </c>
      <c r="E835" s="275">
        <v>184.50211636828431</v>
      </c>
      <c r="F835" s="275">
        <v>109.20689079535909</v>
      </c>
      <c r="G835" s="275">
        <v>144.59607598399194</v>
      </c>
      <c r="H835" s="275">
        <v>160.77259375365875</v>
      </c>
      <c r="I835" s="275">
        <v>95.876321959309394</v>
      </c>
      <c r="J835" s="275">
        <v>132.31275694001943</v>
      </c>
      <c r="K835" s="275">
        <v>140.49280726386263</v>
      </c>
      <c r="L835" s="275">
        <v>81.260322346501155</v>
      </c>
      <c r="M835" s="275">
        <v>99.722443479043577</v>
      </c>
      <c r="N835" s="275">
        <v>74.922315634271371</v>
      </c>
      <c r="O835" s="275">
        <v>34.382363466818539</v>
      </c>
      <c r="P835" s="275">
        <v>46.208871087020327</v>
      </c>
      <c r="Q835" s="275">
        <v>64.087767728296356</v>
      </c>
      <c r="R835" s="275">
        <v>25.896347253927587</v>
      </c>
      <c r="S835" s="275">
        <v>46.169583974923626</v>
      </c>
      <c r="T835" s="275">
        <v>55.121611137525818</v>
      </c>
      <c r="U835" s="275">
        <v>24.957804079965868</v>
      </c>
      <c r="V835" s="275">
        <v>32.733391637846282</v>
      </c>
      <c r="W835" s="275">
        <v>29.084373808505919</v>
      </c>
      <c r="X835" s="275">
        <v>0.13425730049822598</v>
      </c>
      <c r="Y835" s="275">
        <v>14.609315554502073</v>
      </c>
      <c r="Z835" s="275">
        <v>23.767693270001512</v>
      </c>
      <c r="AA835" s="275">
        <v>23.767693270001512</v>
      </c>
      <c r="AB835" s="275">
        <v>23.767693270001512</v>
      </c>
      <c r="AC835" s="275">
        <v>23.767693270001512</v>
      </c>
      <c r="AD835" s="275">
        <v>23.767693270001512</v>
      </c>
      <c r="AE835" s="275">
        <v>23.767693270001512</v>
      </c>
      <c r="AF835" s="275">
        <v>88.346729085799993</v>
      </c>
      <c r="AG835" s="275">
        <v>8.1808192749999993</v>
      </c>
      <c r="AH835" s="275">
        <v>8.1808192749999993</v>
      </c>
      <c r="AI835" s="275">
        <v>10.537065150655089</v>
      </c>
      <c r="AJ835" s="275">
        <v>10.537065150655089</v>
      </c>
      <c r="AK835" s="275">
        <v>10.537065150655089</v>
      </c>
    </row>
    <row r="836" spans="1:37" ht="15" x14ac:dyDescent="0.25">
      <c r="A836" s="269" t="s">
        <v>900</v>
      </c>
      <c r="B836" s="269" t="s">
        <v>901</v>
      </c>
      <c r="C836" s="275">
        <v>46</v>
      </c>
      <c r="D836" s="269" t="s">
        <v>802</v>
      </c>
      <c r="E836" s="275">
        <v>242.89189465923039</v>
      </c>
      <c r="F836" s="275">
        <v>148.50832768968928</v>
      </c>
      <c r="G836" s="275">
        <v>192.88474264749325</v>
      </c>
      <c r="H836" s="275">
        <v>207.44055964203176</v>
      </c>
      <c r="I836" s="275">
        <v>140.80521263466738</v>
      </c>
      <c r="J836" s="275">
        <v>180.18986750253072</v>
      </c>
      <c r="K836" s="275">
        <v>194.55518253459178</v>
      </c>
      <c r="L836" s="275">
        <v>120.82521298275847</v>
      </c>
      <c r="M836" s="275">
        <v>144.25270528369404</v>
      </c>
      <c r="N836" s="275">
        <v>108.95277947895079</v>
      </c>
      <c r="O836" s="275">
        <v>62.696220120413884</v>
      </c>
      <c r="P836" s="275">
        <v>76.073337905859148</v>
      </c>
      <c r="Q836" s="275">
        <v>96.754894017421293</v>
      </c>
      <c r="R836" s="275">
        <v>52.466210490070921</v>
      </c>
      <c r="S836" s="275">
        <v>76.061813039603834</v>
      </c>
      <c r="T836" s="275">
        <v>86.323402911241601</v>
      </c>
      <c r="U836" s="275">
        <v>52.000109653991416</v>
      </c>
      <c r="V836" s="275">
        <v>60.7061646543726</v>
      </c>
      <c r="W836" s="275">
        <v>1.9684569055666579</v>
      </c>
      <c r="X836" s="275">
        <v>6.2855049618814315E-2</v>
      </c>
      <c r="Y836" s="275">
        <v>1.0156559775927361</v>
      </c>
      <c r="Z836" s="275">
        <v>0.63408104092493878</v>
      </c>
      <c r="AA836" s="275">
        <v>0.63408104092493878</v>
      </c>
      <c r="AB836" s="275">
        <v>0.63408104092493878</v>
      </c>
      <c r="AC836" s="275">
        <v>0.63408104092493878</v>
      </c>
      <c r="AD836" s="275">
        <v>0.63408104092493878</v>
      </c>
      <c r="AE836" s="275">
        <v>0.63408104092493878</v>
      </c>
      <c r="AF836" s="275">
        <v>115.65126403306553</v>
      </c>
      <c r="AG836" s="275">
        <v>10.709193875759585</v>
      </c>
      <c r="AH836" s="275">
        <v>10.709193875759585</v>
      </c>
      <c r="AI836" s="275">
        <v>11.024749699385428</v>
      </c>
      <c r="AJ836" s="275">
        <v>11.024749699385428</v>
      </c>
      <c r="AK836" s="275">
        <v>11.024749699385428</v>
      </c>
    </row>
    <row r="837" spans="1:37" ht="15" x14ac:dyDescent="0.25">
      <c r="A837" s="269" t="s">
        <v>3680</v>
      </c>
      <c r="B837" s="269" t="s">
        <v>903</v>
      </c>
      <c r="C837" s="275">
        <v>49</v>
      </c>
      <c r="D837" s="269" t="s">
        <v>802</v>
      </c>
      <c r="E837" s="275">
        <v>24.566016646520083</v>
      </c>
      <c r="F837" s="275">
        <v>13.809555850387907</v>
      </c>
      <c r="G837" s="275">
        <v>18.865153734478316</v>
      </c>
      <c r="H837" s="275">
        <v>21.176084844430715</v>
      </c>
      <c r="I837" s="275">
        <v>11.905188873809378</v>
      </c>
      <c r="J837" s="275">
        <v>17.110393871053667</v>
      </c>
      <c r="K837" s="275">
        <v>18.278972488745556</v>
      </c>
      <c r="L837" s="275">
        <v>9.817188929122489</v>
      </c>
      <c r="M837" s="275">
        <v>12.454634805199978</v>
      </c>
      <c r="N837" s="275">
        <v>12.43689745184556</v>
      </c>
      <c r="O837" s="275">
        <v>6.7795533099182581</v>
      </c>
      <c r="P837" s="275">
        <v>8.5025737975885765</v>
      </c>
      <c r="Q837" s="275">
        <v>11.157260086409622</v>
      </c>
      <c r="R837" s="275">
        <v>5.5672652795052642</v>
      </c>
      <c r="S837" s="275">
        <v>8.4969613530033303</v>
      </c>
      <c r="T837" s="275">
        <v>9.6082253808819065</v>
      </c>
      <c r="U837" s="275">
        <v>5.5672652795052642</v>
      </c>
      <c r="V837" s="275">
        <v>6.5775053048494243</v>
      </c>
      <c r="W837" s="275">
        <v>29.065088790530229</v>
      </c>
      <c r="X837" s="275">
        <v>3.3536188450695822E-2</v>
      </c>
      <c r="Y837" s="275">
        <v>14.549312489490463</v>
      </c>
      <c r="Z837" s="275">
        <v>23.666978295838117</v>
      </c>
      <c r="AA837" s="275">
        <v>23.666978295838117</v>
      </c>
      <c r="AB837" s="275">
        <v>23.666978295838117</v>
      </c>
      <c r="AC837" s="275">
        <v>23.666978295838117</v>
      </c>
      <c r="AD837" s="275">
        <v>23.666978295838117</v>
      </c>
      <c r="AE837" s="275">
        <v>23.666978295838117</v>
      </c>
      <c r="AF837" s="275">
        <v>12.365132497900001</v>
      </c>
      <c r="AG837" s="275">
        <v>1.1449988465999998</v>
      </c>
      <c r="AH837" s="275">
        <v>1.1449988465999998</v>
      </c>
      <c r="AI837" s="275">
        <v>1.157149485942101</v>
      </c>
      <c r="AJ837" s="275">
        <v>1.157149485942101</v>
      </c>
      <c r="AK837" s="275">
        <v>1.157149485942101</v>
      </c>
    </row>
    <row r="838" spans="1:37" ht="15" x14ac:dyDescent="0.25">
      <c r="A838" s="269" t="s">
        <v>902</v>
      </c>
      <c r="B838" s="269" t="s">
        <v>903</v>
      </c>
      <c r="C838" s="275">
        <v>49</v>
      </c>
      <c r="D838" s="269" t="s">
        <v>802</v>
      </c>
      <c r="E838" s="275">
        <v>24.566016646520083</v>
      </c>
      <c r="F838" s="275">
        <v>13.809555850387907</v>
      </c>
      <c r="G838" s="275">
        <v>18.865153734478316</v>
      </c>
      <c r="H838" s="275">
        <v>21.176084844430715</v>
      </c>
      <c r="I838" s="275">
        <v>11.905188873809378</v>
      </c>
      <c r="J838" s="275">
        <v>17.110393871053667</v>
      </c>
      <c r="K838" s="275">
        <v>18.278972488745556</v>
      </c>
      <c r="L838" s="275">
        <v>9.817188929122489</v>
      </c>
      <c r="M838" s="275">
        <v>12.454634805199978</v>
      </c>
      <c r="N838" s="275">
        <v>12.436897451845558</v>
      </c>
      <c r="O838" s="275">
        <v>6.7795533099182581</v>
      </c>
      <c r="P838" s="275">
        <v>8.5025737975885765</v>
      </c>
      <c r="Q838" s="275">
        <v>11.157260086409622</v>
      </c>
      <c r="R838" s="275">
        <v>5.5672652795052651</v>
      </c>
      <c r="S838" s="275">
        <v>8.4969613530033321</v>
      </c>
      <c r="T838" s="275">
        <v>9.6082253808819083</v>
      </c>
      <c r="U838" s="275">
        <v>5.5672652795052651</v>
      </c>
      <c r="V838" s="275">
        <v>6.5775053048494261</v>
      </c>
      <c r="W838" s="275">
        <v>29.065088790530229</v>
      </c>
      <c r="X838" s="275">
        <v>3.3536188450695822E-2</v>
      </c>
      <c r="Y838" s="275">
        <v>14.549312489490463</v>
      </c>
      <c r="Z838" s="275">
        <v>23.666978295838117</v>
      </c>
      <c r="AA838" s="275">
        <v>23.666978295838117</v>
      </c>
      <c r="AB838" s="275">
        <v>23.666978295838117</v>
      </c>
      <c r="AC838" s="275">
        <v>23.666978295838117</v>
      </c>
      <c r="AD838" s="275">
        <v>23.666978295838117</v>
      </c>
      <c r="AE838" s="275">
        <v>23.666978295838117</v>
      </c>
      <c r="AF838" s="275">
        <v>12.365132497900001</v>
      </c>
      <c r="AG838" s="275">
        <v>1.1449988465999998</v>
      </c>
      <c r="AH838" s="275">
        <v>1.1449988465999998</v>
      </c>
      <c r="AI838" s="275">
        <v>1.157149485942101</v>
      </c>
      <c r="AJ838" s="275">
        <v>1.157149485942101</v>
      </c>
      <c r="AK838" s="275">
        <v>1.157149485942101</v>
      </c>
    </row>
    <row r="839" spans="1:37" ht="15" x14ac:dyDescent="0.25">
      <c r="A839" s="269" t="s">
        <v>3681</v>
      </c>
      <c r="B839" s="269" t="s">
        <v>1807</v>
      </c>
      <c r="C839" s="275">
        <v>30</v>
      </c>
      <c r="D839" s="269" t="s">
        <v>802</v>
      </c>
      <c r="E839" s="275">
        <v>184.50211636828431</v>
      </c>
      <c r="F839" s="275">
        <v>109.20689079535909</v>
      </c>
      <c r="G839" s="275">
        <v>144.59607598399194</v>
      </c>
      <c r="H839" s="275">
        <v>160.77259375365875</v>
      </c>
      <c r="I839" s="275">
        <v>95.876321959309394</v>
      </c>
      <c r="J839" s="275">
        <v>132.31275694001943</v>
      </c>
      <c r="K839" s="275">
        <v>140.49280726386263</v>
      </c>
      <c r="L839" s="275">
        <v>81.260322346501155</v>
      </c>
      <c r="M839" s="275">
        <v>99.722443479043577</v>
      </c>
      <c r="N839" s="275">
        <v>74.922315634271371</v>
      </c>
      <c r="O839" s="275">
        <v>34.382363466818532</v>
      </c>
      <c r="P839" s="275">
        <v>46.208871087020327</v>
      </c>
      <c r="Q839" s="275">
        <v>64.08776772829637</v>
      </c>
      <c r="R839" s="275">
        <v>25.896347253927587</v>
      </c>
      <c r="S839" s="275">
        <v>46.169583974923626</v>
      </c>
      <c r="T839" s="275">
        <v>55.121611137525818</v>
      </c>
      <c r="U839" s="275">
        <v>24.957804079965864</v>
      </c>
      <c r="V839" s="275">
        <v>32.733391637846282</v>
      </c>
      <c r="W839" s="275">
        <v>28.945589227274638</v>
      </c>
      <c r="X839" s="275">
        <v>0.13281014856730505</v>
      </c>
      <c r="Y839" s="275">
        <v>14.539199687920972</v>
      </c>
      <c r="Z839" s="275">
        <v>23.764743482315687</v>
      </c>
      <c r="AA839" s="275">
        <v>23.764743482315687</v>
      </c>
      <c r="AB839" s="275">
        <v>23.764743482315687</v>
      </c>
      <c r="AC839" s="275">
        <v>23.764743482315687</v>
      </c>
      <c r="AD839" s="275">
        <v>23.764743482315687</v>
      </c>
      <c r="AE839" s="275">
        <v>23.764743482315687</v>
      </c>
      <c r="AF839" s="275">
        <v>88.346729085799993</v>
      </c>
      <c r="AG839" s="275">
        <v>8.1808192749999993</v>
      </c>
      <c r="AH839" s="275">
        <v>8.1808192749999993</v>
      </c>
      <c r="AI839" s="275">
        <v>10.537065150655089</v>
      </c>
      <c r="AJ839" s="275">
        <v>10.537065150655089</v>
      </c>
      <c r="AK839" s="275">
        <v>10.537065150655089</v>
      </c>
    </row>
    <row r="840" spans="1:37" ht="15" x14ac:dyDescent="0.25">
      <c r="A840" s="269" t="s">
        <v>3682</v>
      </c>
      <c r="B840" s="269" t="s">
        <v>3683</v>
      </c>
      <c r="C840" s="275">
        <v>15</v>
      </c>
      <c r="D840" s="269" t="s">
        <v>802</v>
      </c>
      <c r="E840" s="275">
        <v>262.00475639098636</v>
      </c>
      <c r="F840" s="275">
        <v>154.59338142736658</v>
      </c>
      <c r="G840" s="275">
        <v>189.82158402738574</v>
      </c>
      <c r="H840" s="275">
        <v>191.50235102095934</v>
      </c>
      <c r="I840" s="275">
        <v>119.9182764850255</v>
      </c>
      <c r="J840" s="275">
        <v>165.66774787850125</v>
      </c>
      <c r="K840" s="275">
        <v>188.9454524329841</v>
      </c>
      <c r="L840" s="275">
        <v>102.03422068174139</v>
      </c>
      <c r="M840" s="275">
        <v>128.2330425703731</v>
      </c>
      <c r="N840" s="275">
        <v>91.19320720180265</v>
      </c>
      <c r="O840" s="275">
        <v>45.027392206485743</v>
      </c>
      <c r="P840" s="275">
        <v>59.975977011467343</v>
      </c>
      <c r="Q840" s="275">
        <v>77.07249138696173</v>
      </c>
      <c r="R840" s="275">
        <v>35.958429862249012</v>
      </c>
      <c r="S840" s="275">
        <v>58.247670545745457</v>
      </c>
      <c r="T840" s="275">
        <v>68.273105263982245</v>
      </c>
      <c r="U840" s="275">
        <v>35.803062916889175</v>
      </c>
      <c r="V840" s="275">
        <v>43.9594152400024</v>
      </c>
      <c r="W840" s="275">
        <v>1.4272552789865434</v>
      </c>
      <c r="X840" s="275">
        <v>3.7053526113530799E-2</v>
      </c>
      <c r="Y840" s="275">
        <v>0.73215440255003705</v>
      </c>
      <c r="Z840" s="275">
        <v>0.31884482723917179</v>
      </c>
      <c r="AA840" s="275">
        <v>0.31884482723917179</v>
      </c>
      <c r="AB840" s="275">
        <v>0.31884482723917179</v>
      </c>
      <c r="AC840" s="275">
        <v>0.31884482723917179</v>
      </c>
      <c r="AD840" s="275">
        <v>0.31884482723917179</v>
      </c>
      <c r="AE840" s="275">
        <v>0.31884482723917179</v>
      </c>
      <c r="AF840" s="275">
        <v>193.40900375369998</v>
      </c>
      <c r="AG840" s="275">
        <v>17.909482856499999</v>
      </c>
      <c r="AH840" s="275">
        <v>17.909482856499999</v>
      </c>
      <c r="AI840" s="275">
        <v>16.306388584264223</v>
      </c>
      <c r="AJ840" s="275">
        <v>16.306388584264223</v>
      </c>
      <c r="AK840" s="275">
        <v>16.306388584264223</v>
      </c>
    </row>
    <row r="841" spans="1:37" ht="15" x14ac:dyDescent="0.25">
      <c r="A841" s="269" t="s">
        <v>3684</v>
      </c>
      <c r="B841" s="269" t="s">
        <v>3685</v>
      </c>
      <c r="C841" s="275">
        <v>39</v>
      </c>
      <c r="D841" s="269" t="s">
        <v>802</v>
      </c>
      <c r="E841" s="275">
        <v>357.49280372194198</v>
      </c>
      <c r="F841" s="275">
        <v>220.47638786199502</v>
      </c>
      <c r="G841" s="275">
        <v>287.20214280628585</v>
      </c>
      <c r="H841" s="275">
        <v>306.97908218557967</v>
      </c>
      <c r="I841" s="275">
        <v>208.0299738120853</v>
      </c>
      <c r="J841" s="275">
        <v>266.76602221969995</v>
      </c>
      <c r="K841" s="275">
        <v>285.56867381358882</v>
      </c>
      <c r="L841" s="275">
        <v>175.82317205651566</v>
      </c>
      <c r="M841" s="275">
        <v>211.31124793467637</v>
      </c>
      <c r="N841" s="275">
        <v>153.32838410693671</v>
      </c>
      <c r="O841" s="275">
        <v>83.041247373655324</v>
      </c>
      <c r="P841" s="275">
        <v>103.62898258530093</v>
      </c>
      <c r="Q841" s="275">
        <v>135.42214785064115</v>
      </c>
      <c r="R841" s="275">
        <v>67.692688049629353</v>
      </c>
      <c r="S841" s="275">
        <v>103.61776275264921</v>
      </c>
      <c r="T841" s="275">
        <v>118.75572492063385</v>
      </c>
      <c r="U841" s="275">
        <v>67.082575075992722</v>
      </c>
      <c r="V841" s="275">
        <v>80.157744019086536</v>
      </c>
      <c r="W841" s="275">
        <v>1.9901927364175291</v>
      </c>
      <c r="X841" s="275">
        <v>0.10797768733293643</v>
      </c>
      <c r="Y841" s="275">
        <v>1.0490852118752327</v>
      </c>
      <c r="Z841" s="275">
        <v>0.84201540066594538</v>
      </c>
      <c r="AA841" s="275">
        <v>0.84201540066594538</v>
      </c>
      <c r="AB841" s="275">
        <v>0.84201540066594538</v>
      </c>
      <c r="AC841" s="275">
        <v>0.84201540066594538</v>
      </c>
      <c r="AD841" s="275">
        <v>0.84201540066594538</v>
      </c>
      <c r="AE841" s="275">
        <v>0.84201540066594538</v>
      </c>
      <c r="AF841" s="275">
        <v>249.36068921558496</v>
      </c>
      <c r="AG841" s="275">
        <v>23.090552179800454</v>
      </c>
      <c r="AH841" s="275">
        <v>23.090552179800454</v>
      </c>
      <c r="AI841" s="275">
        <v>24.260211730160666</v>
      </c>
      <c r="AJ841" s="275">
        <v>24.260211730160666</v>
      </c>
      <c r="AK841" s="275">
        <v>24.260211730160666</v>
      </c>
    </row>
    <row r="842" spans="1:37" ht="15" x14ac:dyDescent="0.25">
      <c r="A842" s="269" t="s">
        <v>3009</v>
      </c>
      <c r="B842" s="269" t="s">
        <v>3010</v>
      </c>
      <c r="C842" s="275">
        <v>144</v>
      </c>
      <c r="D842" s="269" t="s">
        <v>802</v>
      </c>
      <c r="E842" s="275">
        <v>831.83328701818743</v>
      </c>
      <c r="F842" s="275">
        <v>830.29878700638574</v>
      </c>
      <c r="G842" s="275">
        <v>830.81028701031971</v>
      </c>
      <c r="H842" s="275">
        <v>832.34478702212141</v>
      </c>
      <c r="I842" s="275">
        <v>831.32178701425357</v>
      </c>
      <c r="J842" s="275">
        <v>831.83328701818743</v>
      </c>
      <c r="K842" s="275">
        <v>831.83328701818743</v>
      </c>
      <c r="L842" s="275">
        <v>830.29878700638574</v>
      </c>
      <c r="M842" s="275">
        <v>830.81028701031971</v>
      </c>
      <c r="N842" s="275">
        <v>272.77322665186915</v>
      </c>
      <c r="O842" s="275">
        <v>272.77322665186915</v>
      </c>
      <c r="P842" s="275">
        <v>272.77322665186915</v>
      </c>
      <c r="Q842" s="275">
        <v>272.77322665186915</v>
      </c>
      <c r="R842" s="275">
        <v>272.77322665186915</v>
      </c>
      <c r="S842" s="275">
        <v>272.77322665186915</v>
      </c>
      <c r="T842" s="275">
        <v>272.77322665186915</v>
      </c>
      <c r="U842" s="275">
        <v>272.77322665186915</v>
      </c>
      <c r="V842" s="275">
        <v>272.77322665186915</v>
      </c>
      <c r="W842" s="275">
        <v>0</v>
      </c>
      <c r="X842" s="275">
        <v>0</v>
      </c>
      <c r="Y842" s="275">
        <v>0</v>
      </c>
      <c r="Z842" s="275">
        <v>0</v>
      </c>
      <c r="AA842" s="275">
        <v>0</v>
      </c>
      <c r="AB842" s="275">
        <v>0</v>
      </c>
      <c r="AC842" s="275">
        <v>0</v>
      </c>
      <c r="AD842" s="275">
        <v>0</v>
      </c>
      <c r="AE842" s="275">
        <v>0</v>
      </c>
      <c r="AF842" s="275">
        <v>178.14080250039999</v>
      </c>
      <c r="AG842" s="275">
        <v>16.495644661099998</v>
      </c>
      <c r="AH842" s="275">
        <v>16.495644661099998</v>
      </c>
      <c r="AI842" s="275">
        <v>33.009673154824426</v>
      </c>
      <c r="AJ842" s="275">
        <v>33.009673154824426</v>
      </c>
      <c r="AK842" s="275">
        <v>33.009673154824426</v>
      </c>
    </row>
    <row r="843" spans="1:37" ht="15" x14ac:dyDescent="0.25">
      <c r="A843" s="269" t="s">
        <v>3011</v>
      </c>
      <c r="B843" s="269" t="s">
        <v>3012</v>
      </c>
      <c r="C843" s="275">
        <v>2</v>
      </c>
      <c r="D843" s="269" t="s">
        <v>802</v>
      </c>
      <c r="E843" s="275">
        <v>0</v>
      </c>
      <c r="F843" s="275">
        <v>0</v>
      </c>
      <c r="G843" s="275">
        <v>0</v>
      </c>
      <c r="H843" s="275">
        <v>0</v>
      </c>
      <c r="I843" s="275">
        <v>0</v>
      </c>
      <c r="J843" s="275">
        <v>0</v>
      </c>
      <c r="K843" s="275">
        <v>0</v>
      </c>
      <c r="L843" s="275">
        <v>0</v>
      </c>
      <c r="M843" s="275">
        <v>0</v>
      </c>
      <c r="N843" s="275">
        <v>0.2180151116556312</v>
      </c>
      <c r="O843" s="275">
        <v>0.2180151116556312</v>
      </c>
      <c r="P843" s="275">
        <v>0.21801511165563123</v>
      </c>
      <c r="Q843" s="275">
        <v>0.2180151116556312</v>
      </c>
      <c r="R843" s="275">
        <v>0.2180151116556312</v>
      </c>
      <c r="S843" s="275">
        <v>0.2180151116556312</v>
      </c>
      <c r="T843" s="275">
        <v>0.2180151116556312</v>
      </c>
      <c r="U843" s="275">
        <v>0.2180151116556312</v>
      </c>
      <c r="V843" s="275">
        <v>0.2180151116556312</v>
      </c>
      <c r="W843" s="275">
        <v>0</v>
      </c>
      <c r="X843" s="275">
        <v>0</v>
      </c>
      <c r="Y843" s="275">
        <v>0</v>
      </c>
      <c r="Z843" s="275">
        <v>0</v>
      </c>
      <c r="AA843" s="275">
        <v>0</v>
      </c>
      <c r="AB843" s="275">
        <v>0</v>
      </c>
      <c r="AC843" s="275">
        <v>0</v>
      </c>
      <c r="AD843" s="275">
        <v>0</v>
      </c>
      <c r="AE843" s="275">
        <v>0</v>
      </c>
      <c r="AF843" s="275">
        <v>1.1632408000000001E-3</v>
      </c>
      <c r="AG843" s="275">
        <v>1.0771499999999999E-4</v>
      </c>
      <c r="AH843" s="275">
        <v>1.0771499999999999E-4</v>
      </c>
      <c r="AI843" s="275">
        <v>5.6869243720922696E-3</v>
      </c>
      <c r="AJ843" s="275">
        <v>5.6869243720922696E-3</v>
      </c>
      <c r="AK843" s="275">
        <v>5.6869243720922696E-3</v>
      </c>
    </row>
    <row r="844" spans="1:37" ht="15" x14ac:dyDescent="0.25">
      <c r="A844" s="269" t="s">
        <v>3013</v>
      </c>
      <c r="B844" s="269" t="s">
        <v>3014</v>
      </c>
      <c r="C844" s="275">
        <v>196</v>
      </c>
      <c r="D844" s="269" t="s">
        <v>802</v>
      </c>
      <c r="E844" s="275">
        <v>1738.0285086315471</v>
      </c>
      <c r="F844" s="275">
        <v>1734.9595086079437</v>
      </c>
      <c r="G844" s="275">
        <v>1735.9825086158116</v>
      </c>
      <c r="H844" s="275">
        <v>1739.051508639415</v>
      </c>
      <c r="I844" s="275">
        <v>1737.0055086236794</v>
      </c>
      <c r="J844" s="275">
        <v>1738.0285086315471</v>
      </c>
      <c r="K844" s="275">
        <v>1738.0285086315471</v>
      </c>
      <c r="L844" s="275">
        <v>1734.9595086079437</v>
      </c>
      <c r="M844" s="275">
        <v>1735.9825086158114</v>
      </c>
      <c r="N844" s="275">
        <v>775.77565853351848</v>
      </c>
      <c r="O844" s="275">
        <v>775.77565853351848</v>
      </c>
      <c r="P844" s="275">
        <v>775.77565853351837</v>
      </c>
      <c r="Q844" s="275">
        <v>775.77565853351848</v>
      </c>
      <c r="R844" s="275">
        <v>775.77565853351848</v>
      </c>
      <c r="S844" s="275">
        <v>775.77565853351848</v>
      </c>
      <c r="T844" s="275">
        <v>775.77565853351848</v>
      </c>
      <c r="U844" s="275">
        <v>775.77565853351848</v>
      </c>
      <c r="V844" s="275">
        <v>775.77565853351848</v>
      </c>
      <c r="W844" s="275">
        <v>0</v>
      </c>
      <c r="X844" s="275">
        <v>0</v>
      </c>
      <c r="Y844" s="275">
        <v>0</v>
      </c>
      <c r="Z844" s="275">
        <v>0</v>
      </c>
      <c r="AA844" s="275">
        <v>0</v>
      </c>
      <c r="AB844" s="275">
        <v>0</v>
      </c>
      <c r="AC844" s="275">
        <v>0</v>
      </c>
      <c r="AD844" s="275">
        <v>0</v>
      </c>
      <c r="AE844" s="275">
        <v>0</v>
      </c>
      <c r="AF844" s="275">
        <v>286.56389362729999</v>
      </c>
      <c r="AG844" s="275">
        <v>26.5354747387</v>
      </c>
      <c r="AH844" s="275">
        <v>26.5354747387</v>
      </c>
      <c r="AI844" s="275">
        <v>71.494268214500309</v>
      </c>
      <c r="AJ844" s="275">
        <v>71.494268214500309</v>
      </c>
      <c r="AK844" s="275">
        <v>71.494268214500309</v>
      </c>
    </row>
    <row r="845" spans="1:37" ht="15" x14ac:dyDescent="0.25">
      <c r="A845" s="269" t="s">
        <v>3015</v>
      </c>
      <c r="B845" s="269" t="s">
        <v>3016</v>
      </c>
      <c r="C845" s="275">
        <v>2</v>
      </c>
      <c r="D845" s="269" t="s">
        <v>802</v>
      </c>
      <c r="E845" s="275">
        <v>4.0725582720766198</v>
      </c>
      <c r="F845" s="275">
        <v>4.0725582720766198</v>
      </c>
      <c r="G845" s="275">
        <v>4.0725582720766198</v>
      </c>
      <c r="H845" s="275">
        <v>4.0725582720766198</v>
      </c>
      <c r="I845" s="275">
        <v>4.0725582720766198</v>
      </c>
      <c r="J845" s="275">
        <v>4.0725582720766198</v>
      </c>
      <c r="K845" s="275">
        <v>4.0725582720766198</v>
      </c>
      <c r="L845" s="275">
        <v>4.0725582720766198</v>
      </c>
      <c r="M845" s="275">
        <v>4.0725582720766198</v>
      </c>
      <c r="N845" s="275">
        <v>2.2335123729235566</v>
      </c>
      <c r="O845" s="275">
        <v>2.2335123729235566</v>
      </c>
      <c r="P845" s="275">
        <v>2.2335123729235566</v>
      </c>
      <c r="Q845" s="275">
        <v>2.2335123729235566</v>
      </c>
      <c r="R845" s="275">
        <v>2.2335123729235566</v>
      </c>
      <c r="S845" s="275">
        <v>2.2335123729235566</v>
      </c>
      <c r="T845" s="275">
        <v>2.2335123729235566</v>
      </c>
      <c r="U845" s="275">
        <v>2.2335123729235566</v>
      </c>
      <c r="V845" s="275">
        <v>2.2335123729235566</v>
      </c>
      <c r="W845" s="275">
        <v>8.4767854336253334E-2</v>
      </c>
      <c r="X845" s="275">
        <v>7.4957097724618314E-4</v>
      </c>
      <c r="Y845" s="275">
        <v>4.2758712656749756E-2</v>
      </c>
      <c r="Z845" s="275">
        <v>3.6021450924357941E-2</v>
      </c>
      <c r="AA845" s="275">
        <v>3.6021450924357941E-2</v>
      </c>
      <c r="AB845" s="275">
        <v>3.6021450924357941E-2</v>
      </c>
      <c r="AC845" s="275">
        <v>3.6021450924357941E-2</v>
      </c>
      <c r="AD845" s="275">
        <v>3.6021450924357941E-2</v>
      </c>
      <c r="AE845" s="275">
        <v>3.6021450924357941E-2</v>
      </c>
      <c r="AF845" s="275">
        <v>9.8641389153999999</v>
      </c>
      <c r="AG845" s="275">
        <v>0.91341074079999995</v>
      </c>
      <c r="AH845" s="275">
        <v>0.91341074079999995</v>
      </c>
      <c r="AI845" s="275">
        <v>0.91219477636067481</v>
      </c>
      <c r="AJ845" s="275">
        <v>0.91219477636067481</v>
      </c>
      <c r="AK845" s="275">
        <v>0.91219477636067481</v>
      </c>
    </row>
    <row r="846" spans="1:37" ht="15" x14ac:dyDescent="0.25">
      <c r="A846" s="269" t="s">
        <v>3018</v>
      </c>
      <c r="B846" s="269" t="s">
        <v>3019</v>
      </c>
      <c r="C846" s="275">
        <v>217</v>
      </c>
      <c r="D846" s="269" t="s">
        <v>802</v>
      </c>
      <c r="E846" s="275">
        <v>443.81073713878914</v>
      </c>
      <c r="F846" s="275">
        <v>443.81073713878914</v>
      </c>
      <c r="G846" s="275">
        <v>443.81073713878914</v>
      </c>
      <c r="H846" s="275">
        <v>443.81073713878914</v>
      </c>
      <c r="I846" s="275">
        <v>443.81073713878914</v>
      </c>
      <c r="J846" s="275">
        <v>443.81073713878914</v>
      </c>
      <c r="K846" s="275">
        <v>443.81073713878914</v>
      </c>
      <c r="L846" s="275">
        <v>443.81073713878914</v>
      </c>
      <c r="M846" s="275">
        <v>443.81073713878914</v>
      </c>
      <c r="N846" s="275">
        <v>157.24079996982672</v>
      </c>
      <c r="O846" s="275">
        <v>157.24079996982672</v>
      </c>
      <c r="P846" s="275">
        <v>157.2407999698267</v>
      </c>
      <c r="Q846" s="275">
        <v>157.24079996982672</v>
      </c>
      <c r="R846" s="275">
        <v>157.24079996982672</v>
      </c>
      <c r="S846" s="275">
        <v>157.24079996982672</v>
      </c>
      <c r="T846" s="275">
        <v>157.24079996982672</v>
      </c>
      <c r="U846" s="275">
        <v>157.24079996982672</v>
      </c>
      <c r="V846" s="275">
        <v>157.24079996982672</v>
      </c>
      <c r="W846" s="275">
        <v>0</v>
      </c>
      <c r="X846" s="275">
        <v>0</v>
      </c>
      <c r="Y846" s="275">
        <v>0</v>
      </c>
      <c r="Z846" s="275">
        <v>0</v>
      </c>
      <c r="AA846" s="275">
        <v>0</v>
      </c>
      <c r="AB846" s="275">
        <v>0</v>
      </c>
      <c r="AC846" s="275">
        <v>0</v>
      </c>
      <c r="AD846" s="275">
        <v>0</v>
      </c>
      <c r="AE846" s="275">
        <v>0</v>
      </c>
      <c r="AF846" s="275">
        <v>182.68883944610002</v>
      </c>
      <c r="AG846" s="275">
        <v>16.916795308099999</v>
      </c>
      <c r="AH846" s="275">
        <v>16.916795308099999</v>
      </c>
      <c r="AI846" s="275">
        <v>23.462976703208913</v>
      </c>
      <c r="AJ846" s="275">
        <v>23.462976703208913</v>
      </c>
      <c r="AK846" s="275">
        <v>23.462976703208913</v>
      </c>
    </row>
    <row r="847" spans="1:37" ht="15" x14ac:dyDescent="0.25">
      <c r="A847" s="269" t="s">
        <v>3020</v>
      </c>
      <c r="B847" s="269" t="s">
        <v>3021</v>
      </c>
      <c r="C847" s="275">
        <v>4</v>
      </c>
      <c r="D847" s="269" t="s">
        <v>802</v>
      </c>
      <c r="E847" s="275">
        <v>4.8331782503428755</v>
      </c>
      <c r="F847" s="275">
        <v>4.8331782503428755</v>
      </c>
      <c r="G847" s="275">
        <v>4.8331782503428755</v>
      </c>
      <c r="H847" s="275">
        <v>4.8331782503428755</v>
      </c>
      <c r="I847" s="275">
        <v>4.8331782503428755</v>
      </c>
      <c r="J847" s="275">
        <v>4.8331782503428755</v>
      </c>
      <c r="K847" s="275">
        <v>4.8331782503428755</v>
      </c>
      <c r="L847" s="275">
        <v>4.8331782503428755</v>
      </c>
      <c r="M847" s="275">
        <v>4.8331782503428755</v>
      </c>
      <c r="N847" s="275">
        <v>2.4758869970002908</v>
      </c>
      <c r="O847" s="275">
        <v>2.4758869970002908</v>
      </c>
      <c r="P847" s="275">
        <v>2.4758869970002908</v>
      </c>
      <c r="Q847" s="275">
        <v>2.4758869970002908</v>
      </c>
      <c r="R847" s="275">
        <v>2.4758869970002908</v>
      </c>
      <c r="S847" s="275">
        <v>2.4758869970002908</v>
      </c>
      <c r="T847" s="275">
        <v>2.4758869970002908</v>
      </c>
      <c r="U847" s="275">
        <v>2.4758869970002908</v>
      </c>
      <c r="V847" s="275">
        <v>2.4758869970002908</v>
      </c>
      <c r="W847" s="275">
        <v>0</v>
      </c>
      <c r="X847" s="275">
        <v>0</v>
      </c>
      <c r="Y847" s="275">
        <v>0</v>
      </c>
      <c r="Z847" s="275">
        <v>0</v>
      </c>
      <c r="AA847" s="275">
        <v>0</v>
      </c>
      <c r="AB847" s="275">
        <v>0</v>
      </c>
      <c r="AC847" s="275">
        <v>0</v>
      </c>
      <c r="AD847" s="275">
        <v>0</v>
      </c>
      <c r="AE847" s="275">
        <v>0</v>
      </c>
      <c r="AF847" s="275">
        <v>12.0608348646</v>
      </c>
      <c r="AG847" s="275">
        <v>1.1168211959999998</v>
      </c>
      <c r="AH847" s="275">
        <v>1.1168211959999998</v>
      </c>
      <c r="AI847" s="275">
        <v>0.85180284929626604</v>
      </c>
      <c r="AJ847" s="275">
        <v>0.85180284929626604</v>
      </c>
      <c r="AK847" s="275">
        <v>0.85180284929626604</v>
      </c>
    </row>
    <row r="848" spans="1:37" ht="15" x14ac:dyDescent="0.25">
      <c r="A848" s="269" t="s">
        <v>3022</v>
      </c>
      <c r="B848" s="269" t="s">
        <v>302</v>
      </c>
      <c r="C848" s="275">
        <v>4</v>
      </c>
      <c r="D848" s="269" t="s">
        <v>802</v>
      </c>
      <c r="E848" s="275">
        <v>4.8331782503428755</v>
      </c>
      <c r="F848" s="275">
        <v>4.8331782503428755</v>
      </c>
      <c r="G848" s="275">
        <v>4.8331782503428755</v>
      </c>
      <c r="H848" s="275">
        <v>4.8331782503428755</v>
      </c>
      <c r="I848" s="275">
        <v>4.8331782503428755</v>
      </c>
      <c r="J848" s="275">
        <v>4.8331782503428755</v>
      </c>
      <c r="K848" s="275">
        <v>4.8331782503428755</v>
      </c>
      <c r="L848" s="275">
        <v>4.8331782503428755</v>
      </c>
      <c r="M848" s="275">
        <v>4.8331782503428755</v>
      </c>
      <c r="N848" s="275">
        <v>2.5591376245105244</v>
      </c>
      <c r="O848" s="275">
        <v>2.5591376245105244</v>
      </c>
      <c r="P848" s="275">
        <v>2.559137624510524</v>
      </c>
      <c r="Q848" s="275">
        <v>2.5591376245105244</v>
      </c>
      <c r="R848" s="275">
        <v>2.5591376245105244</v>
      </c>
      <c r="S848" s="275">
        <v>2.5591376245105244</v>
      </c>
      <c r="T848" s="275">
        <v>2.5591376245105244</v>
      </c>
      <c r="U848" s="275">
        <v>2.5591376245105244</v>
      </c>
      <c r="V848" s="275">
        <v>2.5591376245105244</v>
      </c>
      <c r="W848" s="275">
        <v>8.4767854336253334E-2</v>
      </c>
      <c r="X848" s="275">
        <v>7.4957097724618314E-4</v>
      </c>
      <c r="Y848" s="275">
        <v>4.2758712656749756E-2</v>
      </c>
      <c r="Z848" s="275">
        <v>3.6021450924357941E-2</v>
      </c>
      <c r="AA848" s="275">
        <v>3.6021450924357941E-2</v>
      </c>
      <c r="AB848" s="275">
        <v>3.6021450924357941E-2</v>
      </c>
      <c r="AC848" s="275">
        <v>3.6021450924357941E-2</v>
      </c>
      <c r="AD848" s="275">
        <v>3.6021450924357941E-2</v>
      </c>
      <c r="AE848" s="275">
        <v>3.6021450924357941E-2</v>
      </c>
      <c r="AF848" s="275">
        <v>12.0625321862</v>
      </c>
      <c r="AG848" s="275">
        <v>1.1169783659999999</v>
      </c>
      <c r="AH848" s="275">
        <v>1.1169783659999999</v>
      </c>
      <c r="AI848" s="275">
        <v>0.85588336056803693</v>
      </c>
      <c r="AJ848" s="275">
        <v>0.85588336056803693</v>
      </c>
      <c r="AK848" s="275">
        <v>0.85588336056803693</v>
      </c>
    </row>
    <row r="849" spans="1:37" ht="15" x14ac:dyDescent="0.25">
      <c r="A849" s="269" t="s">
        <v>3023</v>
      </c>
      <c r="B849" s="269" t="s">
        <v>303</v>
      </c>
      <c r="C849" s="275">
        <v>79</v>
      </c>
      <c r="D849" s="269" t="s">
        <v>802</v>
      </c>
      <c r="E849" s="275">
        <v>653.66931222327582</v>
      </c>
      <c r="F849" s="275">
        <v>652.13481221147413</v>
      </c>
      <c r="G849" s="275">
        <v>652.6463122154081</v>
      </c>
      <c r="H849" s="275">
        <v>654.1808122272098</v>
      </c>
      <c r="I849" s="275">
        <v>653.15781221934196</v>
      </c>
      <c r="J849" s="275">
        <v>653.66931222327582</v>
      </c>
      <c r="K849" s="275">
        <v>653.66931222327582</v>
      </c>
      <c r="L849" s="275">
        <v>652.13481221147413</v>
      </c>
      <c r="M849" s="275">
        <v>652.6463122154081</v>
      </c>
      <c r="N849" s="275">
        <v>203.85522061684384</v>
      </c>
      <c r="O849" s="275">
        <v>203.85522061684384</v>
      </c>
      <c r="P849" s="275">
        <v>203.85522061684381</v>
      </c>
      <c r="Q849" s="275">
        <v>203.85522061684384</v>
      </c>
      <c r="R849" s="275">
        <v>203.85522061684384</v>
      </c>
      <c r="S849" s="275">
        <v>203.85522061684384</v>
      </c>
      <c r="T849" s="275">
        <v>203.85522061684384</v>
      </c>
      <c r="U849" s="275">
        <v>203.85522061684384</v>
      </c>
      <c r="V849" s="275">
        <v>203.85522061684384</v>
      </c>
      <c r="W849" s="275">
        <v>1.4951243405737606</v>
      </c>
      <c r="X849" s="275">
        <v>2.6303339142582014E-2</v>
      </c>
      <c r="Y849" s="275">
        <v>0.76071383985817131</v>
      </c>
      <c r="Z849" s="275">
        <v>0.33483776520542063</v>
      </c>
      <c r="AA849" s="275">
        <v>0.33483776520542063</v>
      </c>
      <c r="AB849" s="275">
        <v>0.33483776520542063</v>
      </c>
      <c r="AC849" s="275">
        <v>0.33483776520542063</v>
      </c>
      <c r="AD849" s="275">
        <v>0.33483776520542063</v>
      </c>
      <c r="AE849" s="275">
        <v>0.33483776520542063</v>
      </c>
      <c r="AF849" s="275">
        <v>97.266162279700012</v>
      </c>
      <c r="AG849" s="275">
        <v>9.0067339565000015</v>
      </c>
      <c r="AH849" s="275">
        <v>9.0067339565000015</v>
      </c>
      <c r="AI849" s="275">
        <v>26.120481894599102</v>
      </c>
      <c r="AJ849" s="275">
        <v>26.120481894599102</v>
      </c>
      <c r="AK849" s="275">
        <v>26.120481894599102</v>
      </c>
    </row>
    <row r="850" spans="1:37" ht="15" x14ac:dyDescent="0.25">
      <c r="A850" s="269" t="s">
        <v>3686</v>
      </c>
      <c r="B850" s="269" t="s">
        <v>3687</v>
      </c>
      <c r="C850" s="275">
        <v>59</v>
      </c>
      <c r="D850" s="269" t="s">
        <v>802</v>
      </c>
      <c r="E850" s="275">
        <v>589.67380877658786</v>
      </c>
      <c r="F850" s="275">
        <v>588.90655877068707</v>
      </c>
      <c r="G850" s="275">
        <v>589.162308772654</v>
      </c>
      <c r="H850" s="275">
        <v>589.92955877855479</v>
      </c>
      <c r="I850" s="275">
        <v>589.41805877462093</v>
      </c>
      <c r="J850" s="275">
        <v>589.67380877658786</v>
      </c>
      <c r="K850" s="275">
        <v>589.67380877658786</v>
      </c>
      <c r="L850" s="275">
        <v>588.90655877068707</v>
      </c>
      <c r="M850" s="275">
        <v>589.16230877265389</v>
      </c>
      <c r="N850" s="275">
        <v>100.57990694456976</v>
      </c>
      <c r="O850" s="275">
        <v>100.57990694456976</v>
      </c>
      <c r="P850" s="275">
        <v>100.57990694456976</v>
      </c>
      <c r="Q850" s="275">
        <v>100.57990694456976</v>
      </c>
      <c r="R850" s="275">
        <v>100.57990694456976</v>
      </c>
      <c r="S850" s="275">
        <v>100.57990694456976</v>
      </c>
      <c r="T850" s="275">
        <v>100.57990694456976</v>
      </c>
      <c r="U850" s="275">
        <v>100.57990694456976</v>
      </c>
      <c r="V850" s="275">
        <v>100.57990694456976</v>
      </c>
      <c r="W850" s="275">
        <v>0</v>
      </c>
      <c r="X850" s="275">
        <v>0</v>
      </c>
      <c r="Y850" s="275">
        <v>0</v>
      </c>
      <c r="Z850" s="275">
        <v>0</v>
      </c>
      <c r="AA850" s="275">
        <v>0</v>
      </c>
      <c r="AB850" s="275">
        <v>0</v>
      </c>
      <c r="AC850" s="275">
        <v>0</v>
      </c>
      <c r="AD850" s="275">
        <v>0</v>
      </c>
      <c r="AE850" s="275">
        <v>0</v>
      </c>
      <c r="AF850" s="275">
        <v>73.471542174099994</v>
      </c>
      <c r="AG850" s="275">
        <v>6.8033855545000002</v>
      </c>
      <c r="AH850" s="275">
        <v>6.8033855545000002</v>
      </c>
      <c r="AI850" s="275">
        <v>14.979799218718338</v>
      </c>
      <c r="AJ850" s="275">
        <v>14.979799218718338</v>
      </c>
      <c r="AK850" s="275">
        <v>14.979799218718338</v>
      </c>
    </row>
    <row r="851" spans="1:37" ht="15" x14ac:dyDescent="0.25">
      <c r="A851" s="269" t="s">
        <v>1808</v>
      </c>
      <c r="B851" s="269" t="s">
        <v>3017</v>
      </c>
      <c r="C851" s="275">
        <v>352</v>
      </c>
      <c r="D851" s="269" t="s">
        <v>802</v>
      </c>
      <c r="E851" s="275">
        <v>2825.7161069247541</v>
      </c>
      <c r="F851" s="275">
        <v>2819.5781068775473</v>
      </c>
      <c r="G851" s="275">
        <v>2821.6241068932832</v>
      </c>
      <c r="H851" s="275">
        <v>2827.76210694049</v>
      </c>
      <c r="I851" s="275">
        <v>2823.6701069090186</v>
      </c>
      <c r="J851" s="275">
        <v>2825.7161069247541</v>
      </c>
      <c r="K851" s="275">
        <v>2825.7161069247541</v>
      </c>
      <c r="L851" s="275">
        <v>2819.5781068775473</v>
      </c>
      <c r="M851" s="275">
        <v>2821.6241068932827</v>
      </c>
      <c r="N851" s="275">
        <v>891.5156748911968</v>
      </c>
      <c r="O851" s="275">
        <v>891.5156748911968</v>
      </c>
      <c r="P851" s="275">
        <v>891.5156748911968</v>
      </c>
      <c r="Q851" s="275">
        <v>891.5156748911968</v>
      </c>
      <c r="R851" s="275">
        <v>891.5156748911968</v>
      </c>
      <c r="S851" s="275">
        <v>891.5156748911968</v>
      </c>
      <c r="T851" s="275">
        <v>891.5156748911968</v>
      </c>
      <c r="U851" s="275">
        <v>891.5156748911968</v>
      </c>
      <c r="V851" s="275">
        <v>891.5156748911968</v>
      </c>
      <c r="W851" s="275">
        <v>11.553570224944409</v>
      </c>
      <c r="X851" s="275">
        <v>0.27925464872990174</v>
      </c>
      <c r="Y851" s="275">
        <v>5.9164124368371551</v>
      </c>
      <c r="Z851" s="275">
        <v>2.5921464238675158</v>
      </c>
      <c r="AA851" s="275">
        <v>2.5921464238675158</v>
      </c>
      <c r="AB851" s="275">
        <v>2.5921464238675158</v>
      </c>
      <c r="AC851" s="275">
        <v>2.5921464238675158</v>
      </c>
      <c r="AD851" s="275">
        <v>2.5921464238675158</v>
      </c>
      <c r="AE851" s="275">
        <v>2.5921464238675158</v>
      </c>
      <c r="AF851" s="275">
        <v>441.90778297109995</v>
      </c>
      <c r="AG851" s="275">
        <v>40.920159933299999</v>
      </c>
      <c r="AH851" s="275">
        <v>40.920159933299999</v>
      </c>
      <c r="AI851" s="275">
        <v>110.73254099039663</v>
      </c>
      <c r="AJ851" s="275">
        <v>110.73254099039663</v>
      </c>
      <c r="AK851" s="275">
        <v>110.73254099039663</v>
      </c>
    </row>
    <row r="852" spans="1:37" ht="15" x14ac:dyDescent="0.25">
      <c r="A852" s="269" t="s">
        <v>1809</v>
      </c>
      <c r="B852" s="269" t="s">
        <v>3017</v>
      </c>
      <c r="C852" s="275">
        <v>279</v>
      </c>
      <c r="D852" s="269" t="s">
        <v>802</v>
      </c>
      <c r="E852" s="275">
        <v>2181.7131512021642</v>
      </c>
      <c r="F852" s="275">
        <v>2177.1096511667588</v>
      </c>
      <c r="G852" s="275">
        <v>2178.6441511785606</v>
      </c>
      <c r="H852" s="275">
        <v>2183.247651213966</v>
      </c>
      <c r="I852" s="275">
        <v>2180.1786511903624</v>
      </c>
      <c r="J852" s="275">
        <v>2181.7131512021642</v>
      </c>
      <c r="K852" s="275">
        <v>2181.7131512021642</v>
      </c>
      <c r="L852" s="275">
        <v>2177.1096511667588</v>
      </c>
      <c r="M852" s="275">
        <v>2178.6441511785606</v>
      </c>
      <c r="N852" s="275">
        <v>682.54627343501988</v>
      </c>
      <c r="O852" s="275">
        <v>682.54627343501988</v>
      </c>
      <c r="P852" s="275">
        <v>682.54627343502</v>
      </c>
      <c r="Q852" s="275">
        <v>682.54627343501988</v>
      </c>
      <c r="R852" s="275">
        <v>682.54627343501988</v>
      </c>
      <c r="S852" s="275">
        <v>682.54627343501988</v>
      </c>
      <c r="T852" s="275">
        <v>682.54627343501988</v>
      </c>
      <c r="U852" s="275">
        <v>682.54627343501988</v>
      </c>
      <c r="V852" s="275">
        <v>682.54627343501988</v>
      </c>
      <c r="W852" s="275">
        <v>10.162478819515636</v>
      </c>
      <c r="X852" s="275">
        <v>0.2538886732916899</v>
      </c>
      <c r="Y852" s="275">
        <v>5.2081837464036633</v>
      </c>
      <c r="Z852" s="275">
        <v>2.307965033380043</v>
      </c>
      <c r="AA852" s="275">
        <v>2.307965033380043</v>
      </c>
      <c r="AB852" s="275">
        <v>2.307965033380043</v>
      </c>
      <c r="AC852" s="275">
        <v>2.307965033380043</v>
      </c>
      <c r="AD852" s="275">
        <v>2.307965033380043</v>
      </c>
      <c r="AE852" s="275">
        <v>2.307965033380043</v>
      </c>
      <c r="AF852" s="275">
        <v>364.79946448659996</v>
      </c>
      <c r="AG852" s="275">
        <v>33.780036111600005</v>
      </c>
      <c r="AH852" s="275">
        <v>33.780036111600005</v>
      </c>
      <c r="AI852" s="275">
        <v>86.306112357886562</v>
      </c>
      <c r="AJ852" s="275">
        <v>86.306112357886562</v>
      </c>
      <c r="AK852" s="275">
        <v>86.306112357886562</v>
      </c>
    </row>
    <row r="853" spans="1:37" ht="15" x14ac:dyDescent="0.25">
      <c r="A853" s="269" t="s">
        <v>1810</v>
      </c>
      <c r="B853" s="269" t="s">
        <v>3017</v>
      </c>
      <c r="C853" s="275">
        <v>271</v>
      </c>
      <c r="D853" s="269" t="s">
        <v>802</v>
      </c>
      <c r="E853" s="275">
        <v>2172.0467947014786</v>
      </c>
      <c r="F853" s="275">
        <v>2167.4432946660731</v>
      </c>
      <c r="G853" s="275">
        <v>2168.977794677875</v>
      </c>
      <c r="H853" s="275">
        <v>2173.5812947132804</v>
      </c>
      <c r="I853" s="275">
        <v>2170.5122946896768</v>
      </c>
      <c r="J853" s="275">
        <v>2172.0467947014786</v>
      </c>
      <c r="K853" s="275">
        <v>2172.0467947014786</v>
      </c>
      <c r="L853" s="275">
        <v>2167.4432946660731</v>
      </c>
      <c r="M853" s="275">
        <v>2168.977794677875</v>
      </c>
      <c r="N853" s="275">
        <v>677.42799818599883</v>
      </c>
      <c r="O853" s="275">
        <v>677.42799818599883</v>
      </c>
      <c r="P853" s="275">
        <v>677.42799818599894</v>
      </c>
      <c r="Q853" s="275">
        <v>677.42799818599883</v>
      </c>
      <c r="R853" s="275">
        <v>677.42799818599883</v>
      </c>
      <c r="S853" s="275">
        <v>677.42799818599883</v>
      </c>
      <c r="T853" s="275">
        <v>677.42799818599883</v>
      </c>
      <c r="U853" s="275">
        <v>677.42799818599883</v>
      </c>
      <c r="V853" s="275">
        <v>677.42799818599883</v>
      </c>
      <c r="W853" s="275">
        <v>9.9929431108431324</v>
      </c>
      <c r="X853" s="275">
        <v>0.25238953133719749</v>
      </c>
      <c r="Y853" s="275">
        <v>5.1226663210901648</v>
      </c>
      <c r="Z853" s="275">
        <v>2.2359221315313258</v>
      </c>
      <c r="AA853" s="275">
        <v>2.2359221315313258</v>
      </c>
      <c r="AB853" s="275">
        <v>2.2359221315313258</v>
      </c>
      <c r="AC853" s="275">
        <v>2.2359221315313258</v>
      </c>
      <c r="AD853" s="275">
        <v>2.2359221315313258</v>
      </c>
      <c r="AE853" s="275">
        <v>2.2359221315313258</v>
      </c>
      <c r="AF853" s="275">
        <v>340.67440011420001</v>
      </c>
      <c r="AG853" s="275">
        <v>31.546079379600005</v>
      </c>
      <c r="AH853" s="275">
        <v>31.546079379600005</v>
      </c>
      <c r="AI853" s="275">
        <v>84.594429453222034</v>
      </c>
      <c r="AJ853" s="275">
        <v>84.594429453222034</v>
      </c>
      <c r="AK853" s="275">
        <v>84.594429453222034</v>
      </c>
    </row>
    <row r="854" spans="1:37" ht="15" x14ac:dyDescent="0.25">
      <c r="A854" s="269" t="s">
        <v>3024</v>
      </c>
      <c r="B854" s="269" t="s">
        <v>3025</v>
      </c>
      <c r="C854" s="275">
        <v>51</v>
      </c>
      <c r="D854" s="269" t="s">
        <v>802</v>
      </c>
      <c r="E854" s="275">
        <v>397.17153505621246</v>
      </c>
      <c r="F854" s="275">
        <v>396.40428505031161</v>
      </c>
      <c r="G854" s="275">
        <v>396.6600350522786</v>
      </c>
      <c r="H854" s="275">
        <v>397.42728505817945</v>
      </c>
      <c r="I854" s="275">
        <v>396.91578505424553</v>
      </c>
      <c r="J854" s="275">
        <v>397.17153505621252</v>
      </c>
      <c r="K854" s="275">
        <v>397.17153505621246</v>
      </c>
      <c r="L854" s="275">
        <v>396.40428505031161</v>
      </c>
      <c r="M854" s="275">
        <v>396.66003505227854</v>
      </c>
      <c r="N854" s="275">
        <v>129.34173618557804</v>
      </c>
      <c r="O854" s="275">
        <v>129.34173618557804</v>
      </c>
      <c r="P854" s="275">
        <v>129.34173618557807</v>
      </c>
      <c r="Q854" s="275">
        <v>129.34173618557804</v>
      </c>
      <c r="R854" s="275">
        <v>129.34173618557804</v>
      </c>
      <c r="S854" s="275">
        <v>129.34173618557804</v>
      </c>
      <c r="T854" s="275">
        <v>129.34173618557804</v>
      </c>
      <c r="U854" s="275">
        <v>129.34173618557804</v>
      </c>
      <c r="V854" s="275">
        <v>129.34173618557804</v>
      </c>
      <c r="W854" s="275">
        <v>0</v>
      </c>
      <c r="X854" s="275">
        <v>0</v>
      </c>
      <c r="Y854" s="275">
        <v>0</v>
      </c>
      <c r="Z854" s="275">
        <v>0</v>
      </c>
      <c r="AA854" s="275">
        <v>0</v>
      </c>
      <c r="AB854" s="275">
        <v>0</v>
      </c>
      <c r="AC854" s="275">
        <v>0</v>
      </c>
      <c r="AD854" s="275">
        <v>0</v>
      </c>
      <c r="AE854" s="275">
        <v>0</v>
      </c>
      <c r="AF854" s="275">
        <v>95.644979830199986</v>
      </c>
      <c r="AG854" s="275">
        <v>8.8566264266000001</v>
      </c>
      <c r="AH854" s="275">
        <v>8.8566264266000001</v>
      </c>
      <c r="AI854" s="275">
        <v>18.919222149204671</v>
      </c>
      <c r="AJ854" s="275">
        <v>18.919222149204671</v>
      </c>
      <c r="AK854" s="275">
        <v>18.919222149204671</v>
      </c>
    </row>
    <row r="855" spans="1:37" ht="15" x14ac:dyDescent="0.25">
      <c r="A855" s="269" t="s">
        <v>3688</v>
      </c>
      <c r="B855" s="269" t="s">
        <v>3236</v>
      </c>
      <c r="C855" s="275">
        <v>255</v>
      </c>
      <c r="D855" s="269" t="s">
        <v>802</v>
      </c>
      <c r="E855" s="275">
        <v>1048.8178265085314</v>
      </c>
      <c r="F855" s="275">
        <v>1002.8394691938422</v>
      </c>
      <c r="G855" s="275">
        <v>1021.3709552886703</v>
      </c>
      <c r="H855" s="275">
        <v>1018.919283740266</v>
      </c>
      <c r="I855" s="275">
        <v>1010.9986055804349</v>
      </c>
      <c r="J855" s="275">
        <v>1014.9589446603504</v>
      </c>
      <c r="K855" s="275">
        <v>1048.8178265085314</v>
      </c>
      <c r="L855" s="275">
        <v>1003.8130275355099</v>
      </c>
      <c r="M855" s="275">
        <v>1023.8008882293341</v>
      </c>
      <c r="N855" s="275">
        <v>133.04896789456095</v>
      </c>
      <c r="O855" s="275">
        <v>133.04896789456095</v>
      </c>
      <c r="P855" s="275">
        <v>133.04896789456095</v>
      </c>
      <c r="Q855" s="275">
        <v>133.04896789456095</v>
      </c>
      <c r="R855" s="275">
        <v>133.04896789456095</v>
      </c>
      <c r="S855" s="275">
        <v>133.04896789456095</v>
      </c>
      <c r="T855" s="275">
        <v>133.04896789456095</v>
      </c>
      <c r="U855" s="275">
        <v>133.04896789456095</v>
      </c>
      <c r="V855" s="275">
        <v>133.04896789456095</v>
      </c>
      <c r="W855" s="275">
        <v>0.50585041187797897</v>
      </c>
      <c r="X855" s="275">
        <v>9.2560791515316262E-3</v>
      </c>
      <c r="Y855" s="275">
        <v>0.25755324551475528</v>
      </c>
      <c r="Z855" s="275">
        <v>0.13906837165136263</v>
      </c>
      <c r="AA855" s="275">
        <v>0.13906837165136263</v>
      </c>
      <c r="AB855" s="275">
        <v>0.13906837165136263</v>
      </c>
      <c r="AC855" s="275">
        <v>0.13906837165136263</v>
      </c>
      <c r="AD855" s="275">
        <v>0.13906837165136263</v>
      </c>
      <c r="AE855" s="275">
        <v>0.13906837165136263</v>
      </c>
      <c r="AF855" s="275">
        <v>346.37991854639995</v>
      </c>
      <c r="AG855" s="275">
        <v>32.074372673599996</v>
      </c>
      <c r="AH855" s="275">
        <v>32.074372673599996</v>
      </c>
      <c r="AI855" s="275">
        <v>64.417178257944585</v>
      </c>
      <c r="AJ855" s="275">
        <v>64.417178257944585</v>
      </c>
      <c r="AK855" s="275">
        <v>64.417178257944585</v>
      </c>
    </row>
    <row r="856" spans="1:37" ht="15" x14ac:dyDescent="0.25">
      <c r="A856" s="269" t="s">
        <v>3689</v>
      </c>
      <c r="B856" s="269" t="s">
        <v>3236</v>
      </c>
      <c r="C856" s="275">
        <v>310</v>
      </c>
      <c r="D856" s="269" t="s">
        <v>802</v>
      </c>
      <c r="E856" s="275">
        <v>1045.9375155010284</v>
      </c>
      <c r="F856" s="275">
        <v>999.9591581863391</v>
      </c>
      <c r="G856" s="275">
        <v>1018.4906442811674</v>
      </c>
      <c r="H856" s="275">
        <v>1016.0389727327629</v>
      </c>
      <c r="I856" s="275">
        <v>1008.1182945729317</v>
      </c>
      <c r="J856" s="275">
        <v>1012.0786336528472</v>
      </c>
      <c r="K856" s="275">
        <v>1045.9375155010284</v>
      </c>
      <c r="L856" s="275">
        <v>1000.9327165280068</v>
      </c>
      <c r="M856" s="275">
        <v>1020.9205772218312</v>
      </c>
      <c r="N856" s="275">
        <v>133.56008750796272</v>
      </c>
      <c r="O856" s="275">
        <v>133.56008750796272</v>
      </c>
      <c r="P856" s="275">
        <v>133.56008750796269</v>
      </c>
      <c r="Q856" s="275">
        <v>133.56008750796272</v>
      </c>
      <c r="R856" s="275">
        <v>133.56008750796272</v>
      </c>
      <c r="S856" s="275">
        <v>133.56008750796272</v>
      </c>
      <c r="T856" s="275">
        <v>133.56008750796272</v>
      </c>
      <c r="U856" s="275">
        <v>133.56008750796272</v>
      </c>
      <c r="V856" s="275">
        <v>133.56008750796272</v>
      </c>
      <c r="W856" s="275">
        <v>0.50585041187797897</v>
      </c>
      <c r="X856" s="275">
        <v>9.2560791515316262E-3</v>
      </c>
      <c r="Y856" s="275">
        <v>0.25755324551475528</v>
      </c>
      <c r="Z856" s="275">
        <v>0.13906837165136263</v>
      </c>
      <c r="AA856" s="275">
        <v>0.13906837165136263</v>
      </c>
      <c r="AB856" s="275">
        <v>0.13906837165136263</v>
      </c>
      <c r="AC856" s="275">
        <v>0.13906837165136263</v>
      </c>
      <c r="AD856" s="275">
        <v>0.13906837165136263</v>
      </c>
      <c r="AE856" s="275">
        <v>0.13906837165136263</v>
      </c>
      <c r="AF856" s="275">
        <v>346.11037861619997</v>
      </c>
      <c r="AG856" s="275">
        <v>32.049413573300001</v>
      </c>
      <c r="AH856" s="275">
        <v>32.049413573300001</v>
      </c>
      <c r="AI856" s="275">
        <v>64.443285494453065</v>
      </c>
      <c r="AJ856" s="275">
        <v>64.443285494453065</v>
      </c>
      <c r="AK856" s="275">
        <v>64.443285494453065</v>
      </c>
    </row>
    <row r="857" spans="1:37" ht="15" x14ac:dyDescent="0.25">
      <c r="A857" s="269" t="s">
        <v>904</v>
      </c>
      <c r="B857" s="269" t="s">
        <v>905</v>
      </c>
      <c r="C857" s="275">
        <v>109</v>
      </c>
      <c r="D857" s="269" t="s">
        <v>802</v>
      </c>
      <c r="E857" s="275">
        <v>969.51520696580963</v>
      </c>
      <c r="F857" s="275">
        <v>964.91170693040453</v>
      </c>
      <c r="G857" s="275">
        <v>966.44620694220612</v>
      </c>
      <c r="H857" s="275">
        <v>971.04970697761144</v>
      </c>
      <c r="I857" s="275">
        <v>967.98070695400793</v>
      </c>
      <c r="J857" s="275">
        <v>969.51520696580963</v>
      </c>
      <c r="K857" s="275">
        <v>969.51520696580963</v>
      </c>
      <c r="L857" s="275">
        <v>964.91170693040453</v>
      </c>
      <c r="M857" s="275">
        <v>966.44620694220612</v>
      </c>
      <c r="N857" s="275">
        <v>236.53615389783013</v>
      </c>
      <c r="O857" s="275">
        <v>236.53615389783013</v>
      </c>
      <c r="P857" s="275">
        <v>236.5361538978301</v>
      </c>
      <c r="Q857" s="275">
        <v>236.53615389783013</v>
      </c>
      <c r="R857" s="275">
        <v>236.53615389783013</v>
      </c>
      <c r="S857" s="275">
        <v>236.53615389783013</v>
      </c>
      <c r="T857" s="275">
        <v>236.53615389783013</v>
      </c>
      <c r="U857" s="275">
        <v>236.53615389783013</v>
      </c>
      <c r="V857" s="275">
        <v>236.53615389783013</v>
      </c>
      <c r="W857" s="275">
        <v>6.1676363526746609</v>
      </c>
      <c r="X857" s="275">
        <v>0.1405449166966703</v>
      </c>
      <c r="Y857" s="275">
        <v>3.1540906346856654</v>
      </c>
      <c r="Z857" s="275">
        <v>1.1898808908681144</v>
      </c>
      <c r="AA857" s="275">
        <v>1.1898808908681144</v>
      </c>
      <c r="AB857" s="275">
        <v>1.1898808908681144</v>
      </c>
      <c r="AC857" s="275">
        <v>1.1898808908681144</v>
      </c>
      <c r="AD857" s="275">
        <v>1.1898808908681144</v>
      </c>
      <c r="AE857" s="275">
        <v>1.1898808908681144</v>
      </c>
      <c r="AF857" s="275">
        <v>276.83954766009992</v>
      </c>
      <c r="AG857" s="275">
        <v>25.635093959399999</v>
      </c>
      <c r="AH857" s="275">
        <v>25.635093959399999</v>
      </c>
      <c r="AI857" s="275">
        <v>34.812213385314713</v>
      </c>
      <c r="AJ857" s="275">
        <v>34.812213385314713</v>
      </c>
      <c r="AK857" s="275">
        <v>34.812213385314713</v>
      </c>
    </row>
    <row r="858" spans="1:37" ht="15" x14ac:dyDescent="0.25">
      <c r="A858" s="269" t="s">
        <v>3690</v>
      </c>
      <c r="B858" s="269" t="s">
        <v>3691</v>
      </c>
      <c r="C858" s="275">
        <v>131</v>
      </c>
      <c r="D858" s="269" t="s">
        <v>802</v>
      </c>
      <c r="E858" s="275">
        <v>1538.4916304882972</v>
      </c>
      <c r="F858" s="275">
        <v>1508.6259248228444</v>
      </c>
      <c r="G858" s="275">
        <v>1522.6166676225337</v>
      </c>
      <c r="H858" s="275">
        <v>1495.2139939021213</v>
      </c>
      <c r="I858" s="275">
        <v>1488.6787778097278</v>
      </c>
      <c r="J858" s="275">
        <v>1491.9463858559247</v>
      </c>
      <c r="K858" s="275">
        <v>1524.5268079232644</v>
      </c>
      <c r="L858" s="275">
        <v>1508.6259248228444</v>
      </c>
      <c r="M858" s="275">
        <v>1517.5931501280497</v>
      </c>
      <c r="N858" s="275">
        <v>257.56929214611029</v>
      </c>
      <c r="O858" s="275">
        <v>252.04924061953091</v>
      </c>
      <c r="P858" s="275">
        <v>254.01851519994975</v>
      </c>
      <c r="Q858" s="275">
        <v>250.68388249591413</v>
      </c>
      <c r="R858" s="275">
        <v>249.95395832711023</v>
      </c>
      <c r="S858" s="275">
        <v>250.31892041151218</v>
      </c>
      <c r="T858" s="275">
        <v>255.01455755529668</v>
      </c>
      <c r="U858" s="275">
        <v>252.4142027039328</v>
      </c>
      <c r="V858" s="275">
        <v>253.82843078099035</v>
      </c>
      <c r="W858" s="275">
        <v>6.9484971234506263</v>
      </c>
      <c r="X858" s="275">
        <v>0.17724956582657303</v>
      </c>
      <c r="Y858" s="275">
        <v>3.5628733446385996</v>
      </c>
      <c r="Z858" s="275">
        <v>1.6001090886038649</v>
      </c>
      <c r="AA858" s="275">
        <v>1.6001090886038649</v>
      </c>
      <c r="AB858" s="275">
        <v>1.6001090886038649</v>
      </c>
      <c r="AC858" s="275">
        <v>1.6001090886038649</v>
      </c>
      <c r="AD858" s="275">
        <v>1.6001090886038649</v>
      </c>
      <c r="AE858" s="275">
        <v>1.6001090886038649</v>
      </c>
      <c r="AF858" s="275">
        <v>415.0821194527</v>
      </c>
      <c r="AG858" s="275">
        <v>38.436222475099996</v>
      </c>
      <c r="AH858" s="275">
        <v>38.436222475099996</v>
      </c>
      <c r="AI858" s="275">
        <v>71.950189236330218</v>
      </c>
      <c r="AJ858" s="275">
        <v>71.950189236330218</v>
      </c>
      <c r="AK858" s="275">
        <v>71.950189236330218</v>
      </c>
    </row>
    <row r="859" spans="1:37" ht="15" x14ac:dyDescent="0.25">
      <c r="A859" s="269" t="s">
        <v>906</v>
      </c>
      <c r="B859" s="269" t="s">
        <v>907</v>
      </c>
      <c r="C859" s="275">
        <v>140</v>
      </c>
      <c r="D859" s="269" t="s">
        <v>802</v>
      </c>
      <c r="E859" s="275">
        <v>1586.4073629516652</v>
      </c>
      <c r="F859" s="275">
        <v>1556.5416572862123</v>
      </c>
      <c r="G859" s="275">
        <v>1570.5324000859011</v>
      </c>
      <c r="H859" s="275">
        <v>1543.1297263654892</v>
      </c>
      <c r="I859" s="275">
        <v>1536.5945102730952</v>
      </c>
      <c r="J859" s="275">
        <v>1539.8621183192922</v>
      </c>
      <c r="K859" s="275">
        <v>1572.4425403866319</v>
      </c>
      <c r="L859" s="275">
        <v>1556.5416572862123</v>
      </c>
      <c r="M859" s="275">
        <v>1565.5088825914177</v>
      </c>
      <c r="N859" s="275">
        <v>265.58993820084277</v>
      </c>
      <c r="O859" s="275">
        <v>260.06988667426339</v>
      </c>
      <c r="P859" s="275">
        <v>262.0391612546822</v>
      </c>
      <c r="Q859" s="275">
        <v>258.70452855064661</v>
      </c>
      <c r="R859" s="275">
        <v>257.97460438184277</v>
      </c>
      <c r="S859" s="275">
        <v>258.33956646624472</v>
      </c>
      <c r="T859" s="275">
        <v>263.03520361002916</v>
      </c>
      <c r="U859" s="275">
        <v>260.43484875866528</v>
      </c>
      <c r="V859" s="275">
        <v>261.84907683572283</v>
      </c>
      <c r="W859" s="275">
        <v>6.9484971234506263</v>
      </c>
      <c r="X859" s="275">
        <v>0.17724956582657303</v>
      </c>
      <c r="Y859" s="275">
        <v>3.5628733446385996</v>
      </c>
      <c r="Z859" s="275">
        <v>1.6001090886038649</v>
      </c>
      <c r="AA859" s="275">
        <v>1.6001090886038649</v>
      </c>
      <c r="AB859" s="275">
        <v>1.6001090886038649</v>
      </c>
      <c r="AC859" s="275">
        <v>1.6001090886038649</v>
      </c>
      <c r="AD859" s="275">
        <v>1.6001090886038649</v>
      </c>
      <c r="AE859" s="275">
        <v>1.6001090886038649</v>
      </c>
      <c r="AF859" s="275">
        <v>424.46364206250001</v>
      </c>
      <c r="AG859" s="275">
        <v>39.304942253799993</v>
      </c>
      <c r="AH859" s="275">
        <v>39.304942253799993</v>
      </c>
      <c r="AI859" s="275">
        <v>72.646013689131777</v>
      </c>
      <c r="AJ859" s="275">
        <v>72.646013689131777</v>
      </c>
      <c r="AK859" s="275">
        <v>72.646013689131777</v>
      </c>
    </row>
    <row r="860" spans="1:37" ht="15" x14ac:dyDescent="0.25">
      <c r="A860" s="269" t="s">
        <v>286</v>
      </c>
      <c r="B860" s="269" t="s">
        <v>3026</v>
      </c>
      <c r="C860" s="275">
        <v>220</v>
      </c>
      <c r="D860" s="269" t="s">
        <v>802</v>
      </c>
      <c r="E860" s="275">
        <v>2006.0921767456171</v>
      </c>
      <c r="F860" s="275">
        <v>1970.2726891618231</v>
      </c>
      <c r="G860" s="275">
        <v>1987.868285698959</v>
      </c>
      <c r="H860" s="275">
        <v>1982.3786212303999</v>
      </c>
      <c r="I860" s="275">
        <v>1982.0867547635801</v>
      </c>
      <c r="J860" s="275">
        <v>1982.2326879969899</v>
      </c>
      <c r="K860" s="275">
        <v>1996.5260034969483</v>
      </c>
      <c r="L860" s="275">
        <v>1970.2726891618231</v>
      </c>
      <c r="M860" s="275">
        <v>1982.7723838027109</v>
      </c>
      <c r="N860" s="275">
        <v>446.32647624023184</v>
      </c>
      <c r="O860" s="275">
        <v>440.8064247136524</v>
      </c>
      <c r="P860" s="275">
        <v>442.77569929407127</v>
      </c>
      <c r="Q860" s="275">
        <v>441.99255148795874</v>
      </c>
      <c r="R860" s="275">
        <v>441.26262731915483</v>
      </c>
      <c r="S860" s="275">
        <v>441.62758940355678</v>
      </c>
      <c r="T860" s="275">
        <v>443.77174164941823</v>
      </c>
      <c r="U860" s="275">
        <v>441.17138679805441</v>
      </c>
      <c r="V860" s="275">
        <v>442.5856148751119</v>
      </c>
      <c r="W860" s="275">
        <v>13.539125908694066</v>
      </c>
      <c r="X860" s="275">
        <v>0.34464300682229571</v>
      </c>
      <c r="Y860" s="275">
        <v>6.9418844577581806</v>
      </c>
      <c r="Z860" s="275">
        <v>4.4633605737833308</v>
      </c>
      <c r="AA860" s="275">
        <v>4.4633605737833308</v>
      </c>
      <c r="AB860" s="275">
        <v>4.4633605737833308</v>
      </c>
      <c r="AC860" s="275">
        <v>4.4633605737833308</v>
      </c>
      <c r="AD860" s="275">
        <v>4.4633605737833308</v>
      </c>
      <c r="AE860" s="275">
        <v>4.4633605737833308</v>
      </c>
      <c r="AF860" s="275">
        <v>753.24272461269993</v>
      </c>
      <c r="AG860" s="275">
        <v>69.749597281500002</v>
      </c>
      <c r="AH860" s="275">
        <v>69.749597281500002</v>
      </c>
      <c r="AI860" s="275">
        <v>111.70353359000708</v>
      </c>
      <c r="AJ860" s="275">
        <v>111.70353359000708</v>
      </c>
      <c r="AK860" s="275">
        <v>111.70353359000708</v>
      </c>
    </row>
    <row r="861" spans="1:37" ht="15" x14ac:dyDescent="0.25">
      <c r="A861" s="269" t="s">
        <v>3692</v>
      </c>
      <c r="B861" s="269" t="s">
        <v>3027</v>
      </c>
      <c r="C861" s="275">
        <v>183</v>
      </c>
      <c r="D861" s="269" t="s">
        <v>802</v>
      </c>
      <c r="E861" s="275">
        <v>2436.5488096792906</v>
      </c>
      <c r="F861" s="275">
        <v>2198.6166379259921</v>
      </c>
      <c r="G861" s="275">
        <v>2301.6514652024907</v>
      </c>
      <c r="H861" s="275">
        <v>2450.1094645700687</v>
      </c>
      <c r="I861" s="275">
        <v>2203.8694700739616</v>
      </c>
      <c r="J861" s="275">
        <v>2303.3790162665646</v>
      </c>
      <c r="K861" s="275">
        <v>2444.8566324220992</v>
      </c>
      <c r="L861" s="275">
        <v>2269.2960632563445</v>
      </c>
      <c r="M861" s="275">
        <v>2361.4090505387007</v>
      </c>
      <c r="N861" s="275">
        <v>416.83876010291243</v>
      </c>
      <c r="O861" s="275">
        <v>384.58348648736279</v>
      </c>
      <c r="P861" s="275">
        <v>397.939546682833</v>
      </c>
      <c r="Q861" s="275">
        <v>416.51941827906074</v>
      </c>
      <c r="R861" s="275">
        <v>382.07437215709939</v>
      </c>
      <c r="S861" s="275">
        <v>396.79143679231862</v>
      </c>
      <c r="T861" s="275">
        <v>419.02853260932403</v>
      </c>
      <c r="U861" s="275">
        <v>394.9702822748107</v>
      </c>
      <c r="V861" s="275">
        <v>406.36072379436399</v>
      </c>
      <c r="W861" s="275">
        <v>9.6767987648124532</v>
      </c>
      <c r="X861" s="275">
        <v>0.26741311194079342</v>
      </c>
      <c r="Y861" s="275">
        <v>4.9721059383766235</v>
      </c>
      <c r="Z861" s="275">
        <v>2.7847064061238318</v>
      </c>
      <c r="AA861" s="275">
        <v>2.7847064061238318</v>
      </c>
      <c r="AB861" s="275">
        <v>2.7847064061238318</v>
      </c>
      <c r="AC861" s="275">
        <v>2.7847064061238318</v>
      </c>
      <c r="AD861" s="275">
        <v>2.7847064061238318</v>
      </c>
      <c r="AE861" s="275">
        <v>2.7847064061238318</v>
      </c>
      <c r="AF861" s="275">
        <v>662.41003316709998</v>
      </c>
      <c r="AG861" s="275">
        <v>61.3385808305</v>
      </c>
      <c r="AH861" s="275">
        <v>61.3385808305</v>
      </c>
      <c r="AI861" s="275">
        <v>185.67072617838042</v>
      </c>
      <c r="AJ861" s="275">
        <v>185.67072617838042</v>
      </c>
      <c r="AK861" s="275">
        <v>185.67072617838042</v>
      </c>
    </row>
    <row r="862" spans="1:37" ht="15" x14ac:dyDescent="0.25">
      <c r="A862" s="269" t="s">
        <v>3693</v>
      </c>
      <c r="B862" s="269" t="s">
        <v>3027</v>
      </c>
      <c r="C862" s="275">
        <v>199</v>
      </c>
      <c r="D862" s="269" t="s">
        <v>802</v>
      </c>
      <c r="E862" s="275">
        <v>2745.2725310988535</v>
      </c>
      <c r="F862" s="275">
        <v>2507.8518593494896</v>
      </c>
      <c r="G862" s="275">
        <v>2610.8866866259877</v>
      </c>
      <c r="H862" s="275">
        <v>2760.8791860053675</v>
      </c>
      <c r="I862" s="275">
        <v>2514.6391915092599</v>
      </c>
      <c r="J862" s="275">
        <v>2613.6372376979293</v>
      </c>
      <c r="K862" s="275">
        <v>2754.0918538455967</v>
      </c>
      <c r="L862" s="275">
        <v>2578.0197846759074</v>
      </c>
      <c r="M862" s="275">
        <v>2670.6442719621978</v>
      </c>
      <c r="N862" s="275">
        <v>467.05096366679834</v>
      </c>
      <c r="O862" s="275">
        <v>434.7956900512487</v>
      </c>
      <c r="P862" s="275">
        <v>448.15175024671885</v>
      </c>
      <c r="Q862" s="275">
        <v>466.73162184294665</v>
      </c>
      <c r="R862" s="275">
        <v>432.28657572098541</v>
      </c>
      <c r="S862" s="275">
        <v>447.00364035620453</v>
      </c>
      <c r="T862" s="275">
        <v>469.24073617320994</v>
      </c>
      <c r="U862" s="275">
        <v>445.18248583869661</v>
      </c>
      <c r="V862" s="275">
        <v>456.5729273582499</v>
      </c>
      <c r="W862" s="275">
        <v>9.9712323667129148</v>
      </c>
      <c r="X862" s="275">
        <v>0.27168485195802988</v>
      </c>
      <c r="Y862" s="275">
        <v>5.1214586093354724</v>
      </c>
      <c r="Z862" s="275">
        <v>2.8696312240751558</v>
      </c>
      <c r="AA862" s="275">
        <v>2.8696312240751558</v>
      </c>
      <c r="AB862" s="275">
        <v>2.8696312240751558</v>
      </c>
      <c r="AC862" s="275">
        <v>2.8696312240751558</v>
      </c>
      <c r="AD862" s="275">
        <v>2.8696312240751558</v>
      </c>
      <c r="AE862" s="275">
        <v>2.8696312240751558</v>
      </c>
      <c r="AF862" s="275">
        <v>723.28614263499992</v>
      </c>
      <c r="AG862" s="275">
        <v>66.975655437499995</v>
      </c>
      <c r="AH862" s="275">
        <v>66.975655437499995</v>
      </c>
      <c r="AI862" s="275">
        <v>193.31393690249465</v>
      </c>
      <c r="AJ862" s="275">
        <v>193.31393690249465</v>
      </c>
      <c r="AK862" s="275">
        <v>193.31393690249465</v>
      </c>
    </row>
    <row r="863" spans="1:37" ht="15" x14ac:dyDescent="0.25">
      <c r="A863" s="269" t="s">
        <v>908</v>
      </c>
      <c r="B863" s="269" t="s">
        <v>3027</v>
      </c>
      <c r="C863" s="275">
        <v>191</v>
      </c>
      <c r="D863" s="269" t="s">
        <v>802</v>
      </c>
      <c r="E863" s="275">
        <v>2481.6511389209691</v>
      </c>
      <c r="F863" s="275">
        <v>2243.7189671676706</v>
      </c>
      <c r="G863" s="275">
        <v>2346.7537944441697</v>
      </c>
      <c r="H863" s="275">
        <v>2495.2117938117467</v>
      </c>
      <c r="I863" s="275">
        <v>2248.9717993156396</v>
      </c>
      <c r="J863" s="275">
        <v>2348.4813455082426</v>
      </c>
      <c r="K863" s="275">
        <v>2489.9589616637777</v>
      </c>
      <c r="L863" s="275">
        <v>2314.398392498023</v>
      </c>
      <c r="M863" s="275">
        <v>2406.5113797803792</v>
      </c>
      <c r="N863" s="275">
        <v>416.16849014767104</v>
      </c>
      <c r="O863" s="275">
        <v>383.91321653212128</v>
      </c>
      <c r="P863" s="275">
        <v>397.26927672759149</v>
      </c>
      <c r="Q863" s="275">
        <v>415.84914832381935</v>
      </c>
      <c r="R863" s="275">
        <v>381.40410220185794</v>
      </c>
      <c r="S863" s="275">
        <v>396.12116683707711</v>
      </c>
      <c r="T863" s="275">
        <v>418.35826265408264</v>
      </c>
      <c r="U863" s="275">
        <v>394.3000123195693</v>
      </c>
      <c r="V863" s="275">
        <v>405.6904538391226</v>
      </c>
      <c r="W863" s="275">
        <v>9.6767987648124532</v>
      </c>
      <c r="X863" s="275">
        <v>0.26741311194079342</v>
      </c>
      <c r="Y863" s="275">
        <v>4.9721059383766235</v>
      </c>
      <c r="Z863" s="275">
        <v>2.7847064061238318</v>
      </c>
      <c r="AA863" s="275">
        <v>2.7847064061238318</v>
      </c>
      <c r="AB863" s="275">
        <v>2.7847064061238318</v>
      </c>
      <c r="AC863" s="275">
        <v>2.7847064061238318</v>
      </c>
      <c r="AD863" s="275">
        <v>2.7847064061238318</v>
      </c>
      <c r="AE863" s="275">
        <v>2.7847064061238318</v>
      </c>
      <c r="AF863" s="275">
        <v>663.93481570120002</v>
      </c>
      <c r="AG863" s="275">
        <v>61.479773158199997</v>
      </c>
      <c r="AH863" s="275">
        <v>61.479773158199997</v>
      </c>
      <c r="AI863" s="275">
        <v>184.92786486751228</v>
      </c>
      <c r="AJ863" s="275">
        <v>184.92786486751228</v>
      </c>
      <c r="AK863" s="275">
        <v>184.92786486751228</v>
      </c>
    </row>
    <row r="864" spans="1:37" ht="15" x14ac:dyDescent="0.25">
      <c r="A864" s="269" t="s">
        <v>909</v>
      </c>
      <c r="B864" s="269" t="s">
        <v>3027</v>
      </c>
      <c r="C864" s="275">
        <v>207</v>
      </c>
      <c r="D864" s="269" t="s">
        <v>802</v>
      </c>
      <c r="E864" s="275">
        <v>2790.3748603405315</v>
      </c>
      <c r="F864" s="275">
        <v>2552.9541885911676</v>
      </c>
      <c r="G864" s="275">
        <v>2655.9890158676667</v>
      </c>
      <c r="H864" s="275">
        <v>2805.9815152470455</v>
      </c>
      <c r="I864" s="275">
        <v>2559.7415207509384</v>
      </c>
      <c r="J864" s="275">
        <v>2658.7395669396074</v>
      </c>
      <c r="K864" s="275">
        <v>2799.1941830872747</v>
      </c>
      <c r="L864" s="275">
        <v>2623.1221139175859</v>
      </c>
      <c r="M864" s="275">
        <v>2715.7466012038758</v>
      </c>
      <c r="N864" s="275">
        <v>466.38069371155683</v>
      </c>
      <c r="O864" s="275">
        <v>434.12542009600719</v>
      </c>
      <c r="P864" s="275">
        <v>447.48148029147751</v>
      </c>
      <c r="Q864" s="275">
        <v>466.06135188770514</v>
      </c>
      <c r="R864" s="275">
        <v>431.6163057657439</v>
      </c>
      <c r="S864" s="275">
        <v>446.33337040096302</v>
      </c>
      <c r="T864" s="275">
        <v>468.57046621796854</v>
      </c>
      <c r="U864" s="275">
        <v>444.51221588345521</v>
      </c>
      <c r="V864" s="275">
        <v>455.9026574030085</v>
      </c>
      <c r="W864" s="275">
        <v>9.9712323667129148</v>
      </c>
      <c r="X864" s="275">
        <v>0.27168485195802988</v>
      </c>
      <c r="Y864" s="275">
        <v>5.1214586093354724</v>
      </c>
      <c r="Z864" s="275">
        <v>2.8696312240751558</v>
      </c>
      <c r="AA864" s="275">
        <v>2.8696312240751558</v>
      </c>
      <c r="AB864" s="275">
        <v>2.8696312240751558</v>
      </c>
      <c r="AC864" s="275">
        <v>2.8696312240751558</v>
      </c>
      <c r="AD864" s="275">
        <v>2.8696312240751558</v>
      </c>
      <c r="AE864" s="275">
        <v>2.8696312240751558</v>
      </c>
      <c r="AF864" s="275">
        <v>724.81092516909996</v>
      </c>
      <c r="AG864" s="275">
        <v>67.116847765199992</v>
      </c>
      <c r="AH864" s="275">
        <v>67.116847765199992</v>
      </c>
      <c r="AI864" s="275">
        <v>192.57107559162651</v>
      </c>
      <c r="AJ864" s="275">
        <v>192.57107559162651</v>
      </c>
      <c r="AK864" s="275">
        <v>192.57107559162651</v>
      </c>
    </row>
    <row r="865" spans="1:37" ht="15" x14ac:dyDescent="0.25">
      <c r="A865" s="269" t="s">
        <v>910</v>
      </c>
      <c r="B865" s="269" t="s">
        <v>911</v>
      </c>
      <c r="C865" s="275">
        <v>56</v>
      </c>
      <c r="D865" s="269" t="s">
        <v>802</v>
      </c>
      <c r="E865" s="275">
        <v>101.77255538055067</v>
      </c>
      <c r="F865" s="275">
        <v>101.77255538055067</v>
      </c>
      <c r="G865" s="275">
        <v>101.77255538055067</v>
      </c>
      <c r="H865" s="275">
        <v>101.77255538055067</v>
      </c>
      <c r="I865" s="275">
        <v>101.77255538055067</v>
      </c>
      <c r="J865" s="275">
        <v>101.77255538055067</v>
      </c>
      <c r="K865" s="275">
        <v>101.77255538055067</v>
      </c>
      <c r="L865" s="275">
        <v>101.77255538055067</v>
      </c>
      <c r="M865" s="275">
        <v>101.77255538055067</v>
      </c>
      <c r="N865" s="275">
        <v>59.386384948660691</v>
      </c>
      <c r="O865" s="275">
        <v>59.386384948660691</v>
      </c>
      <c r="P865" s="275">
        <v>59.38638494866067</v>
      </c>
      <c r="Q865" s="275">
        <v>59.386384948660691</v>
      </c>
      <c r="R865" s="275">
        <v>59.386384948660691</v>
      </c>
      <c r="S865" s="275">
        <v>59.386384948660691</v>
      </c>
      <c r="T865" s="275">
        <v>59.386384948660691</v>
      </c>
      <c r="U865" s="275">
        <v>59.386384948660691</v>
      </c>
      <c r="V865" s="275">
        <v>59.386384948660691</v>
      </c>
      <c r="W865" s="275">
        <v>4.5445541195340091</v>
      </c>
      <c r="X865" s="275">
        <v>8.2406376501686127E-2</v>
      </c>
      <c r="Y865" s="275">
        <v>2.3134802480178478</v>
      </c>
      <c r="Z865" s="275">
        <v>0.54307646250679464</v>
      </c>
      <c r="AA865" s="275">
        <v>0.54307646250679464</v>
      </c>
      <c r="AB865" s="275">
        <v>0.54307646250679464</v>
      </c>
      <c r="AC865" s="275">
        <v>0.54307646250679464</v>
      </c>
      <c r="AD865" s="275">
        <v>0.54307646250679464</v>
      </c>
      <c r="AE865" s="275">
        <v>0.54307646250679464</v>
      </c>
      <c r="AF865" s="275">
        <v>193.69499130516121</v>
      </c>
      <c r="AG865" s="275">
        <v>17.935964098518259</v>
      </c>
      <c r="AH865" s="275">
        <v>17.935964098518259</v>
      </c>
      <c r="AI865" s="275">
        <v>16.823831643307965</v>
      </c>
      <c r="AJ865" s="275">
        <v>16.823831643307965</v>
      </c>
      <c r="AK865" s="275">
        <v>16.823831643307965</v>
      </c>
    </row>
    <row r="866" spans="1:37" ht="15" x14ac:dyDescent="0.25">
      <c r="A866" s="269" t="s">
        <v>3028</v>
      </c>
      <c r="B866" s="269" t="s">
        <v>3029</v>
      </c>
      <c r="C866" s="275">
        <v>129</v>
      </c>
      <c r="D866" s="269" t="s">
        <v>802</v>
      </c>
      <c r="E866" s="275">
        <v>706.44087198570412</v>
      </c>
      <c r="F866" s="275">
        <v>704.90637197390242</v>
      </c>
      <c r="G866" s="275">
        <v>705.4178719778364</v>
      </c>
      <c r="H866" s="275">
        <v>706.9523719896381</v>
      </c>
      <c r="I866" s="275">
        <v>705.92937198177026</v>
      </c>
      <c r="J866" s="275">
        <v>706.44087198570412</v>
      </c>
      <c r="K866" s="275">
        <v>706.44087198570412</v>
      </c>
      <c r="L866" s="275">
        <v>704.90637197390242</v>
      </c>
      <c r="M866" s="275">
        <v>705.4178719778364</v>
      </c>
      <c r="N866" s="275">
        <v>152.8866290851239</v>
      </c>
      <c r="O866" s="275">
        <v>152.8866290851239</v>
      </c>
      <c r="P866" s="275">
        <v>152.88662908512387</v>
      </c>
      <c r="Q866" s="275">
        <v>152.8866290851239</v>
      </c>
      <c r="R866" s="275">
        <v>152.8866290851239</v>
      </c>
      <c r="S866" s="275">
        <v>152.8866290851239</v>
      </c>
      <c r="T866" s="275">
        <v>152.8866290851239</v>
      </c>
      <c r="U866" s="275">
        <v>152.8866290851239</v>
      </c>
      <c r="V866" s="275">
        <v>152.8866290851239</v>
      </c>
      <c r="W866" s="275">
        <v>0</v>
      </c>
      <c r="X866" s="275">
        <v>0</v>
      </c>
      <c r="Y866" s="275">
        <v>0</v>
      </c>
      <c r="Z866" s="275">
        <v>0</v>
      </c>
      <c r="AA866" s="275">
        <v>0</v>
      </c>
      <c r="AB866" s="275">
        <v>0</v>
      </c>
      <c r="AC866" s="275">
        <v>0</v>
      </c>
      <c r="AD866" s="275">
        <v>0</v>
      </c>
      <c r="AE866" s="275">
        <v>0</v>
      </c>
      <c r="AF866" s="275">
        <v>157.08364115219999</v>
      </c>
      <c r="AG866" s="275">
        <v>14.545783241599999</v>
      </c>
      <c r="AH866" s="275">
        <v>14.545783241599999</v>
      </c>
      <c r="AI866" s="275">
        <v>24.732881316302798</v>
      </c>
      <c r="AJ866" s="275">
        <v>24.732881316302798</v>
      </c>
      <c r="AK866" s="275">
        <v>24.732881316302798</v>
      </c>
    </row>
    <row r="867" spans="1:37" ht="15" x14ac:dyDescent="0.25">
      <c r="A867" s="269" t="s">
        <v>1811</v>
      </c>
      <c r="B867" s="269" t="s">
        <v>1812</v>
      </c>
      <c r="C867" s="275">
        <v>67</v>
      </c>
      <c r="D867" s="269" t="s">
        <v>802</v>
      </c>
      <c r="E867" s="275">
        <v>171.16800301902566</v>
      </c>
      <c r="F867" s="275">
        <v>168.16500293247972</v>
      </c>
      <c r="G867" s="275">
        <v>169.49966963761125</v>
      </c>
      <c r="H867" s="275">
        <v>170.167002990177</v>
      </c>
      <c r="I867" s="275">
        <v>167.51207674249133</v>
      </c>
      <c r="J867" s="275">
        <v>168.33903985190986</v>
      </c>
      <c r="K867" s="275">
        <v>167.51207674249133</v>
      </c>
      <c r="L867" s="275">
        <v>167.51207674249133</v>
      </c>
      <c r="M867" s="275">
        <v>167.51207674249133</v>
      </c>
      <c r="N867" s="275">
        <v>70.798331638449127</v>
      </c>
      <c r="O867" s="275">
        <v>70.798331638449127</v>
      </c>
      <c r="P867" s="275">
        <v>70.798331638449113</v>
      </c>
      <c r="Q867" s="275">
        <v>70.798331638449127</v>
      </c>
      <c r="R867" s="275">
        <v>70.798331638449127</v>
      </c>
      <c r="S867" s="275">
        <v>70.798331638449127</v>
      </c>
      <c r="T867" s="275">
        <v>70.798331638449127</v>
      </c>
      <c r="U867" s="275">
        <v>70.798331638449127</v>
      </c>
      <c r="V867" s="275">
        <v>70.798331638449127</v>
      </c>
      <c r="W867" s="275">
        <v>4.5995333004141417</v>
      </c>
      <c r="X867" s="275">
        <v>8.4981741674552524E-2</v>
      </c>
      <c r="Y867" s="275">
        <v>2.3422575210443473</v>
      </c>
      <c r="Z867" s="275">
        <v>0.64114937739392164</v>
      </c>
      <c r="AA867" s="275">
        <v>0.64114937739392164</v>
      </c>
      <c r="AB867" s="275">
        <v>0.64114937739392164</v>
      </c>
      <c r="AC867" s="275">
        <v>0.64114937739392164</v>
      </c>
      <c r="AD867" s="275">
        <v>0.64114937739392164</v>
      </c>
      <c r="AE867" s="275">
        <v>0.64114937739392164</v>
      </c>
      <c r="AF867" s="275">
        <v>180.68306021836582</v>
      </c>
      <c r="AG867" s="275">
        <v>16.731080921218688</v>
      </c>
      <c r="AH867" s="275">
        <v>16.731080921218688</v>
      </c>
      <c r="AI867" s="275">
        <v>15.27594573978314</v>
      </c>
      <c r="AJ867" s="275">
        <v>15.27594573978314</v>
      </c>
      <c r="AK867" s="275">
        <v>15.27594573978314</v>
      </c>
    </row>
    <row r="868" spans="1:37" ht="15" x14ac:dyDescent="0.25">
      <c r="A868" s="269" t="s">
        <v>3030</v>
      </c>
      <c r="B868" s="269" t="s">
        <v>3031</v>
      </c>
      <c r="C868" s="275">
        <v>4</v>
      </c>
      <c r="D868" s="269" t="s">
        <v>802</v>
      </c>
      <c r="E868" s="275">
        <v>4.8331782503428755</v>
      </c>
      <c r="F868" s="275">
        <v>4.8331782503428755</v>
      </c>
      <c r="G868" s="275">
        <v>4.8331782503428755</v>
      </c>
      <c r="H868" s="275">
        <v>4.8331782503428755</v>
      </c>
      <c r="I868" s="275">
        <v>4.8331782503428755</v>
      </c>
      <c r="J868" s="275">
        <v>4.8331782503428755</v>
      </c>
      <c r="K868" s="275">
        <v>4.8331782503428755</v>
      </c>
      <c r="L868" s="275">
        <v>4.8331782503428755</v>
      </c>
      <c r="M868" s="275">
        <v>4.8331782503428755</v>
      </c>
      <c r="N868" s="275">
        <v>2.4758869970002908</v>
      </c>
      <c r="O868" s="275">
        <v>2.4758869970002908</v>
      </c>
      <c r="P868" s="275">
        <v>2.4758869970002908</v>
      </c>
      <c r="Q868" s="275">
        <v>2.4758869970002908</v>
      </c>
      <c r="R868" s="275">
        <v>2.4758869970002908</v>
      </c>
      <c r="S868" s="275">
        <v>2.4758869970002908</v>
      </c>
      <c r="T868" s="275">
        <v>2.4758869970002908</v>
      </c>
      <c r="U868" s="275">
        <v>2.4758869970002908</v>
      </c>
      <c r="V868" s="275">
        <v>2.4758869970002908</v>
      </c>
      <c r="W868" s="275">
        <v>0</v>
      </c>
      <c r="X868" s="275">
        <v>0</v>
      </c>
      <c r="Y868" s="275">
        <v>0</v>
      </c>
      <c r="Z868" s="275">
        <v>0</v>
      </c>
      <c r="AA868" s="275">
        <v>0</v>
      </c>
      <c r="AB868" s="275">
        <v>0</v>
      </c>
      <c r="AC868" s="275">
        <v>0</v>
      </c>
      <c r="AD868" s="275">
        <v>0</v>
      </c>
      <c r="AE868" s="275">
        <v>0</v>
      </c>
      <c r="AF868" s="275">
        <v>12.0608348646</v>
      </c>
      <c r="AG868" s="275">
        <v>1.1168211959999998</v>
      </c>
      <c r="AH868" s="275">
        <v>1.1168211959999998</v>
      </c>
      <c r="AI868" s="275">
        <v>0.85180284929626604</v>
      </c>
      <c r="AJ868" s="275">
        <v>0.85180284929626604</v>
      </c>
      <c r="AK868" s="275">
        <v>0.85180284929626604</v>
      </c>
    </row>
    <row r="869" spans="1:37" ht="15" x14ac:dyDescent="0.25">
      <c r="A869" s="269" t="s">
        <v>3694</v>
      </c>
      <c r="B869" s="269" t="s">
        <v>905</v>
      </c>
      <c r="C869" s="275">
        <v>104</v>
      </c>
      <c r="D869" s="269" t="s">
        <v>802</v>
      </c>
      <c r="E869" s="275">
        <v>961.12071239012494</v>
      </c>
      <c r="F869" s="275">
        <v>956.51721235471985</v>
      </c>
      <c r="G869" s="275">
        <v>958.05171236652143</v>
      </c>
      <c r="H869" s="275">
        <v>962.65521240192675</v>
      </c>
      <c r="I869" s="275">
        <v>959.58621237832324</v>
      </c>
      <c r="J869" s="275">
        <v>961.12071239012494</v>
      </c>
      <c r="K869" s="275">
        <v>961.12071239012494</v>
      </c>
      <c r="L869" s="275">
        <v>956.51721235471985</v>
      </c>
      <c r="M869" s="275">
        <v>958.05171236652154</v>
      </c>
      <c r="N869" s="275">
        <v>232.42745810858497</v>
      </c>
      <c r="O869" s="275">
        <v>232.42745810858497</v>
      </c>
      <c r="P869" s="275">
        <v>232.427458108585</v>
      </c>
      <c r="Q869" s="275">
        <v>232.42745810858497</v>
      </c>
      <c r="R869" s="275">
        <v>232.42745810858497</v>
      </c>
      <c r="S869" s="275">
        <v>232.42745810858497</v>
      </c>
      <c r="T869" s="275">
        <v>232.42745810858497</v>
      </c>
      <c r="U869" s="275">
        <v>232.42745810858497</v>
      </c>
      <c r="V869" s="275">
        <v>232.42745810858497</v>
      </c>
      <c r="W869" s="275">
        <v>6.1676363526746609</v>
      </c>
      <c r="X869" s="275">
        <v>0.1405449166966703</v>
      </c>
      <c r="Y869" s="275">
        <v>3.1540906346856654</v>
      </c>
      <c r="Z869" s="275">
        <v>1.1898808908681144</v>
      </c>
      <c r="AA869" s="275">
        <v>1.1898808908681144</v>
      </c>
      <c r="AB869" s="275">
        <v>1.1898808908681144</v>
      </c>
      <c r="AC869" s="275">
        <v>1.1898808908681144</v>
      </c>
      <c r="AD869" s="275">
        <v>1.1898808908681144</v>
      </c>
      <c r="AE869" s="275">
        <v>1.1898808908681144</v>
      </c>
      <c r="AF869" s="275">
        <v>267.27222865169995</v>
      </c>
      <c r="AG869" s="275">
        <v>24.749169416799997</v>
      </c>
      <c r="AH869" s="275">
        <v>24.749169416799997</v>
      </c>
      <c r="AI869" s="275">
        <v>34.021399991595572</v>
      </c>
      <c r="AJ869" s="275">
        <v>34.021399991595572</v>
      </c>
      <c r="AK869" s="275">
        <v>34.021399991595572</v>
      </c>
    </row>
    <row r="870" spans="1:37" ht="15" x14ac:dyDescent="0.25">
      <c r="A870" s="269" t="s">
        <v>3032</v>
      </c>
      <c r="B870" s="269" t="s">
        <v>905</v>
      </c>
      <c r="C870" s="275">
        <v>108</v>
      </c>
      <c r="D870" s="269" t="s">
        <v>802</v>
      </c>
      <c r="E870" s="275">
        <v>969.51520696580963</v>
      </c>
      <c r="F870" s="275">
        <v>964.91170693040453</v>
      </c>
      <c r="G870" s="275">
        <v>966.44620694220612</v>
      </c>
      <c r="H870" s="275">
        <v>971.04970697761144</v>
      </c>
      <c r="I870" s="275">
        <v>967.98070695400793</v>
      </c>
      <c r="J870" s="275">
        <v>969.51520696580963</v>
      </c>
      <c r="K870" s="275">
        <v>969.51520696580963</v>
      </c>
      <c r="L870" s="275">
        <v>964.91170693040453</v>
      </c>
      <c r="M870" s="275">
        <v>966.44620694220612</v>
      </c>
      <c r="N870" s="275">
        <v>240.55482531435274</v>
      </c>
      <c r="O870" s="275">
        <v>240.55482531435274</v>
      </c>
      <c r="P870" s="275">
        <v>240.55482531435277</v>
      </c>
      <c r="Q870" s="275">
        <v>240.55482531435274</v>
      </c>
      <c r="R870" s="275">
        <v>240.55482531435274</v>
      </c>
      <c r="S870" s="275">
        <v>240.55482531435274</v>
      </c>
      <c r="T870" s="275">
        <v>240.55482531435274</v>
      </c>
      <c r="U870" s="275">
        <v>240.55482531435274</v>
      </c>
      <c r="V870" s="275">
        <v>240.55482531435274</v>
      </c>
      <c r="W870" s="275">
        <v>6.1676363526746609</v>
      </c>
      <c r="X870" s="275">
        <v>0.1405449166966703</v>
      </c>
      <c r="Y870" s="275">
        <v>3.1540906346856654</v>
      </c>
      <c r="Z870" s="275">
        <v>1.1898808908681144</v>
      </c>
      <c r="AA870" s="275">
        <v>1.1898808908681144</v>
      </c>
      <c r="AB870" s="275">
        <v>1.1898808908681144</v>
      </c>
      <c r="AC870" s="275">
        <v>1.1898808908681144</v>
      </c>
      <c r="AD870" s="275">
        <v>1.1898808908681144</v>
      </c>
      <c r="AE870" s="275">
        <v>1.1898808908681144</v>
      </c>
      <c r="AF870" s="275">
        <v>276.85862890589993</v>
      </c>
      <c r="AG870" s="275">
        <v>25.636860859499997</v>
      </c>
      <c r="AH870" s="275">
        <v>25.636860859499997</v>
      </c>
      <c r="AI870" s="275">
        <v>34.811990054936864</v>
      </c>
      <c r="AJ870" s="275">
        <v>34.811990054936864</v>
      </c>
      <c r="AK870" s="275">
        <v>34.811990054936864</v>
      </c>
    </row>
    <row r="871" spans="1:37" ht="15" x14ac:dyDescent="0.25">
      <c r="A871" s="269" t="s">
        <v>3695</v>
      </c>
      <c r="B871" s="269" t="s">
        <v>2612</v>
      </c>
      <c r="C871" s="275">
        <v>215</v>
      </c>
      <c r="D871" s="269" t="s">
        <v>802</v>
      </c>
      <c r="E871" s="275">
        <v>966.50689044649596</v>
      </c>
      <c r="F871" s="275">
        <v>943.57474656459806</v>
      </c>
      <c r="G871" s="275">
        <v>951.09008486236598</v>
      </c>
      <c r="H871" s="275">
        <v>945.17784378971328</v>
      </c>
      <c r="I871" s="275">
        <v>939.82177755149542</v>
      </c>
      <c r="J871" s="275">
        <v>942.49981067060435</v>
      </c>
      <c r="K871" s="275">
        <v>954.66378586288158</v>
      </c>
      <c r="L871" s="275">
        <v>945.60107287168228</v>
      </c>
      <c r="M871" s="275">
        <v>949.71730574411663</v>
      </c>
      <c r="N871" s="275">
        <v>341.76649363768502</v>
      </c>
      <c r="O871" s="275">
        <v>333.63030870331824</v>
      </c>
      <c r="P871" s="275">
        <v>336.5328870752204</v>
      </c>
      <c r="Q871" s="275">
        <v>335.37857984624003</v>
      </c>
      <c r="R871" s="275">
        <v>334.30272068136509</v>
      </c>
      <c r="S871" s="275">
        <v>334.84065026380256</v>
      </c>
      <c r="T871" s="275">
        <v>338.00098656062272</v>
      </c>
      <c r="U871" s="275">
        <v>334.16823828575571</v>
      </c>
      <c r="V871" s="275">
        <v>336.25271541770093</v>
      </c>
      <c r="W871" s="275">
        <v>0</v>
      </c>
      <c r="X871" s="275">
        <v>0</v>
      </c>
      <c r="Y871" s="275">
        <v>0</v>
      </c>
      <c r="Z871" s="275">
        <v>0</v>
      </c>
      <c r="AA871" s="275">
        <v>0</v>
      </c>
      <c r="AB871" s="275">
        <v>0</v>
      </c>
      <c r="AC871" s="275">
        <v>0</v>
      </c>
      <c r="AD871" s="275">
        <v>0</v>
      </c>
      <c r="AE871" s="275">
        <v>0</v>
      </c>
      <c r="AF871" s="275">
        <v>494.64795133507766</v>
      </c>
      <c r="AG871" s="275">
        <v>45.80394993787867</v>
      </c>
      <c r="AH871" s="275">
        <v>45.80394993787867</v>
      </c>
      <c r="AI871" s="275">
        <v>45.906563107966591</v>
      </c>
      <c r="AJ871" s="275">
        <v>45.906563107966591</v>
      </c>
      <c r="AK871" s="275">
        <v>45.906563107966591</v>
      </c>
    </row>
    <row r="872" spans="1:37" ht="15" x14ac:dyDescent="0.25">
      <c r="A872" s="269" t="s">
        <v>288</v>
      </c>
      <c r="B872" s="269" t="s">
        <v>3033</v>
      </c>
      <c r="C872" s="275">
        <v>81</v>
      </c>
      <c r="D872" s="269" t="s">
        <v>802</v>
      </c>
      <c r="E872" s="275">
        <v>1879.495503030241</v>
      </c>
      <c r="F872" s="275">
        <v>1855.7169294212381</v>
      </c>
      <c r="G872" s="275">
        <v>1865.9108366881021</v>
      </c>
      <c r="H872" s="275">
        <v>1860.18984289124</v>
      </c>
      <c r="I872" s="275">
        <v>1856.6903834092486</v>
      </c>
      <c r="J872" s="275">
        <v>1858.4401131502443</v>
      </c>
      <c r="K872" s="275">
        <v>1869.5324052035276</v>
      </c>
      <c r="L872" s="275">
        <v>1856.9124017387992</v>
      </c>
      <c r="M872" s="275">
        <v>1862.8913132656373</v>
      </c>
      <c r="N872" s="275">
        <v>242.51814665051791</v>
      </c>
      <c r="O872" s="275">
        <v>234.38196171615118</v>
      </c>
      <c r="P872" s="275">
        <v>237.28454008805338</v>
      </c>
      <c r="Q872" s="275">
        <v>236.13023285907298</v>
      </c>
      <c r="R872" s="275">
        <v>235.05437369419803</v>
      </c>
      <c r="S872" s="275">
        <v>235.5923032766355</v>
      </c>
      <c r="T872" s="275">
        <v>238.75263957345561</v>
      </c>
      <c r="U872" s="275">
        <v>234.91989129858865</v>
      </c>
      <c r="V872" s="275">
        <v>237.00436843053384</v>
      </c>
      <c r="W872" s="275">
        <v>5.8283093702571982</v>
      </c>
      <c r="X872" s="275">
        <v>0.14609073793382046</v>
      </c>
      <c r="Y872" s="275">
        <v>2.9872000540955095</v>
      </c>
      <c r="Z872" s="275">
        <v>1.610672444161388</v>
      </c>
      <c r="AA872" s="275">
        <v>1.610672444161388</v>
      </c>
      <c r="AB872" s="275">
        <v>1.610672444161388</v>
      </c>
      <c r="AC872" s="275">
        <v>1.610672444161388</v>
      </c>
      <c r="AD872" s="275">
        <v>1.610672444161388</v>
      </c>
      <c r="AE872" s="275">
        <v>1.610672444161388</v>
      </c>
      <c r="AF872" s="275">
        <v>421.77611484327758</v>
      </c>
      <c r="AG872" s="275">
        <v>39.056066886978677</v>
      </c>
      <c r="AH872" s="275">
        <v>39.056066886978677</v>
      </c>
      <c r="AI872" s="275">
        <v>87.175513895209207</v>
      </c>
      <c r="AJ872" s="275">
        <v>87.175513895209207</v>
      </c>
      <c r="AK872" s="275">
        <v>87.175513895209207</v>
      </c>
    </row>
    <row r="873" spans="1:37" ht="15" x14ac:dyDescent="0.25">
      <c r="A873" s="269" t="s">
        <v>3696</v>
      </c>
      <c r="B873" s="269" t="s">
        <v>3033</v>
      </c>
      <c r="C873" s="275">
        <v>126</v>
      </c>
      <c r="D873" s="269" t="s">
        <v>802</v>
      </c>
      <c r="E873" s="275">
        <v>3640.1109735597679</v>
      </c>
      <c r="F873" s="275">
        <v>3601.8523723111102</v>
      </c>
      <c r="G873" s="275">
        <v>3622.1711284132057</v>
      </c>
      <c r="H873" s="275">
        <v>3614.0233447339469</v>
      </c>
      <c r="I873" s="275">
        <v>3611.0568179176544</v>
      </c>
      <c r="J873" s="275">
        <v>3612.5400813258007</v>
      </c>
      <c r="K873" s="275">
        <v>3625.7617136867652</v>
      </c>
      <c r="L873" s="275">
        <v>3601.8523723111102</v>
      </c>
      <c r="M873" s="275">
        <v>3615.4284822127415</v>
      </c>
      <c r="N873" s="275">
        <v>442.65307120572015</v>
      </c>
      <c r="O873" s="275">
        <v>437.13301967914072</v>
      </c>
      <c r="P873" s="275">
        <v>439.10229425955959</v>
      </c>
      <c r="Q873" s="275">
        <v>438.31914645344705</v>
      </c>
      <c r="R873" s="275">
        <v>437.58922228464314</v>
      </c>
      <c r="S873" s="275">
        <v>437.95418436904509</v>
      </c>
      <c r="T873" s="275">
        <v>440.09833661490654</v>
      </c>
      <c r="U873" s="275">
        <v>437.49798176354273</v>
      </c>
      <c r="V873" s="275">
        <v>438.91220984060021</v>
      </c>
      <c r="W873" s="275">
        <v>3.6811343382918538</v>
      </c>
      <c r="X873" s="275">
        <v>0.10654498766415488</v>
      </c>
      <c r="Y873" s="275">
        <v>1.8938396629780043</v>
      </c>
      <c r="Z873" s="275">
        <v>1.5490299091904689</v>
      </c>
      <c r="AA873" s="275">
        <v>1.5490299091904689</v>
      </c>
      <c r="AB873" s="275">
        <v>1.5490299091904689</v>
      </c>
      <c r="AC873" s="275">
        <v>1.5490299091904689</v>
      </c>
      <c r="AD873" s="275">
        <v>1.5490299091904689</v>
      </c>
      <c r="AE873" s="275">
        <v>1.5490299091904689</v>
      </c>
      <c r="AF873" s="275">
        <v>615.23121439169995</v>
      </c>
      <c r="AG873" s="275">
        <v>56.969830549499996</v>
      </c>
      <c r="AH873" s="275">
        <v>56.969830549499996</v>
      </c>
      <c r="AI873" s="275">
        <v>151.25325474849561</v>
      </c>
      <c r="AJ873" s="275">
        <v>151.25325474849561</v>
      </c>
      <c r="AK873" s="275">
        <v>151.25325474849561</v>
      </c>
    </row>
    <row r="874" spans="1:37" ht="15" x14ac:dyDescent="0.25">
      <c r="A874" s="269" t="s">
        <v>912</v>
      </c>
      <c r="B874" s="269" t="s">
        <v>3033</v>
      </c>
      <c r="C874" s="275">
        <v>137</v>
      </c>
      <c r="D874" s="269" t="s">
        <v>802</v>
      </c>
      <c r="E874" s="275">
        <v>3691.4173027857105</v>
      </c>
      <c r="F874" s="275">
        <v>3653.1587015370528</v>
      </c>
      <c r="G874" s="275">
        <v>3673.4774576391483</v>
      </c>
      <c r="H874" s="275">
        <v>3665.3296739598895</v>
      </c>
      <c r="I874" s="275">
        <v>3662.363147143597</v>
      </c>
      <c r="J874" s="275">
        <v>3663.8464105517432</v>
      </c>
      <c r="K874" s="275">
        <v>3677.0680429127078</v>
      </c>
      <c r="L874" s="275">
        <v>3653.1587015370528</v>
      </c>
      <c r="M874" s="275">
        <v>3666.7348114386841</v>
      </c>
      <c r="N874" s="275">
        <v>433.37683852463346</v>
      </c>
      <c r="O874" s="275">
        <v>427.85678699805402</v>
      </c>
      <c r="P874" s="275">
        <v>429.82606157847289</v>
      </c>
      <c r="Q874" s="275">
        <v>429.04291377236035</v>
      </c>
      <c r="R874" s="275">
        <v>428.31298960355645</v>
      </c>
      <c r="S874" s="275">
        <v>428.6779516879584</v>
      </c>
      <c r="T874" s="275">
        <v>430.82210393381985</v>
      </c>
      <c r="U874" s="275">
        <v>428.22174908245603</v>
      </c>
      <c r="V874" s="275">
        <v>429.63597715951352</v>
      </c>
      <c r="W874" s="275">
        <v>8.2456086303227245</v>
      </c>
      <c r="X874" s="275">
        <v>0.26520658887871901</v>
      </c>
      <c r="Y874" s="275">
        <v>4.2554076096007218</v>
      </c>
      <c r="Z874" s="275">
        <v>2.6608333310000352</v>
      </c>
      <c r="AA874" s="275">
        <v>2.6608333310000352</v>
      </c>
      <c r="AB874" s="275">
        <v>2.6608333310000352</v>
      </c>
      <c r="AC874" s="275">
        <v>2.6608333310000352</v>
      </c>
      <c r="AD874" s="275">
        <v>2.6608333310000352</v>
      </c>
      <c r="AE874" s="275">
        <v>2.6608333310000352</v>
      </c>
      <c r="AF874" s="275">
        <v>616.66816108469993</v>
      </c>
      <c r="AG874" s="275">
        <v>57.102889416600007</v>
      </c>
      <c r="AH874" s="275">
        <v>57.102889416600007</v>
      </c>
      <c r="AI874" s="275">
        <v>151.00381173495896</v>
      </c>
      <c r="AJ874" s="275">
        <v>151.00381173495896</v>
      </c>
      <c r="AK874" s="275">
        <v>151.00381173495896</v>
      </c>
    </row>
    <row r="875" spans="1:37" ht="15" x14ac:dyDescent="0.25">
      <c r="A875" s="269" t="s">
        <v>3697</v>
      </c>
      <c r="B875" s="269" t="s">
        <v>3035</v>
      </c>
      <c r="C875" s="275">
        <v>145</v>
      </c>
      <c r="D875" s="269" t="s">
        <v>802</v>
      </c>
      <c r="E875" s="275">
        <v>2338.4970609528582</v>
      </c>
      <c r="F875" s="275">
        <v>2304.7870235321179</v>
      </c>
      <c r="G875" s="275">
        <v>2321.0560926720823</v>
      </c>
      <c r="H875" s="275">
        <v>2314.2399702030871</v>
      </c>
      <c r="I875" s="275">
        <v>2306.2751914600299</v>
      </c>
      <c r="J875" s="275">
        <v>2310.2110043091352</v>
      </c>
      <c r="K875" s="275">
        <v>2324.1667967588255</v>
      </c>
      <c r="L875" s="275">
        <v>2306.5350350029853</v>
      </c>
      <c r="M875" s="275">
        <v>2313.2909006989057</v>
      </c>
      <c r="N875" s="275">
        <v>277.70221192388254</v>
      </c>
      <c r="O875" s="275">
        <v>272.18216039730316</v>
      </c>
      <c r="P875" s="275">
        <v>274.15143497772198</v>
      </c>
      <c r="Q875" s="275">
        <v>273.36828717160944</v>
      </c>
      <c r="R875" s="275">
        <v>272.63836300280559</v>
      </c>
      <c r="S875" s="275">
        <v>273.00332508720749</v>
      </c>
      <c r="T875" s="275">
        <v>275.14747733306893</v>
      </c>
      <c r="U875" s="275">
        <v>272.54712248170506</v>
      </c>
      <c r="V875" s="275">
        <v>273.9613505587626</v>
      </c>
      <c r="W875" s="275">
        <v>0</v>
      </c>
      <c r="X875" s="275">
        <v>0</v>
      </c>
      <c r="Y875" s="275">
        <v>0</v>
      </c>
      <c r="Z875" s="275">
        <v>0</v>
      </c>
      <c r="AA875" s="275">
        <v>0</v>
      </c>
      <c r="AB875" s="275">
        <v>0</v>
      </c>
      <c r="AC875" s="275">
        <v>0</v>
      </c>
      <c r="AD875" s="275">
        <v>0</v>
      </c>
      <c r="AE875" s="275">
        <v>0</v>
      </c>
      <c r="AF875" s="275">
        <v>851.96474006359995</v>
      </c>
      <c r="AG875" s="275">
        <v>78.890973910500009</v>
      </c>
      <c r="AH875" s="275">
        <v>78.890973910500009</v>
      </c>
      <c r="AI875" s="275">
        <v>140.85375287598154</v>
      </c>
      <c r="AJ875" s="275">
        <v>140.85375287598154</v>
      </c>
      <c r="AK875" s="275">
        <v>140.85375287598154</v>
      </c>
    </row>
    <row r="876" spans="1:37" ht="15" x14ac:dyDescent="0.25">
      <c r="A876" s="269" t="s">
        <v>3698</v>
      </c>
      <c r="B876" s="269" t="s">
        <v>3035</v>
      </c>
      <c r="C876" s="275">
        <v>131</v>
      </c>
      <c r="D876" s="269" t="s">
        <v>802</v>
      </c>
      <c r="E876" s="275">
        <v>2157.401632769443</v>
      </c>
      <c r="F876" s="275">
        <v>2121.1340953290337</v>
      </c>
      <c r="G876" s="275">
        <v>2139.9606644886671</v>
      </c>
      <c r="H876" s="275">
        <v>2140.8170420786801</v>
      </c>
      <c r="I876" s="275">
        <v>2130.647110337984</v>
      </c>
      <c r="J876" s="275">
        <v>2134.2305761650591</v>
      </c>
      <c r="K876" s="275">
        <v>2148.1863686147499</v>
      </c>
      <c r="L876" s="275">
        <v>2122.8821067999011</v>
      </c>
      <c r="M876" s="275">
        <v>2132.195472515491</v>
      </c>
      <c r="N876" s="275">
        <v>248.63056190982519</v>
      </c>
      <c r="O876" s="275">
        <v>243.11051038324581</v>
      </c>
      <c r="P876" s="275">
        <v>245.07978496366459</v>
      </c>
      <c r="Q876" s="275">
        <v>244.29663715755214</v>
      </c>
      <c r="R876" s="275">
        <v>243.56671298874824</v>
      </c>
      <c r="S876" s="275">
        <v>243.93167507315019</v>
      </c>
      <c r="T876" s="275">
        <v>246.07582731901158</v>
      </c>
      <c r="U876" s="275">
        <v>243.47547246764776</v>
      </c>
      <c r="V876" s="275">
        <v>244.88970054470525</v>
      </c>
      <c r="W876" s="275">
        <v>0</v>
      </c>
      <c r="X876" s="275">
        <v>0</v>
      </c>
      <c r="Y876" s="275">
        <v>0</v>
      </c>
      <c r="Z876" s="275">
        <v>0</v>
      </c>
      <c r="AA876" s="275">
        <v>0</v>
      </c>
      <c r="AB876" s="275">
        <v>0</v>
      </c>
      <c r="AC876" s="275">
        <v>0</v>
      </c>
      <c r="AD876" s="275">
        <v>0</v>
      </c>
      <c r="AE876" s="275">
        <v>0</v>
      </c>
      <c r="AF876" s="275">
        <v>803.35552823499984</v>
      </c>
      <c r="AG876" s="275">
        <v>74.389810456299983</v>
      </c>
      <c r="AH876" s="275">
        <v>74.389810456299983</v>
      </c>
      <c r="AI876" s="275">
        <v>137.42084253024115</v>
      </c>
      <c r="AJ876" s="275">
        <v>137.42084253024115</v>
      </c>
      <c r="AK876" s="275">
        <v>137.42084253024115</v>
      </c>
    </row>
    <row r="877" spans="1:37" ht="15" x14ac:dyDescent="0.25">
      <c r="A877" s="269" t="s">
        <v>3034</v>
      </c>
      <c r="B877" s="269" t="s">
        <v>3035</v>
      </c>
      <c r="C877" s="275">
        <v>150</v>
      </c>
      <c r="D877" s="269" t="s">
        <v>802</v>
      </c>
      <c r="E877" s="275">
        <v>2380.4599083950689</v>
      </c>
      <c r="F877" s="275">
        <v>2346.7498709743286</v>
      </c>
      <c r="G877" s="275">
        <v>2363.0189401142929</v>
      </c>
      <c r="H877" s="275">
        <v>2356.2028176452977</v>
      </c>
      <c r="I877" s="275">
        <v>2348.2380389022405</v>
      </c>
      <c r="J877" s="275">
        <v>2352.1738517513459</v>
      </c>
      <c r="K877" s="275">
        <v>2366.1296442010362</v>
      </c>
      <c r="L877" s="275">
        <v>2348.497882445196</v>
      </c>
      <c r="M877" s="275">
        <v>2355.2537481411164</v>
      </c>
      <c r="N877" s="275">
        <v>286.70923992475019</v>
      </c>
      <c r="O877" s="275">
        <v>281.18918839817081</v>
      </c>
      <c r="P877" s="275">
        <v>283.15846297858963</v>
      </c>
      <c r="Q877" s="275">
        <v>282.37531517247714</v>
      </c>
      <c r="R877" s="275">
        <v>281.64539100367324</v>
      </c>
      <c r="S877" s="275">
        <v>282.01035308807519</v>
      </c>
      <c r="T877" s="275">
        <v>284.15450533393658</v>
      </c>
      <c r="U877" s="275">
        <v>281.55415048257271</v>
      </c>
      <c r="V877" s="275">
        <v>282.96837855963025</v>
      </c>
      <c r="W877" s="275">
        <v>0</v>
      </c>
      <c r="X877" s="275">
        <v>0</v>
      </c>
      <c r="Y877" s="275">
        <v>0</v>
      </c>
      <c r="Z877" s="275">
        <v>0</v>
      </c>
      <c r="AA877" s="275">
        <v>0</v>
      </c>
      <c r="AB877" s="275">
        <v>0</v>
      </c>
      <c r="AC877" s="275">
        <v>0</v>
      </c>
      <c r="AD877" s="275">
        <v>0</v>
      </c>
      <c r="AE877" s="275">
        <v>0</v>
      </c>
      <c r="AF877" s="275">
        <v>861.30491915469997</v>
      </c>
      <c r="AG877" s="275">
        <v>79.755865383200018</v>
      </c>
      <c r="AH877" s="275">
        <v>79.755865383200018</v>
      </c>
      <c r="AI877" s="275">
        <v>141.55146488883415</v>
      </c>
      <c r="AJ877" s="275">
        <v>141.55146488883415</v>
      </c>
      <c r="AK877" s="275">
        <v>141.55146488883415</v>
      </c>
    </row>
    <row r="878" spans="1:37" ht="15" x14ac:dyDescent="0.25">
      <c r="A878" s="269" t="s">
        <v>3036</v>
      </c>
      <c r="B878" s="269" t="s">
        <v>3035</v>
      </c>
      <c r="C878" s="275">
        <v>138</v>
      </c>
      <c r="D878" s="269" t="s">
        <v>802</v>
      </c>
      <c r="E878" s="275">
        <v>2267.4224788569591</v>
      </c>
      <c r="F878" s="275">
        <v>2231.1549414165493</v>
      </c>
      <c r="G878" s="275">
        <v>2249.9815105761832</v>
      </c>
      <c r="H878" s="275">
        <v>2250.8378881661965</v>
      </c>
      <c r="I878" s="275">
        <v>2240.6679564255001</v>
      </c>
      <c r="J878" s="275">
        <v>2244.2514222525751</v>
      </c>
      <c r="K878" s="275">
        <v>2258.2072147022659</v>
      </c>
      <c r="L878" s="275">
        <v>2232.9029528874166</v>
      </c>
      <c r="M878" s="275">
        <v>2242.2163186030066</v>
      </c>
      <c r="N878" s="275">
        <v>277.85705914350768</v>
      </c>
      <c r="O878" s="275">
        <v>272.3370076169283</v>
      </c>
      <c r="P878" s="275">
        <v>274.30628219734712</v>
      </c>
      <c r="Q878" s="275">
        <v>273.52313439123463</v>
      </c>
      <c r="R878" s="275">
        <v>272.79321022243073</v>
      </c>
      <c r="S878" s="275">
        <v>273.15817230683268</v>
      </c>
      <c r="T878" s="275">
        <v>275.30232455269407</v>
      </c>
      <c r="U878" s="275">
        <v>272.70196970133026</v>
      </c>
      <c r="V878" s="275">
        <v>274.11619777838774</v>
      </c>
      <c r="W878" s="275">
        <v>0</v>
      </c>
      <c r="X878" s="275">
        <v>0</v>
      </c>
      <c r="Y878" s="275">
        <v>0</v>
      </c>
      <c r="Z878" s="275">
        <v>0</v>
      </c>
      <c r="AA878" s="275">
        <v>0</v>
      </c>
      <c r="AB878" s="275">
        <v>0</v>
      </c>
      <c r="AC878" s="275">
        <v>0</v>
      </c>
      <c r="AD878" s="275">
        <v>0</v>
      </c>
      <c r="AE878" s="275">
        <v>0</v>
      </c>
      <c r="AF878" s="275">
        <v>822.13599154920007</v>
      </c>
      <c r="AG878" s="275">
        <v>76.128862520499993</v>
      </c>
      <c r="AH878" s="275">
        <v>76.128862520499993</v>
      </c>
      <c r="AI878" s="275">
        <v>139.12986579376027</v>
      </c>
      <c r="AJ878" s="275">
        <v>139.12986579376027</v>
      </c>
      <c r="AK878" s="275">
        <v>139.12986579376027</v>
      </c>
    </row>
    <row r="879" spans="1:37" ht="15" x14ac:dyDescent="0.25">
      <c r="A879" s="269" t="s">
        <v>3699</v>
      </c>
      <c r="B879" s="269" t="s">
        <v>3038</v>
      </c>
      <c r="C879" s="275">
        <v>211</v>
      </c>
      <c r="D879" s="269" t="s">
        <v>802</v>
      </c>
      <c r="E879" s="275">
        <v>3115.283703515815</v>
      </c>
      <c r="F879" s="275">
        <v>3073.0616514739281</v>
      </c>
      <c r="G879" s="275">
        <v>3093.6225539520333</v>
      </c>
      <c r="H879" s="275">
        <v>3084.7785986679878</v>
      </c>
      <c r="I879" s="275">
        <v>3071.1255931277701</v>
      </c>
      <c r="J879" s="275">
        <v>3076.9510958690303</v>
      </c>
      <c r="K879" s="275">
        <v>3109.9738510204434</v>
      </c>
      <c r="L879" s="275">
        <v>3075.4625891347837</v>
      </c>
      <c r="M879" s="275">
        <v>3087.8449548739773</v>
      </c>
      <c r="N879" s="275">
        <v>523.69467493937702</v>
      </c>
      <c r="O879" s="275">
        <v>518.1746234127977</v>
      </c>
      <c r="P879" s="275">
        <v>520.14389799321646</v>
      </c>
      <c r="Q879" s="275">
        <v>516.80926528918087</v>
      </c>
      <c r="R879" s="275">
        <v>516.07934112037697</v>
      </c>
      <c r="S879" s="275">
        <v>516.44430320477898</v>
      </c>
      <c r="T879" s="275">
        <v>521.13994034856341</v>
      </c>
      <c r="U879" s="275">
        <v>518.5395854971996</v>
      </c>
      <c r="V879" s="275">
        <v>519.95381357425708</v>
      </c>
      <c r="W879" s="275">
        <v>0</v>
      </c>
      <c r="X879" s="275">
        <v>0</v>
      </c>
      <c r="Y879" s="275">
        <v>0</v>
      </c>
      <c r="Z879" s="275">
        <v>0</v>
      </c>
      <c r="AA879" s="275">
        <v>0</v>
      </c>
      <c r="AB879" s="275">
        <v>0</v>
      </c>
      <c r="AC879" s="275">
        <v>0</v>
      </c>
      <c r="AD879" s="275">
        <v>0</v>
      </c>
      <c r="AE879" s="275">
        <v>0</v>
      </c>
      <c r="AF879" s="275">
        <v>1106.8043046931</v>
      </c>
      <c r="AG879" s="275">
        <v>102.489008756</v>
      </c>
      <c r="AH879" s="275">
        <v>102.489008756</v>
      </c>
      <c r="AI879" s="275">
        <v>251.92090282805526</v>
      </c>
      <c r="AJ879" s="275">
        <v>251.92090282805526</v>
      </c>
      <c r="AK879" s="275">
        <v>251.92090282805526</v>
      </c>
    </row>
    <row r="880" spans="1:37" ht="15" x14ac:dyDescent="0.25">
      <c r="A880" s="269" t="s">
        <v>3037</v>
      </c>
      <c r="B880" s="269" t="s">
        <v>3038</v>
      </c>
      <c r="C880" s="275">
        <v>213</v>
      </c>
      <c r="D880" s="269" t="s">
        <v>802</v>
      </c>
      <c r="E880" s="275">
        <v>3123.6781980914998</v>
      </c>
      <c r="F880" s="275">
        <v>3081.4561460496129</v>
      </c>
      <c r="G880" s="275">
        <v>3102.017048527719</v>
      </c>
      <c r="H880" s="275">
        <v>3093.1730932436726</v>
      </c>
      <c r="I880" s="275">
        <v>3079.5200877034549</v>
      </c>
      <c r="J880" s="275">
        <v>3085.3455904447151</v>
      </c>
      <c r="K880" s="275">
        <v>3118.3683455961282</v>
      </c>
      <c r="L880" s="275">
        <v>3083.8570837104685</v>
      </c>
      <c r="M880" s="275">
        <v>3096.2394494496621</v>
      </c>
      <c r="N880" s="275">
        <v>526.02075047849087</v>
      </c>
      <c r="O880" s="275">
        <v>520.50069895191143</v>
      </c>
      <c r="P880" s="275">
        <v>522.4699735323303</v>
      </c>
      <c r="Q880" s="275">
        <v>519.13534082829472</v>
      </c>
      <c r="R880" s="275">
        <v>518.40541665949081</v>
      </c>
      <c r="S880" s="275">
        <v>518.77037874389282</v>
      </c>
      <c r="T880" s="275">
        <v>523.46601588767726</v>
      </c>
      <c r="U880" s="275">
        <v>520.86566103631344</v>
      </c>
      <c r="V880" s="275">
        <v>522.27988911337093</v>
      </c>
      <c r="W880" s="275">
        <v>0</v>
      </c>
      <c r="X880" s="275">
        <v>0</v>
      </c>
      <c r="Y880" s="275">
        <v>0</v>
      </c>
      <c r="Z880" s="275">
        <v>0</v>
      </c>
      <c r="AA880" s="275">
        <v>0</v>
      </c>
      <c r="AB880" s="275">
        <v>0</v>
      </c>
      <c r="AC880" s="275">
        <v>0</v>
      </c>
      <c r="AD880" s="275">
        <v>0</v>
      </c>
      <c r="AE880" s="275">
        <v>0</v>
      </c>
      <c r="AF880" s="275">
        <v>1115.8864170712</v>
      </c>
      <c r="AG880" s="275">
        <v>103.3300034696</v>
      </c>
      <c r="AH880" s="275">
        <v>103.3300034696</v>
      </c>
      <c r="AI880" s="275">
        <v>252.69051700533979</v>
      </c>
      <c r="AJ880" s="275">
        <v>252.69051700533979</v>
      </c>
      <c r="AK880" s="275">
        <v>252.69051700533979</v>
      </c>
    </row>
    <row r="881" spans="1:37" ht="15" x14ac:dyDescent="0.25">
      <c r="A881" s="269" t="s">
        <v>2614</v>
      </c>
      <c r="B881" s="269" t="s">
        <v>2055</v>
      </c>
      <c r="C881" s="275">
        <v>211</v>
      </c>
      <c r="D881" s="269" t="s">
        <v>802</v>
      </c>
      <c r="E881" s="275">
        <v>3107.3850048291397</v>
      </c>
      <c r="F881" s="275">
        <v>3065.1629527872528</v>
      </c>
      <c r="G881" s="275">
        <v>3085.7238552653585</v>
      </c>
      <c r="H881" s="275">
        <v>3076.8798999813125</v>
      </c>
      <c r="I881" s="275">
        <v>3063.2268944410948</v>
      </c>
      <c r="J881" s="275">
        <v>3069.052397182355</v>
      </c>
      <c r="K881" s="275">
        <v>3102.0751523337681</v>
      </c>
      <c r="L881" s="275">
        <v>3067.5638904481084</v>
      </c>
      <c r="M881" s="275">
        <v>3079.946256187302</v>
      </c>
      <c r="N881" s="275">
        <v>517.52722960281665</v>
      </c>
      <c r="O881" s="275">
        <v>512.00717807623721</v>
      </c>
      <c r="P881" s="275">
        <v>513.97645265665608</v>
      </c>
      <c r="Q881" s="275">
        <v>510.64181995262044</v>
      </c>
      <c r="R881" s="275">
        <v>509.91189578381653</v>
      </c>
      <c r="S881" s="275">
        <v>510.27685786821849</v>
      </c>
      <c r="T881" s="275">
        <v>514.97249501200304</v>
      </c>
      <c r="U881" s="275">
        <v>512.37214016063922</v>
      </c>
      <c r="V881" s="275">
        <v>513.78636823769671</v>
      </c>
      <c r="W881" s="275">
        <v>9.2712175646055019</v>
      </c>
      <c r="X881" s="275">
        <v>0.26473277069641254</v>
      </c>
      <c r="Y881" s="275">
        <v>4.767975167650957</v>
      </c>
      <c r="Z881" s="275">
        <v>3.2849233658038113</v>
      </c>
      <c r="AA881" s="275">
        <v>3.2849233658038113</v>
      </c>
      <c r="AB881" s="275">
        <v>3.2849233658038113</v>
      </c>
      <c r="AC881" s="275">
        <v>3.2849233658038113</v>
      </c>
      <c r="AD881" s="275">
        <v>3.2849233658038113</v>
      </c>
      <c r="AE881" s="275">
        <v>3.2849233658038113</v>
      </c>
      <c r="AF881" s="275">
        <v>1111.7808074495001</v>
      </c>
      <c r="AG881" s="275">
        <v>102.95055672549998</v>
      </c>
      <c r="AH881" s="275">
        <v>102.95055672549998</v>
      </c>
      <c r="AI881" s="275">
        <v>248.67527650453675</v>
      </c>
      <c r="AJ881" s="275">
        <v>248.67527650453675</v>
      </c>
      <c r="AK881" s="275">
        <v>248.67527650453675</v>
      </c>
    </row>
    <row r="882" spans="1:37" ht="15" x14ac:dyDescent="0.25">
      <c r="A882" s="269" t="s">
        <v>3700</v>
      </c>
      <c r="B882" s="269" t="s">
        <v>3039</v>
      </c>
      <c r="C882" s="275">
        <v>171</v>
      </c>
      <c r="D882" s="269" t="s">
        <v>802</v>
      </c>
      <c r="E882" s="275">
        <v>1801.2278686515122</v>
      </c>
      <c r="F882" s="275">
        <v>1766.4350918875284</v>
      </c>
      <c r="G882" s="275">
        <v>1781.7691609357014</v>
      </c>
      <c r="H882" s="275">
        <v>1782.1580384798192</v>
      </c>
      <c r="I882" s="275">
        <v>1778.9298854743122</v>
      </c>
      <c r="J882" s="275">
        <v>1780.5439619770657</v>
      </c>
      <c r="K882" s="275">
        <v>1796.9806437550117</v>
      </c>
      <c r="L882" s="275">
        <v>1770.1418819283608</v>
      </c>
      <c r="M882" s="275">
        <v>1779.9667476478846</v>
      </c>
      <c r="N882" s="275">
        <v>436.24805107713661</v>
      </c>
      <c r="O882" s="275">
        <v>430.72799955055723</v>
      </c>
      <c r="P882" s="275">
        <v>432.69727413097615</v>
      </c>
      <c r="Q882" s="275">
        <v>431.91412632486356</v>
      </c>
      <c r="R882" s="275">
        <v>431.18420215605965</v>
      </c>
      <c r="S882" s="275">
        <v>431.54916424046155</v>
      </c>
      <c r="T882" s="275">
        <v>433.693316486323</v>
      </c>
      <c r="U882" s="275">
        <v>431.09296163495918</v>
      </c>
      <c r="V882" s="275">
        <v>432.50718971201673</v>
      </c>
      <c r="W882" s="275">
        <v>7.6018860604986571</v>
      </c>
      <c r="X882" s="275">
        <v>0.19450944840784182</v>
      </c>
      <c r="Y882" s="275">
        <v>3.8981977544532493</v>
      </c>
      <c r="Z882" s="275">
        <v>1.8406343119086226</v>
      </c>
      <c r="AA882" s="275">
        <v>1.8406343119086226</v>
      </c>
      <c r="AB882" s="275">
        <v>1.8406343119086226</v>
      </c>
      <c r="AC882" s="275">
        <v>1.8406343119086226</v>
      </c>
      <c r="AD882" s="275">
        <v>1.8406343119086226</v>
      </c>
      <c r="AE882" s="275">
        <v>1.8406343119086226</v>
      </c>
      <c r="AF882" s="275">
        <v>597.93950240829986</v>
      </c>
      <c r="AG882" s="275">
        <v>55.368618427800008</v>
      </c>
      <c r="AH882" s="275">
        <v>55.368618427800008</v>
      </c>
      <c r="AI882" s="275">
        <v>158.0216439206242</v>
      </c>
      <c r="AJ882" s="275">
        <v>158.0216439206242</v>
      </c>
      <c r="AK882" s="275">
        <v>158.0216439206242</v>
      </c>
    </row>
    <row r="883" spans="1:37" ht="15" x14ac:dyDescent="0.25">
      <c r="A883" s="269" t="s">
        <v>913</v>
      </c>
      <c r="B883" s="269" t="s">
        <v>3039</v>
      </c>
      <c r="C883" s="275">
        <v>175</v>
      </c>
      <c r="D883" s="269" t="s">
        <v>802</v>
      </c>
      <c r="E883" s="275">
        <v>1818.3170364144062</v>
      </c>
      <c r="F883" s="275">
        <v>1783.5242596504222</v>
      </c>
      <c r="G883" s="275">
        <v>1798.8583286985952</v>
      </c>
      <c r="H883" s="275">
        <v>1799.247206242713</v>
      </c>
      <c r="I883" s="275">
        <v>1796.0190532372058</v>
      </c>
      <c r="J883" s="275">
        <v>1797.6331297399593</v>
      </c>
      <c r="K883" s="275">
        <v>1814.0698115179055</v>
      </c>
      <c r="L883" s="275">
        <v>1787.2310496912546</v>
      </c>
      <c r="M883" s="275">
        <v>1797.0559154107787</v>
      </c>
      <c r="N883" s="275">
        <v>428.71591310261755</v>
      </c>
      <c r="O883" s="275">
        <v>423.19586157603817</v>
      </c>
      <c r="P883" s="275">
        <v>425.16513615645698</v>
      </c>
      <c r="Q883" s="275">
        <v>424.3819883503445</v>
      </c>
      <c r="R883" s="275">
        <v>423.6520641815406</v>
      </c>
      <c r="S883" s="275">
        <v>424.01702626594255</v>
      </c>
      <c r="T883" s="275">
        <v>426.16117851180394</v>
      </c>
      <c r="U883" s="275">
        <v>423.56082366044012</v>
      </c>
      <c r="V883" s="275">
        <v>424.97505173749761</v>
      </c>
      <c r="W883" s="275">
        <v>8.0249103350351501</v>
      </c>
      <c r="X883" s="275">
        <v>0.21593745844121778</v>
      </c>
      <c r="Y883" s="275">
        <v>4.1204238967381839</v>
      </c>
      <c r="Z883" s="275">
        <v>2.0471519733808665</v>
      </c>
      <c r="AA883" s="275">
        <v>2.0471519733808665</v>
      </c>
      <c r="AB883" s="275">
        <v>2.0471519733808665</v>
      </c>
      <c r="AC883" s="275">
        <v>2.0471519733808665</v>
      </c>
      <c r="AD883" s="275">
        <v>2.0471519733808665</v>
      </c>
      <c r="AE883" s="275">
        <v>2.0471519733808665</v>
      </c>
      <c r="AF883" s="275">
        <v>606.99230046549997</v>
      </c>
      <c r="AG883" s="275">
        <v>56.206898721600012</v>
      </c>
      <c r="AH883" s="275">
        <v>56.206898721600012</v>
      </c>
      <c r="AI883" s="275">
        <v>157.2848665722087</v>
      </c>
      <c r="AJ883" s="275">
        <v>157.2848665722087</v>
      </c>
      <c r="AK883" s="275">
        <v>157.2848665722087</v>
      </c>
    </row>
    <row r="884" spans="1:37" ht="15" x14ac:dyDescent="0.25">
      <c r="A884" s="269" t="s">
        <v>3040</v>
      </c>
      <c r="B884" s="269" t="s">
        <v>3039</v>
      </c>
      <c r="C884" s="275">
        <v>178</v>
      </c>
      <c r="D884" s="269" t="s">
        <v>802</v>
      </c>
      <c r="E884" s="275">
        <v>1879.9584734217517</v>
      </c>
      <c r="F884" s="275">
        <v>1845.165696657768</v>
      </c>
      <c r="G884" s="275">
        <v>1860.4997657059409</v>
      </c>
      <c r="H884" s="275">
        <v>1860.8886432500587</v>
      </c>
      <c r="I884" s="275">
        <v>1857.6604902445517</v>
      </c>
      <c r="J884" s="275">
        <v>1859.2745667473052</v>
      </c>
      <c r="K884" s="275">
        <v>1875.7112485252512</v>
      </c>
      <c r="L884" s="275">
        <v>1848.8724866986004</v>
      </c>
      <c r="M884" s="275">
        <v>1858.6973524181242</v>
      </c>
      <c r="N884" s="275">
        <v>445.46318956602869</v>
      </c>
      <c r="O884" s="275">
        <v>439.94313803944931</v>
      </c>
      <c r="P884" s="275">
        <v>441.91241261986823</v>
      </c>
      <c r="Q884" s="275">
        <v>441.12926481375564</v>
      </c>
      <c r="R884" s="275">
        <v>440.39934064495174</v>
      </c>
      <c r="S884" s="275">
        <v>440.76430272935363</v>
      </c>
      <c r="T884" s="275">
        <v>442.90845497521508</v>
      </c>
      <c r="U884" s="275">
        <v>440.30810012385126</v>
      </c>
      <c r="V884" s="275">
        <v>441.72232820090881</v>
      </c>
      <c r="W884" s="275">
        <v>7.6018860604986571</v>
      </c>
      <c r="X884" s="275">
        <v>0.19450944840784182</v>
      </c>
      <c r="Y884" s="275">
        <v>3.8981977544532493</v>
      </c>
      <c r="Z884" s="275">
        <v>1.8406343119086226</v>
      </c>
      <c r="AA884" s="275">
        <v>1.8406343119086226</v>
      </c>
      <c r="AB884" s="275">
        <v>1.8406343119086226</v>
      </c>
      <c r="AC884" s="275">
        <v>1.8406343119086226</v>
      </c>
      <c r="AD884" s="275">
        <v>1.8406343119086226</v>
      </c>
      <c r="AE884" s="275">
        <v>1.8406343119086226</v>
      </c>
      <c r="AF884" s="275">
        <v>607.26641276499993</v>
      </c>
      <c r="AG884" s="275">
        <v>56.232281196900004</v>
      </c>
      <c r="AH884" s="275">
        <v>56.232281196900004</v>
      </c>
      <c r="AI884" s="275">
        <v>158.77008460762872</v>
      </c>
      <c r="AJ884" s="275">
        <v>158.77008460762872</v>
      </c>
      <c r="AK884" s="275">
        <v>158.77008460762872</v>
      </c>
    </row>
    <row r="885" spans="1:37" ht="15" x14ac:dyDescent="0.25">
      <c r="A885" s="269" t="s">
        <v>3701</v>
      </c>
      <c r="B885" s="269" t="s">
        <v>3042</v>
      </c>
      <c r="C885" s="275">
        <v>12</v>
      </c>
      <c r="D885" s="269" t="s">
        <v>802</v>
      </c>
      <c r="E885" s="275">
        <v>21.952437457595309</v>
      </c>
      <c r="F885" s="275">
        <v>21.952437457595309</v>
      </c>
      <c r="G885" s="275">
        <v>21.952437457595305</v>
      </c>
      <c r="H885" s="275">
        <v>21.952437457595309</v>
      </c>
      <c r="I885" s="275">
        <v>21.952437457595309</v>
      </c>
      <c r="J885" s="275">
        <v>21.952437457595309</v>
      </c>
      <c r="K885" s="275">
        <v>21.952437457595309</v>
      </c>
      <c r="L885" s="275">
        <v>21.952437457595309</v>
      </c>
      <c r="M885" s="275">
        <v>21.952437457595309</v>
      </c>
      <c r="N885" s="275">
        <v>49.597260660231456</v>
      </c>
      <c r="O885" s="275">
        <v>49.597260660231456</v>
      </c>
      <c r="P885" s="275">
        <v>49.597260660231449</v>
      </c>
      <c r="Q885" s="275">
        <v>49.597260660231456</v>
      </c>
      <c r="R885" s="275">
        <v>49.597260660231456</v>
      </c>
      <c r="S885" s="275">
        <v>49.597260660231456</v>
      </c>
      <c r="T885" s="275">
        <v>49.597260660231456</v>
      </c>
      <c r="U885" s="275">
        <v>49.597260660231456</v>
      </c>
      <c r="V885" s="275">
        <v>49.597260660231456</v>
      </c>
      <c r="W885" s="275">
        <v>0</v>
      </c>
      <c r="X885" s="275">
        <v>0</v>
      </c>
      <c r="Y885" s="275">
        <v>0</v>
      </c>
      <c r="Z885" s="275">
        <v>0</v>
      </c>
      <c r="AA885" s="275">
        <v>0</v>
      </c>
      <c r="AB885" s="275">
        <v>0</v>
      </c>
      <c r="AC885" s="275">
        <v>0</v>
      </c>
      <c r="AD885" s="275">
        <v>0</v>
      </c>
      <c r="AE885" s="275">
        <v>0</v>
      </c>
      <c r="AF885" s="275">
        <v>20.708429489999997</v>
      </c>
      <c r="AG885" s="275">
        <v>1.9175811792999999</v>
      </c>
      <c r="AH885" s="275">
        <v>1.9175811792999999</v>
      </c>
      <c r="AI885" s="275">
        <v>2.1670314825890875</v>
      </c>
      <c r="AJ885" s="275">
        <v>2.1670314825890875</v>
      </c>
      <c r="AK885" s="275">
        <v>2.1670314825890875</v>
      </c>
    </row>
    <row r="886" spans="1:37" ht="15" x14ac:dyDescent="0.25">
      <c r="A886" s="269" t="s">
        <v>3702</v>
      </c>
      <c r="B886" s="269" t="s">
        <v>3237</v>
      </c>
      <c r="C886" s="275">
        <v>21</v>
      </c>
      <c r="D886" s="269" t="s">
        <v>802</v>
      </c>
      <c r="E886" s="275">
        <v>346.52309134122675</v>
      </c>
      <c r="F886" s="275">
        <v>299.33513724423102</v>
      </c>
      <c r="G886" s="275">
        <v>315.71438002359309</v>
      </c>
      <c r="H886" s="275">
        <v>310.00080177192547</v>
      </c>
      <c r="I886" s="275">
        <v>309.79012376945059</v>
      </c>
      <c r="J886" s="275">
        <v>309.89546277068803</v>
      </c>
      <c r="K886" s="275">
        <v>346.52309134122675</v>
      </c>
      <c r="L886" s="275">
        <v>302.60454572452568</v>
      </c>
      <c r="M886" s="275">
        <v>317.05063378291646</v>
      </c>
      <c r="N886" s="275">
        <v>20.772899308461213</v>
      </c>
      <c r="O886" s="275">
        <v>20.772899308461213</v>
      </c>
      <c r="P886" s="275">
        <v>20.772899308461209</v>
      </c>
      <c r="Q886" s="275">
        <v>20.772899308461213</v>
      </c>
      <c r="R886" s="275">
        <v>20.772899308461213</v>
      </c>
      <c r="S886" s="275">
        <v>20.772899308461213</v>
      </c>
      <c r="T886" s="275">
        <v>20.772899308461213</v>
      </c>
      <c r="U886" s="275">
        <v>20.772899308461213</v>
      </c>
      <c r="V886" s="275">
        <v>20.772899308461213</v>
      </c>
      <c r="W886" s="275">
        <v>0.50585041187797897</v>
      </c>
      <c r="X886" s="275">
        <v>9.2560791515316262E-3</v>
      </c>
      <c r="Y886" s="275">
        <v>0.25755324551475528</v>
      </c>
      <c r="Z886" s="275">
        <v>0.13906837165136263</v>
      </c>
      <c r="AA886" s="275">
        <v>0.13906837165136263</v>
      </c>
      <c r="AB886" s="275">
        <v>0.13906837165136263</v>
      </c>
      <c r="AC886" s="275">
        <v>0.13906837165136263</v>
      </c>
      <c r="AD886" s="275">
        <v>0.13906837165136263</v>
      </c>
      <c r="AE886" s="275">
        <v>0.13906837165136263</v>
      </c>
      <c r="AF886" s="275">
        <v>65.324844847199998</v>
      </c>
      <c r="AG886" s="275">
        <v>6.0490195826999997</v>
      </c>
      <c r="AH886" s="275">
        <v>6.0490195826999997</v>
      </c>
      <c r="AI886" s="275">
        <v>18.780009303821021</v>
      </c>
      <c r="AJ886" s="275">
        <v>18.780009303821021</v>
      </c>
      <c r="AK886" s="275">
        <v>18.780009303821021</v>
      </c>
    </row>
    <row r="887" spans="1:37" ht="15" x14ac:dyDescent="0.25">
      <c r="A887" s="269" t="s">
        <v>3703</v>
      </c>
      <c r="B887" s="269" t="s">
        <v>3238</v>
      </c>
      <c r="C887" s="275">
        <v>43</v>
      </c>
      <c r="D887" s="269" t="s">
        <v>802</v>
      </c>
      <c r="E887" s="275">
        <v>118.4948920901173</v>
      </c>
      <c r="F887" s="275">
        <v>115.08567309333912</v>
      </c>
      <c r="G887" s="275">
        <v>116.42384887502554</v>
      </c>
      <c r="H887" s="275">
        <v>117.20015536430653</v>
      </c>
      <c r="I887" s="275">
        <v>115.36915532234484</v>
      </c>
      <c r="J887" s="275">
        <v>116.28465534332568</v>
      </c>
      <c r="K887" s="275">
        <v>118.4948920901173</v>
      </c>
      <c r="L887" s="275">
        <v>115.36915532234484</v>
      </c>
      <c r="M887" s="275">
        <v>116.67921008202981</v>
      </c>
      <c r="N887" s="275">
        <v>11.104355477465948</v>
      </c>
      <c r="O887" s="275">
        <v>11.104355477465948</v>
      </c>
      <c r="P887" s="275">
        <v>11.104355477465946</v>
      </c>
      <c r="Q887" s="275">
        <v>11.104355477465948</v>
      </c>
      <c r="R887" s="275">
        <v>11.104355477465948</v>
      </c>
      <c r="S887" s="275">
        <v>11.104355477465948</v>
      </c>
      <c r="T887" s="275">
        <v>11.104355477465948</v>
      </c>
      <c r="U887" s="275">
        <v>11.104355477465948</v>
      </c>
      <c r="V887" s="275">
        <v>11.104355477465948</v>
      </c>
      <c r="W887" s="275">
        <v>0</v>
      </c>
      <c r="X887" s="275">
        <v>0</v>
      </c>
      <c r="Y887" s="275">
        <v>0</v>
      </c>
      <c r="Z887" s="275">
        <v>0</v>
      </c>
      <c r="AA887" s="275">
        <v>0</v>
      </c>
      <c r="AB887" s="275">
        <v>0</v>
      </c>
      <c r="AC887" s="275">
        <v>0</v>
      </c>
      <c r="AD887" s="275">
        <v>0</v>
      </c>
      <c r="AE887" s="275">
        <v>0</v>
      </c>
      <c r="AF887" s="275">
        <v>47.995192835400005</v>
      </c>
      <c r="AG887" s="275">
        <v>4.4442963133999998</v>
      </c>
      <c r="AH887" s="275">
        <v>4.4442963133999998</v>
      </c>
      <c r="AI887" s="275">
        <v>7.6607307940968186</v>
      </c>
      <c r="AJ887" s="275">
        <v>7.6607307940968186</v>
      </c>
      <c r="AK887" s="275">
        <v>7.6607307940968186</v>
      </c>
    </row>
    <row r="888" spans="1:37" ht="15" x14ac:dyDescent="0.25">
      <c r="A888" s="269" t="s">
        <v>3704</v>
      </c>
      <c r="B888" s="269" t="s">
        <v>3705</v>
      </c>
      <c r="C888" s="275">
        <v>34</v>
      </c>
      <c r="D888" s="269" t="s">
        <v>802</v>
      </c>
      <c r="E888" s="275">
        <v>113.90927430030294</v>
      </c>
      <c r="F888" s="275">
        <v>111.99961120259755</v>
      </c>
      <c r="G888" s="275">
        <v>112.71411001435774</v>
      </c>
      <c r="H888" s="275">
        <v>113.14143344553305</v>
      </c>
      <c r="I888" s="275">
        <v>112.12943342717482</v>
      </c>
      <c r="J888" s="275">
        <v>112.63543343635394</v>
      </c>
      <c r="K888" s="275">
        <v>113.90927430030294</v>
      </c>
      <c r="L888" s="275">
        <v>112.12943342717482</v>
      </c>
      <c r="M888" s="275">
        <v>112.85984920619073</v>
      </c>
      <c r="N888" s="275">
        <v>10.117524242734095</v>
      </c>
      <c r="O888" s="275">
        <v>10.117524242734095</v>
      </c>
      <c r="P888" s="275">
        <v>10.117524242734094</v>
      </c>
      <c r="Q888" s="275">
        <v>10.117524242734095</v>
      </c>
      <c r="R888" s="275">
        <v>10.117524242734095</v>
      </c>
      <c r="S888" s="275">
        <v>10.117524242734095</v>
      </c>
      <c r="T888" s="275">
        <v>10.117524242734095</v>
      </c>
      <c r="U888" s="275">
        <v>10.117524242734095</v>
      </c>
      <c r="V888" s="275">
        <v>10.117524242734095</v>
      </c>
      <c r="W888" s="275">
        <v>0</v>
      </c>
      <c r="X888" s="275">
        <v>0</v>
      </c>
      <c r="Y888" s="275">
        <v>0</v>
      </c>
      <c r="Z888" s="275">
        <v>0</v>
      </c>
      <c r="AA888" s="275">
        <v>0</v>
      </c>
      <c r="AB888" s="275">
        <v>0</v>
      </c>
      <c r="AC888" s="275">
        <v>0</v>
      </c>
      <c r="AD888" s="275">
        <v>0</v>
      </c>
      <c r="AE888" s="275">
        <v>0</v>
      </c>
      <c r="AF888" s="275">
        <v>41.0890646346</v>
      </c>
      <c r="AG888" s="275">
        <v>3.8047948211999998</v>
      </c>
      <c r="AH888" s="275">
        <v>3.8047948211999998</v>
      </c>
      <c r="AI888" s="275">
        <v>7.0371689708352063</v>
      </c>
      <c r="AJ888" s="275">
        <v>7.0371689708352063</v>
      </c>
      <c r="AK888" s="275">
        <v>7.0371689708352063</v>
      </c>
    </row>
    <row r="889" spans="1:37" ht="15" x14ac:dyDescent="0.25">
      <c r="A889" s="269" t="s">
        <v>3041</v>
      </c>
      <c r="B889" s="269" t="s">
        <v>3042</v>
      </c>
      <c r="C889" s="275">
        <v>12</v>
      </c>
      <c r="D889" s="269" t="s">
        <v>802</v>
      </c>
      <c r="E889" s="275">
        <v>21.952437457595309</v>
      </c>
      <c r="F889" s="275">
        <v>21.952437457595309</v>
      </c>
      <c r="G889" s="275">
        <v>21.952437457595305</v>
      </c>
      <c r="H889" s="275">
        <v>21.952437457595309</v>
      </c>
      <c r="I889" s="275">
        <v>21.952437457595309</v>
      </c>
      <c r="J889" s="275">
        <v>21.952437457595309</v>
      </c>
      <c r="K889" s="275">
        <v>21.952437457595309</v>
      </c>
      <c r="L889" s="275">
        <v>21.952437457595309</v>
      </c>
      <c r="M889" s="275">
        <v>21.952437457595309</v>
      </c>
      <c r="N889" s="275">
        <v>49.597260660231456</v>
      </c>
      <c r="O889" s="275">
        <v>49.597260660231456</v>
      </c>
      <c r="P889" s="275">
        <v>49.597260660231449</v>
      </c>
      <c r="Q889" s="275">
        <v>49.597260660231456</v>
      </c>
      <c r="R889" s="275">
        <v>49.597260660231456</v>
      </c>
      <c r="S889" s="275">
        <v>49.597260660231456</v>
      </c>
      <c r="T889" s="275">
        <v>49.597260660231456</v>
      </c>
      <c r="U889" s="275">
        <v>49.597260660231456</v>
      </c>
      <c r="V889" s="275">
        <v>49.597260660231456</v>
      </c>
      <c r="W889" s="275">
        <v>0</v>
      </c>
      <c r="X889" s="275">
        <v>0</v>
      </c>
      <c r="Y889" s="275">
        <v>0</v>
      </c>
      <c r="Z889" s="275">
        <v>0</v>
      </c>
      <c r="AA889" s="275">
        <v>0</v>
      </c>
      <c r="AB889" s="275">
        <v>0</v>
      </c>
      <c r="AC889" s="275">
        <v>0</v>
      </c>
      <c r="AD889" s="275">
        <v>0</v>
      </c>
      <c r="AE889" s="275">
        <v>0</v>
      </c>
      <c r="AF889" s="275">
        <v>20.653310314500001</v>
      </c>
      <c r="AG889" s="275">
        <v>1.9124771988999998</v>
      </c>
      <c r="AH889" s="275">
        <v>1.9124771988999998</v>
      </c>
      <c r="AI889" s="275">
        <v>2.1670219001382205</v>
      </c>
      <c r="AJ889" s="275">
        <v>2.1670219001382205</v>
      </c>
      <c r="AK889" s="275">
        <v>2.1670219001382205</v>
      </c>
    </row>
    <row r="890" spans="1:37" ht="15" x14ac:dyDescent="0.25">
      <c r="A890" s="269" t="s">
        <v>3706</v>
      </c>
      <c r="B890" s="269" t="s">
        <v>3237</v>
      </c>
      <c r="C890" s="275">
        <v>26</v>
      </c>
      <c r="D890" s="269" t="s">
        <v>802</v>
      </c>
      <c r="E890" s="275">
        <v>343.64278033372358</v>
      </c>
      <c r="F890" s="275">
        <v>296.45482623672785</v>
      </c>
      <c r="G890" s="275">
        <v>312.83406901608998</v>
      </c>
      <c r="H890" s="275">
        <v>307.12049076442236</v>
      </c>
      <c r="I890" s="275">
        <v>306.90981276194748</v>
      </c>
      <c r="J890" s="275">
        <v>307.01515176318492</v>
      </c>
      <c r="K890" s="275">
        <v>343.64278033372358</v>
      </c>
      <c r="L890" s="275">
        <v>299.72423471702257</v>
      </c>
      <c r="M890" s="275">
        <v>314.1703227754133</v>
      </c>
      <c r="N890" s="275">
        <v>21.419700808429432</v>
      </c>
      <c r="O890" s="275">
        <v>21.419700808429432</v>
      </c>
      <c r="P890" s="275">
        <v>21.419700808429436</v>
      </c>
      <c r="Q890" s="275">
        <v>21.419700808429432</v>
      </c>
      <c r="R890" s="275">
        <v>21.419700808429432</v>
      </c>
      <c r="S890" s="275">
        <v>21.419700808429432</v>
      </c>
      <c r="T890" s="275">
        <v>21.419700808429432</v>
      </c>
      <c r="U890" s="275">
        <v>21.419700808429432</v>
      </c>
      <c r="V890" s="275">
        <v>21.419700808429432</v>
      </c>
      <c r="W890" s="275">
        <v>0.50585041187797897</v>
      </c>
      <c r="X890" s="275">
        <v>9.2560791515316262E-3</v>
      </c>
      <c r="Y890" s="275">
        <v>0.25755324551475528</v>
      </c>
      <c r="Z890" s="275">
        <v>0.13906837165136263</v>
      </c>
      <c r="AA890" s="275">
        <v>0.13906837165136263</v>
      </c>
      <c r="AB890" s="275">
        <v>0.13906837165136263</v>
      </c>
      <c r="AC890" s="275">
        <v>0.13906837165136263</v>
      </c>
      <c r="AD890" s="275">
        <v>0.13906837165136263</v>
      </c>
      <c r="AE890" s="275">
        <v>0.13906837165136263</v>
      </c>
      <c r="AF890" s="275">
        <v>65.201582186699994</v>
      </c>
      <c r="AG890" s="275">
        <v>6.0376055992</v>
      </c>
      <c r="AH890" s="275">
        <v>6.0376055992</v>
      </c>
      <c r="AI890" s="275">
        <v>18.860230646602368</v>
      </c>
      <c r="AJ890" s="275">
        <v>18.860230646602368</v>
      </c>
      <c r="AK890" s="275">
        <v>18.860230646602368</v>
      </c>
    </row>
    <row r="891" spans="1:37" ht="15" x14ac:dyDescent="0.25">
      <c r="A891" s="269" t="s">
        <v>3707</v>
      </c>
      <c r="B891" s="269" t="s">
        <v>3238</v>
      </c>
      <c r="C891" s="275">
        <v>50</v>
      </c>
      <c r="D891" s="269" t="s">
        <v>802</v>
      </c>
      <c r="E891" s="275">
        <v>118.4948920901173</v>
      </c>
      <c r="F891" s="275">
        <v>115.08567309333912</v>
      </c>
      <c r="G891" s="275">
        <v>116.42384887502554</v>
      </c>
      <c r="H891" s="275">
        <v>117.20015536430653</v>
      </c>
      <c r="I891" s="275">
        <v>115.36915532234484</v>
      </c>
      <c r="J891" s="275">
        <v>116.28465534332568</v>
      </c>
      <c r="K891" s="275">
        <v>118.4948920901173</v>
      </c>
      <c r="L891" s="275">
        <v>115.36915532234484</v>
      </c>
      <c r="M891" s="275">
        <v>116.67921008202981</v>
      </c>
      <c r="N891" s="275">
        <v>10.974417036447864</v>
      </c>
      <c r="O891" s="275">
        <v>10.974417036447864</v>
      </c>
      <c r="P891" s="275">
        <v>10.974417036447862</v>
      </c>
      <c r="Q891" s="275">
        <v>10.974417036447864</v>
      </c>
      <c r="R891" s="275">
        <v>10.974417036447864</v>
      </c>
      <c r="S891" s="275">
        <v>10.974417036447864</v>
      </c>
      <c r="T891" s="275">
        <v>10.974417036447864</v>
      </c>
      <c r="U891" s="275">
        <v>10.974417036447864</v>
      </c>
      <c r="V891" s="275">
        <v>10.974417036447864</v>
      </c>
      <c r="W891" s="275">
        <v>0</v>
      </c>
      <c r="X891" s="275">
        <v>0</v>
      </c>
      <c r="Y891" s="275">
        <v>0</v>
      </c>
      <c r="Z891" s="275">
        <v>0</v>
      </c>
      <c r="AA891" s="275">
        <v>0</v>
      </c>
      <c r="AB891" s="275">
        <v>0</v>
      </c>
      <c r="AC891" s="275">
        <v>0</v>
      </c>
      <c r="AD891" s="275">
        <v>0</v>
      </c>
      <c r="AE891" s="275">
        <v>0</v>
      </c>
      <c r="AF891" s="275">
        <v>47.9725582493</v>
      </c>
      <c r="AG891" s="275">
        <v>4.4422003763999998</v>
      </c>
      <c r="AH891" s="275">
        <v>4.4422003763999998</v>
      </c>
      <c r="AI891" s="275">
        <v>7.6484361382558346</v>
      </c>
      <c r="AJ891" s="275">
        <v>7.6484361382558346</v>
      </c>
      <c r="AK891" s="275">
        <v>7.6484361382558346</v>
      </c>
    </row>
    <row r="892" spans="1:37" ht="15" x14ac:dyDescent="0.25">
      <c r="A892" s="269" t="s">
        <v>3708</v>
      </c>
      <c r="B892" s="269" t="s">
        <v>3705</v>
      </c>
      <c r="C892" s="275">
        <v>43</v>
      </c>
      <c r="D892" s="269" t="s">
        <v>802</v>
      </c>
      <c r="E892" s="275">
        <v>113.90927430030294</v>
      </c>
      <c r="F892" s="275">
        <v>111.99961120259755</v>
      </c>
      <c r="G892" s="275">
        <v>112.71411001435774</v>
      </c>
      <c r="H892" s="275">
        <v>113.14143344553305</v>
      </c>
      <c r="I892" s="275">
        <v>112.12943342717482</v>
      </c>
      <c r="J892" s="275">
        <v>112.63543343635394</v>
      </c>
      <c r="K892" s="275">
        <v>113.90927430030294</v>
      </c>
      <c r="L892" s="275">
        <v>112.12943342717482</v>
      </c>
      <c r="M892" s="275">
        <v>112.85984920619073</v>
      </c>
      <c r="N892" s="275">
        <v>10.148572991601529</v>
      </c>
      <c r="O892" s="275">
        <v>10.148572991601529</v>
      </c>
      <c r="P892" s="275">
        <v>10.148572991601528</v>
      </c>
      <c r="Q892" s="275">
        <v>10.148572991601529</v>
      </c>
      <c r="R892" s="275">
        <v>10.148572991601529</v>
      </c>
      <c r="S892" s="275">
        <v>10.148572991601529</v>
      </c>
      <c r="T892" s="275">
        <v>10.148572991601529</v>
      </c>
      <c r="U892" s="275">
        <v>10.148572991601529</v>
      </c>
      <c r="V892" s="275">
        <v>10.148572991601529</v>
      </c>
      <c r="W892" s="275">
        <v>0</v>
      </c>
      <c r="X892" s="275">
        <v>0</v>
      </c>
      <c r="Y892" s="275">
        <v>0</v>
      </c>
      <c r="Z892" s="275">
        <v>0</v>
      </c>
      <c r="AA892" s="275">
        <v>0</v>
      </c>
      <c r="AB892" s="275">
        <v>0</v>
      </c>
      <c r="AC892" s="275">
        <v>0</v>
      </c>
      <c r="AD892" s="275">
        <v>0</v>
      </c>
      <c r="AE892" s="275">
        <v>0</v>
      </c>
      <c r="AF892" s="275">
        <v>41.077592404100002</v>
      </c>
      <c r="AG892" s="275">
        <v>3.8037325055999993</v>
      </c>
      <c r="AH892" s="275">
        <v>3.8037325055999993</v>
      </c>
      <c r="AI892" s="275">
        <v>7.0297901678001997</v>
      </c>
      <c r="AJ892" s="275">
        <v>7.0297901678001997</v>
      </c>
      <c r="AK892" s="275">
        <v>7.0297901678001997</v>
      </c>
    </row>
    <row r="893" spans="1:37" ht="15" x14ac:dyDescent="0.25">
      <c r="A893" s="269" t="s">
        <v>914</v>
      </c>
      <c r="B893" s="269" t="s">
        <v>915</v>
      </c>
      <c r="C893" s="275">
        <v>10</v>
      </c>
      <c r="D893" s="269" t="s">
        <v>802</v>
      </c>
      <c r="E893" s="275">
        <v>24.635243294859791</v>
      </c>
      <c r="F893" s="275">
        <v>24.635243294859791</v>
      </c>
      <c r="G893" s="275">
        <v>24.635243294859787</v>
      </c>
      <c r="H893" s="275">
        <v>24.635243294859791</v>
      </c>
      <c r="I893" s="275">
        <v>24.635243294859791</v>
      </c>
      <c r="J893" s="275">
        <v>24.635243294859791</v>
      </c>
      <c r="K893" s="275">
        <v>24.635243294859791</v>
      </c>
      <c r="L893" s="275">
        <v>24.635243294859791</v>
      </c>
      <c r="M893" s="275">
        <v>24.635243294859791</v>
      </c>
      <c r="N893" s="275">
        <v>10.038960586374065</v>
      </c>
      <c r="O893" s="275">
        <v>10.038960586374065</v>
      </c>
      <c r="P893" s="275">
        <v>10.038960586374063</v>
      </c>
      <c r="Q893" s="275">
        <v>10.038960586374065</v>
      </c>
      <c r="R893" s="275">
        <v>10.038960586374065</v>
      </c>
      <c r="S893" s="275">
        <v>10.038960586374065</v>
      </c>
      <c r="T893" s="275">
        <v>10.038960586374065</v>
      </c>
      <c r="U893" s="275">
        <v>10.038960586374065</v>
      </c>
      <c r="V893" s="275">
        <v>10.038960586374065</v>
      </c>
      <c r="W893" s="275">
        <v>0.19223046993837167</v>
      </c>
      <c r="X893" s="275">
        <v>3.3350417191164122E-3</v>
      </c>
      <c r="Y893" s="275">
        <v>9.7782755828744045E-2</v>
      </c>
      <c r="Z893" s="275">
        <v>4.8459783139626796E-2</v>
      </c>
      <c r="AA893" s="275">
        <v>4.8459783139626796E-2</v>
      </c>
      <c r="AB893" s="275">
        <v>4.8459783139626796E-2</v>
      </c>
      <c r="AC893" s="275">
        <v>4.8459783139626796E-2</v>
      </c>
      <c r="AD893" s="275">
        <v>4.8459783139626796E-2</v>
      </c>
      <c r="AE893" s="275">
        <v>4.8459783139626796E-2</v>
      </c>
      <c r="AF893" s="275">
        <v>30.050901247300001</v>
      </c>
      <c r="AG893" s="275">
        <v>2.7826836734999998</v>
      </c>
      <c r="AH893" s="275">
        <v>2.7826836734999998</v>
      </c>
      <c r="AI893" s="275">
        <v>2.8988371425868595</v>
      </c>
      <c r="AJ893" s="275">
        <v>2.8988371425868595</v>
      </c>
      <c r="AK893" s="275">
        <v>2.8988371425868595</v>
      </c>
    </row>
    <row r="894" spans="1:37" ht="15" x14ac:dyDescent="0.25">
      <c r="A894" s="269" t="s">
        <v>3709</v>
      </c>
      <c r="B894" s="269" t="s">
        <v>3016</v>
      </c>
      <c r="C894" s="275">
        <v>2</v>
      </c>
      <c r="D894" s="269" t="s">
        <v>802</v>
      </c>
      <c r="E894" s="275">
        <v>4.0725582720766198</v>
      </c>
      <c r="F894" s="275">
        <v>4.0725582720766198</v>
      </c>
      <c r="G894" s="275">
        <v>4.0725582720766198</v>
      </c>
      <c r="H894" s="275">
        <v>4.0725582720766198</v>
      </c>
      <c r="I894" s="275">
        <v>4.0725582720766198</v>
      </c>
      <c r="J894" s="275">
        <v>4.0725582720766198</v>
      </c>
      <c r="K894" s="275">
        <v>4.0725582720766198</v>
      </c>
      <c r="L894" s="275">
        <v>4.0725582720766198</v>
      </c>
      <c r="M894" s="275">
        <v>4.0725582720766198</v>
      </c>
      <c r="N894" s="275">
        <v>2.2335123729235566</v>
      </c>
      <c r="O894" s="275">
        <v>2.2335123729235566</v>
      </c>
      <c r="P894" s="275">
        <v>2.2335123729235566</v>
      </c>
      <c r="Q894" s="275">
        <v>2.2335123729235566</v>
      </c>
      <c r="R894" s="275">
        <v>2.2335123729235566</v>
      </c>
      <c r="S894" s="275">
        <v>2.2335123729235566</v>
      </c>
      <c r="T894" s="275">
        <v>2.2335123729235566</v>
      </c>
      <c r="U894" s="275">
        <v>2.2335123729235566</v>
      </c>
      <c r="V894" s="275">
        <v>2.2335123729235566</v>
      </c>
      <c r="W894" s="275">
        <v>8.4767854336253334E-2</v>
      </c>
      <c r="X894" s="275">
        <v>7.4957097724618314E-4</v>
      </c>
      <c r="Y894" s="275">
        <v>4.2758712656749756E-2</v>
      </c>
      <c r="Z894" s="275">
        <v>3.6021450924357941E-2</v>
      </c>
      <c r="AA894" s="275">
        <v>3.6021450924357941E-2</v>
      </c>
      <c r="AB894" s="275">
        <v>3.6021450924357941E-2</v>
      </c>
      <c r="AC894" s="275">
        <v>3.6021450924357941E-2</v>
      </c>
      <c r="AD894" s="275">
        <v>3.6021450924357941E-2</v>
      </c>
      <c r="AE894" s="275">
        <v>3.6021450924357941E-2</v>
      </c>
      <c r="AF894" s="275">
        <v>9.8654035857999993</v>
      </c>
      <c r="AG894" s="275">
        <v>0.91352784759999994</v>
      </c>
      <c r="AH894" s="275">
        <v>0.91352784759999994</v>
      </c>
      <c r="AI894" s="275">
        <v>0.91217382224278709</v>
      </c>
      <c r="AJ894" s="275">
        <v>0.91217382224278709</v>
      </c>
      <c r="AK894" s="275">
        <v>0.91217382224278709</v>
      </c>
    </row>
    <row r="895" spans="1:37" ht="15" x14ac:dyDescent="0.25">
      <c r="A895" s="269" t="s">
        <v>3710</v>
      </c>
      <c r="B895" s="269" t="s">
        <v>3016</v>
      </c>
      <c r="C895" s="275">
        <v>3</v>
      </c>
      <c r="D895" s="269" t="s">
        <v>802</v>
      </c>
      <c r="E895" s="275">
        <v>4.0725582720766198</v>
      </c>
      <c r="F895" s="275">
        <v>4.0725582720766198</v>
      </c>
      <c r="G895" s="275">
        <v>4.0725582720766198</v>
      </c>
      <c r="H895" s="275">
        <v>4.0725582720766198</v>
      </c>
      <c r="I895" s="275">
        <v>4.0725582720766198</v>
      </c>
      <c r="J895" s="275">
        <v>4.0725582720766198</v>
      </c>
      <c r="K895" s="275">
        <v>4.0725582720766198</v>
      </c>
      <c r="L895" s="275">
        <v>4.0725582720766198</v>
      </c>
      <c r="M895" s="275">
        <v>4.0725582720766198</v>
      </c>
      <c r="N895" s="275">
        <v>2.3633325856289309</v>
      </c>
      <c r="O895" s="275">
        <v>2.3633325856289309</v>
      </c>
      <c r="P895" s="275">
        <v>2.3633325856289313</v>
      </c>
      <c r="Q895" s="275">
        <v>2.3633325856289309</v>
      </c>
      <c r="R895" s="275">
        <v>2.3633325856289309</v>
      </c>
      <c r="S895" s="275">
        <v>2.3633325856289309</v>
      </c>
      <c r="T895" s="275">
        <v>2.3633325856289309</v>
      </c>
      <c r="U895" s="275">
        <v>2.3633325856289309</v>
      </c>
      <c r="V895" s="275">
        <v>2.3633325856289309</v>
      </c>
      <c r="W895" s="275">
        <v>8.4767854336253334E-2</v>
      </c>
      <c r="X895" s="275">
        <v>7.4957097724618314E-4</v>
      </c>
      <c r="Y895" s="275">
        <v>4.2758712656749756E-2</v>
      </c>
      <c r="Z895" s="275">
        <v>3.6021450924357941E-2</v>
      </c>
      <c r="AA895" s="275">
        <v>3.6021450924357941E-2</v>
      </c>
      <c r="AB895" s="275">
        <v>3.6021450924357941E-2</v>
      </c>
      <c r="AC895" s="275">
        <v>3.6021450924357941E-2</v>
      </c>
      <c r="AD895" s="275">
        <v>3.6021450924357941E-2</v>
      </c>
      <c r="AE895" s="275">
        <v>3.6021450924357941E-2</v>
      </c>
      <c r="AF895" s="275">
        <v>9.8651448661999996</v>
      </c>
      <c r="AG895" s="275">
        <v>0.91350389079999994</v>
      </c>
      <c r="AH895" s="275">
        <v>0.91350389079999994</v>
      </c>
      <c r="AI895" s="275">
        <v>0.9160164581288881</v>
      </c>
      <c r="AJ895" s="275">
        <v>0.9160164581288881</v>
      </c>
      <c r="AK895" s="275">
        <v>0.9160164581288881</v>
      </c>
    </row>
    <row r="896" spans="1:37" ht="15" x14ac:dyDescent="0.25">
      <c r="A896" s="269" t="s">
        <v>3711</v>
      </c>
      <c r="B896" s="269" t="s">
        <v>3016</v>
      </c>
      <c r="C896" s="275">
        <v>2</v>
      </c>
      <c r="D896" s="269" t="s">
        <v>802</v>
      </c>
      <c r="E896" s="275">
        <v>4.0725582720766198</v>
      </c>
      <c r="F896" s="275">
        <v>4.0725582720766198</v>
      </c>
      <c r="G896" s="275">
        <v>4.0725582720766198</v>
      </c>
      <c r="H896" s="275">
        <v>4.0725582720766198</v>
      </c>
      <c r="I896" s="275">
        <v>4.0725582720766198</v>
      </c>
      <c r="J896" s="275">
        <v>4.0725582720766198</v>
      </c>
      <c r="K896" s="275">
        <v>4.0725582720766198</v>
      </c>
      <c r="L896" s="275">
        <v>4.0725582720766198</v>
      </c>
      <c r="M896" s="275">
        <v>4.0725582720766198</v>
      </c>
      <c r="N896" s="275">
        <v>2.2335123729235571</v>
      </c>
      <c r="O896" s="275">
        <v>2.2335123729235571</v>
      </c>
      <c r="P896" s="275">
        <v>2.2335123729235566</v>
      </c>
      <c r="Q896" s="275">
        <v>2.2335123729235571</v>
      </c>
      <c r="R896" s="275">
        <v>2.2335123729235571</v>
      </c>
      <c r="S896" s="275">
        <v>2.2335123729235571</v>
      </c>
      <c r="T896" s="275">
        <v>2.2335123729235571</v>
      </c>
      <c r="U896" s="275">
        <v>2.2335123729235571</v>
      </c>
      <c r="V896" s="275">
        <v>2.2335123729235571</v>
      </c>
      <c r="W896" s="275">
        <v>8.4767854336253334E-2</v>
      </c>
      <c r="X896" s="275">
        <v>7.4957097724618314E-4</v>
      </c>
      <c r="Y896" s="275">
        <v>4.2758712656749756E-2</v>
      </c>
      <c r="Z896" s="275">
        <v>3.6021450924357941E-2</v>
      </c>
      <c r="AA896" s="275">
        <v>3.6021450924357941E-2</v>
      </c>
      <c r="AB896" s="275">
        <v>3.6021450924357941E-2</v>
      </c>
      <c r="AC896" s="275">
        <v>3.6021450924357941E-2</v>
      </c>
      <c r="AD896" s="275">
        <v>3.6021450924357941E-2</v>
      </c>
      <c r="AE896" s="275">
        <v>3.6021450924357941E-2</v>
      </c>
      <c r="AF896" s="275">
        <v>9.8641389153999999</v>
      </c>
      <c r="AG896" s="275">
        <v>0.91341074079999995</v>
      </c>
      <c r="AH896" s="275">
        <v>0.91341074079999995</v>
      </c>
      <c r="AI896" s="275">
        <v>0.91217382224278709</v>
      </c>
      <c r="AJ896" s="275">
        <v>0.91217382224278709</v>
      </c>
      <c r="AK896" s="275">
        <v>0.91217382224278709</v>
      </c>
    </row>
    <row r="897" spans="1:37" ht="15" x14ac:dyDescent="0.25">
      <c r="A897" s="269" t="s">
        <v>289</v>
      </c>
      <c r="B897" s="269" t="s">
        <v>290</v>
      </c>
      <c r="C897" s="275">
        <v>15</v>
      </c>
      <c r="D897" s="269" t="s">
        <v>802</v>
      </c>
      <c r="E897" s="275">
        <v>70.816474051386734</v>
      </c>
      <c r="F897" s="275">
        <v>70.816474051386734</v>
      </c>
      <c r="G897" s="275">
        <v>70.816474051386749</v>
      </c>
      <c r="H897" s="275">
        <v>70.816474051386734</v>
      </c>
      <c r="I897" s="275">
        <v>70.816474051386734</v>
      </c>
      <c r="J897" s="275">
        <v>70.816474051386734</v>
      </c>
      <c r="K897" s="275">
        <v>70.816474051386734</v>
      </c>
      <c r="L897" s="275">
        <v>70.816474051386734</v>
      </c>
      <c r="M897" s="275">
        <v>70.816474051386734</v>
      </c>
      <c r="N897" s="275">
        <v>58.261919131925104</v>
      </c>
      <c r="O897" s="275">
        <v>58.261919131925104</v>
      </c>
      <c r="P897" s="275">
        <v>58.26191913192509</v>
      </c>
      <c r="Q897" s="275">
        <v>58.261919131925104</v>
      </c>
      <c r="R897" s="275">
        <v>58.261919131925104</v>
      </c>
      <c r="S897" s="275">
        <v>58.261919131925104</v>
      </c>
      <c r="T897" s="275">
        <v>58.261919131925104</v>
      </c>
      <c r="U897" s="275">
        <v>58.261919131925104</v>
      </c>
      <c r="V897" s="275">
        <v>58.261919131925104</v>
      </c>
      <c r="W897" s="275">
        <v>4.9163063439476087</v>
      </c>
      <c r="X897" s="275">
        <v>0.14087113836219381</v>
      </c>
      <c r="Y897" s="275">
        <v>2.5285887411549011</v>
      </c>
      <c r="Z897" s="275">
        <v>0.93975762848154831</v>
      </c>
      <c r="AA897" s="275">
        <v>0.93975762848154831</v>
      </c>
      <c r="AB897" s="275">
        <v>0.93975762848154831</v>
      </c>
      <c r="AC897" s="275">
        <v>0.93975762848154831</v>
      </c>
      <c r="AD897" s="275">
        <v>0.93975762848154831</v>
      </c>
      <c r="AE897" s="275">
        <v>0.93975762848154831</v>
      </c>
      <c r="AF897" s="275">
        <v>30.812690031899997</v>
      </c>
      <c r="AG897" s="275">
        <v>2.8532259617999998</v>
      </c>
      <c r="AH897" s="275">
        <v>2.8532259617999998</v>
      </c>
      <c r="AI897" s="275">
        <v>3.1090540161665747</v>
      </c>
      <c r="AJ897" s="275">
        <v>3.1090540161665747</v>
      </c>
      <c r="AK897" s="275">
        <v>3.1090540161665747</v>
      </c>
    </row>
    <row r="898" spans="1:37" ht="15" x14ac:dyDescent="0.25">
      <c r="A898" s="269" t="s">
        <v>291</v>
      </c>
      <c r="B898" s="269" t="s">
        <v>292</v>
      </c>
      <c r="C898" s="275">
        <v>7</v>
      </c>
      <c r="D898" s="269" t="s">
        <v>802</v>
      </c>
      <c r="E898" s="275">
        <v>11.952237669825912</v>
      </c>
      <c r="F898" s="275">
        <v>11.952237669825912</v>
      </c>
      <c r="G898" s="275">
        <v>11.952237669825911</v>
      </c>
      <c r="H898" s="275">
        <v>11.952237669825912</v>
      </c>
      <c r="I898" s="275">
        <v>11.952237669825912</v>
      </c>
      <c r="J898" s="275">
        <v>11.952237669825912</v>
      </c>
      <c r="K898" s="275">
        <v>11.952237669825912</v>
      </c>
      <c r="L898" s="275">
        <v>11.952237669825912</v>
      </c>
      <c r="M898" s="275">
        <v>11.952237669825912</v>
      </c>
      <c r="N898" s="275">
        <v>5.2344785002745002</v>
      </c>
      <c r="O898" s="275">
        <v>5.2344785002745002</v>
      </c>
      <c r="P898" s="275">
        <v>5.2344785002744993</v>
      </c>
      <c r="Q898" s="275">
        <v>5.2344785002745002</v>
      </c>
      <c r="R898" s="275">
        <v>5.2344785002745002</v>
      </c>
      <c r="S898" s="275">
        <v>5.2344785002745002</v>
      </c>
      <c r="T898" s="275">
        <v>5.2344785002745002</v>
      </c>
      <c r="U898" s="275">
        <v>5.2344785002745002</v>
      </c>
      <c r="V898" s="275">
        <v>5.2344785002745002</v>
      </c>
      <c r="W898" s="275">
        <v>0.13987119791085065</v>
      </c>
      <c r="X898" s="275">
        <v>2.7735363377442749E-3</v>
      </c>
      <c r="Y898" s="275">
        <v>7.1322367124297459E-2</v>
      </c>
      <c r="Z898" s="275">
        <v>4.7026963133858332E-2</v>
      </c>
      <c r="AA898" s="275">
        <v>4.7026963133858332E-2</v>
      </c>
      <c r="AB898" s="275">
        <v>4.7026963133858332E-2</v>
      </c>
      <c r="AC898" s="275">
        <v>4.7026963133858332E-2</v>
      </c>
      <c r="AD898" s="275">
        <v>4.7026963133858332E-2</v>
      </c>
      <c r="AE898" s="275">
        <v>4.7026963133858332E-2</v>
      </c>
      <c r="AF898" s="275">
        <v>12.5153213435</v>
      </c>
      <c r="AG898" s="275">
        <v>1.1589063063999998</v>
      </c>
      <c r="AH898" s="275">
        <v>1.1589063063999998</v>
      </c>
      <c r="AI898" s="275">
        <v>1.4514020951895326</v>
      </c>
      <c r="AJ898" s="275">
        <v>1.4514020951895326</v>
      </c>
      <c r="AK898" s="275">
        <v>1.4514020951895326</v>
      </c>
    </row>
    <row r="899" spans="1:37" ht="15" x14ac:dyDescent="0.25">
      <c r="A899" s="269" t="s">
        <v>293</v>
      </c>
      <c r="B899" s="269" t="s">
        <v>294</v>
      </c>
      <c r="C899" s="275">
        <v>50</v>
      </c>
      <c r="D899" s="269" t="s">
        <v>802</v>
      </c>
      <c r="E899" s="275">
        <v>499.72431431248617</v>
      </c>
      <c r="F899" s="275">
        <v>495.88806428298187</v>
      </c>
      <c r="G899" s="275">
        <v>497.16681429281658</v>
      </c>
      <c r="H899" s="275">
        <v>501.00306432232094</v>
      </c>
      <c r="I899" s="275">
        <v>498.44556430265141</v>
      </c>
      <c r="J899" s="275">
        <v>499.72431431248617</v>
      </c>
      <c r="K899" s="275">
        <v>499.72431431248617</v>
      </c>
      <c r="L899" s="275">
        <v>495.88806428298187</v>
      </c>
      <c r="M899" s="275">
        <v>497.16681429281664</v>
      </c>
      <c r="N899" s="275">
        <v>105.76831534831867</v>
      </c>
      <c r="O899" s="275">
        <v>105.76831534831867</v>
      </c>
      <c r="P899" s="275">
        <v>105.76831534831869</v>
      </c>
      <c r="Q899" s="275">
        <v>105.76831534831867</v>
      </c>
      <c r="R899" s="275">
        <v>105.76831534831867</v>
      </c>
      <c r="S899" s="275">
        <v>105.76831534831867</v>
      </c>
      <c r="T899" s="275">
        <v>105.76831534831867</v>
      </c>
      <c r="U899" s="275">
        <v>105.76831534831867</v>
      </c>
      <c r="V899" s="275">
        <v>105.76831534831867</v>
      </c>
      <c r="W899" s="275">
        <v>2.4594757852799094</v>
      </c>
      <c r="X899" s="275">
        <v>5.639141787976782E-2</v>
      </c>
      <c r="Y899" s="275">
        <v>1.2579336015798386</v>
      </c>
      <c r="Z899" s="275">
        <v>1.0454756683495152</v>
      </c>
      <c r="AA899" s="275">
        <v>1.0454756683495152</v>
      </c>
      <c r="AB899" s="275">
        <v>1.0454756683495152</v>
      </c>
      <c r="AC899" s="275">
        <v>1.0454756683495152</v>
      </c>
      <c r="AD899" s="275">
        <v>1.0454756683495152</v>
      </c>
      <c r="AE899" s="275">
        <v>1.0454756683495152</v>
      </c>
      <c r="AF899" s="275">
        <v>203.62249531039998</v>
      </c>
      <c r="AG899" s="275">
        <v>18.855263459299998</v>
      </c>
      <c r="AH899" s="275">
        <v>18.855263459299998</v>
      </c>
      <c r="AI899" s="275">
        <v>29.663001341158587</v>
      </c>
      <c r="AJ899" s="275">
        <v>29.663001341158587</v>
      </c>
      <c r="AK899" s="275">
        <v>29.663001341158587</v>
      </c>
    </row>
    <row r="900" spans="1:37" ht="15" x14ac:dyDescent="0.25">
      <c r="A900" s="269" t="s">
        <v>295</v>
      </c>
      <c r="B900" s="269" t="s">
        <v>296</v>
      </c>
      <c r="C900" s="275">
        <v>53</v>
      </c>
      <c r="D900" s="269" t="s">
        <v>802</v>
      </c>
      <c r="E900" s="275">
        <v>608.43262711368811</v>
      </c>
      <c r="F900" s="275">
        <v>602.29462706648121</v>
      </c>
      <c r="G900" s="275">
        <v>604.34062708221688</v>
      </c>
      <c r="H900" s="275">
        <v>610.47862712942378</v>
      </c>
      <c r="I900" s="275">
        <v>606.38662709795256</v>
      </c>
      <c r="J900" s="275">
        <v>608.43262711368811</v>
      </c>
      <c r="K900" s="275">
        <v>608.43262711368811</v>
      </c>
      <c r="L900" s="275">
        <v>602.29462706648121</v>
      </c>
      <c r="M900" s="275">
        <v>604.34062708221688</v>
      </c>
      <c r="N900" s="275">
        <v>119.21226145484579</v>
      </c>
      <c r="O900" s="275">
        <v>119.21226145484579</v>
      </c>
      <c r="P900" s="275">
        <v>119.21226145484577</v>
      </c>
      <c r="Q900" s="275">
        <v>119.21226145484579</v>
      </c>
      <c r="R900" s="275">
        <v>119.21226145484579</v>
      </c>
      <c r="S900" s="275">
        <v>119.21226145484579</v>
      </c>
      <c r="T900" s="275">
        <v>119.21226145484579</v>
      </c>
      <c r="U900" s="275">
        <v>119.21226145484579</v>
      </c>
      <c r="V900" s="275">
        <v>119.21226145484579</v>
      </c>
      <c r="W900" s="275">
        <v>2.4857832766519206</v>
      </c>
      <c r="X900" s="275">
        <v>7.0596266711652089E-2</v>
      </c>
      <c r="Y900" s="275">
        <v>1.2781897716817863</v>
      </c>
      <c r="Z900" s="275">
        <v>1.0971130896246228</v>
      </c>
      <c r="AA900" s="275">
        <v>1.0971130896246228</v>
      </c>
      <c r="AB900" s="275">
        <v>1.0971130896246228</v>
      </c>
      <c r="AC900" s="275">
        <v>1.0971130896246228</v>
      </c>
      <c r="AD900" s="275">
        <v>1.0971130896246228</v>
      </c>
      <c r="AE900" s="275">
        <v>1.0971130896246228</v>
      </c>
      <c r="AF900" s="275">
        <v>213.76652258599998</v>
      </c>
      <c r="AG900" s="275">
        <v>19.794592047999998</v>
      </c>
      <c r="AH900" s="275">
        <v>19.794592047999998</v>
      </c>
      <c r="AI900" s="275">
        <v>58.900138572735528</v>
      </c>
      <c r="AJ900" s="275">
        <v>58.900138572735528</v>
      </c>
      <c r="AK900" s="275">
        <v>58.900138572735528</v>
      </c>
    </row>
    <row r="901" spans="1:37" ht="15" x14ac:dyDescent="0.25">
      <c r="A901" s="269" t="s">
        <v>297</v>
      </c>
      <c r="B901" s="269" t="s">
        <v>298</v>
      </c>
      <c r="C901" s="275">
        <v>48</v>
      </c>
      <c r="D901" s="269" t="s">
        <v>802</v>
      </c>
      <c r="E901" s="275">
        <v>429.39356033112517</v>
      </c>
      <c r="F901" s="275">
        <v>399.83978459166508</v>
      </c>
      <c r="G901" s="275">
        <v>413.5991310992967</v>
      </c>
      <c r="H901" s="275">
        <v>403.98135013441339</v>
      </c>
      <c r="I901" s="275">
        <v>396.60071654222463</v>
      </c>
      <c r="J901" s="275">
        <v>400.29103333831898</v>
      </c>
      <c r="K901" s="275">
        <v>414.58434883827738</v>
      </c>
      <c r="L901" s="275">
        <v>399.83978459166508</v>
      </c>
      <c r="M901" s="275">
        <v>408.5032292030487</v>
      </c>
      <c r="N901" s="275">
        <v>65.525132563076255</v>
      </c>
      <c r="O901" s="275">
        <v>60.005081036496861</v>
      </c>
      <c r="P901" s="275">
        <v>61.97435561691568</v>
      </c>
      <c r="Q901" s="275">
        <v>61.191207810803171</v>
      </c>
      <c r="R901" s="275">
        <v>60.461283641999295</v>
      </c>
      <c r="S901" s="275">
        <v>60.826245726401233</v>
      </c>
      <c r="T901" s="275">
        <v>62.970397972262646</v>
      </c>
      <c r="U901" s="275">
        <v>60.370043120898806</v>
      </c>
      <c r="V901" s="275">
        <v>61.784271197956329</v>
      </c>
      <c r="W901" s="275">
        <v>1.104521010995879</v>
      </c>
      <c r="X901" s="275">
        <v>3.18240784830542E-2</v>
      </c>
      <c r="Y901" s="275">
        <v>0.56817254473946655</v>
      </c>
      <c r="Z901" s="275">
        <v>0.34014897711937853</v>
      </c>
      <c r="AA901" s="275">
        <v>0.34014897711937853</v>
      </c>
      <c r="AB901" s="275">
        <v>0.34014897711937853</v>
      </c>
      <c r="AC901" s="275">
        <v>0.34014897711937853</v>
      </c>
      <c r="AD901" s="275">
        <v>0.34014897711937853</v>
      </c>
      <c r="AE901" s="275">
        <v>0.34014897711937853</v>
      </c>
      <c r="AF901" s="275">
        <v>99.047227306099998</v>
      </c>
      <c r="AG901" s="275">
        <v>9.1716746354000005</v>
      </c>
      <c r="AH901" s="275">
        <v>9.1716746354000005</v>
      </c>
      <c r="AI901" s="275">
        <v>18.15407345517524</v>
      </c>
      <c r="AJ901" s="275">
        <v>18.15407345517524</v>
      </c>
      <c r="AK901" s="275">
        <v>18.15407345517524</v>
      </c>
    </row>
    <row r="902" spans="1:37" ht="15" x14ac:dyDescent="0.25">
      <c r="A902" s="269" t="s">
        <v>299</v>
      </c>
      <c r="B902" s="269" t="s">
        <v>300</v>
      </c>
      <c r="C902" s="275">
        <v>15</v>
      </c>
      <c r="D902" s="269" t="s">
        <v>802</v>
      </c>
      <c r="E902" s="275">
        <v>316.46398883453554</v>
      </c>
      <c r="F902" s="275">
        <v>314.92948882273384</v>
      </c>
      <c r="G902" s="275">
        <v>315.44098882666771</v>
      </c>
      <c r="H902" s="275">
        <v>316.97548883846946</v>
      </c>
      <c r="I902" s="275">
        <v>315.95248883060162</v>
      </c>
      <c r="J902" s="275">
        <v>316.46398883453554</v>
      </c>
      <c r="K902" s="275">
        <v>316.46398883453554</v>
      </c>
      <c r="L902" s="275">
        <v>314.92948882273384</v>
      </c>
      <c r="M902" s="275">
        <v>315.44098882666776</v>
      </c>
      <c r="N902" s="275">
        <v>52.921915498115375</v>
      </c>
      <c r="O902" s="275">
        <v>52.921915498115375</v>
      </c>
      <c r="P902" s="275">
        <v>52.921915498115375</v>
      </c>
      <c r="Q902" s="275">
        <v>52.921915498115375</v>
      </c>
      <c r="R902" s="275">
        <v>52.921915498115375</v>
      </c>
      <c r="S902" s="275">
        <v>52.921915498115375</v>
      </c>
      <c r="T902" s="275">
        <v>52.921915498115375</v>
      </c>
      <c r="U902" s="275">
        <v>52.921915498115375</v>
      </c>
      <c r="V902" s="275">
        <v>52.921915498115375</v>
      </c>
      <c r="W902" s="275">
        <v>0.29521699256713191</v>
      </c>
      <c r="X902" s="275">
        <v>4.2719957672366403E-3</v>
      </c>
      <c r="Y902" s="275">
        <v>0.14974449416718427</v>
      </c>
      <c r="Z902" s="275">
        <v>9.4681626201324226E-2</v>
      </c>
      <c r="AA902" s="275">
        <v>9.4681626201324226E-2</v>
      </c>
      <c r="AB902" s="275">
        <v>9.4681626201324226E-2</v>
      </c>
      <c r="AC902" s="275">
        <v>9.4681626201324226E-2</v>
      </c>
      <c r="AD902" s="275">
        <v>9.4681626201324226E-2</v>
      </c>
      <c r="AE902" s="275">
        <v>9.4681626201324226E-2</v>
      </c>
      <c r="AF902" s="275">
        <v>72.873836675099994</v>
      </c>
      <c r="AG902" s="275">
        <v>6.7480520982999996</v>
      </c>
      <c r="AH902" s="275">
        <v>6.7480520982999996</v>
      </c>
      <c r="AI902" s="275">
        <v>8.469904819495774</v>
      </c>
      <c r="AJ902" s="275">
        <v>8.469904819495774</v>
      </c>
      <c r="AK902" s="275">
        <v>8.469904819495774</v>
      </c>
    </row>
    <row r="903" spans="1:37" ht="15" x14ac:dyDescent="0.25">
      <c r="A903" s="269" t="s">
        <v>3712</v>
      </c>
      <c r="B903" s="269" t="s">
        <v>3713</v>
      </c>
      <c r="C903" s="275">
        <v>21</v>
      </c>
      <c r="D903" s="269" t="s">
        <v>802</v>
      </c>
      <c r="E903" s="275">
        <v>165.17088429467691</v>
      </c>
      <c r="F903" s="275">
        <v>135.49310757003215</v>
      </c>
      <c r="G903" s="275">
        <v>145.71217657886612</v>
      </c>
      <c r="H903" s="275">
        <v>137.75790107813765</v>
      </c>
      <c r="I903" s="275">
        <v>130.75605400496676</v>
      </c>
      <c r="J903" s="275">
        <v>134.2569775415522</v>
      </c>
      <c r="K903" s="275">
        <v>150.69365931949824</v>
      </c>
      <c r="L903" s="275">
        <v>139.19989761086458</v>
      </c>
      <c r="M903" s="275">
        <v>143.90976329104939</v>
      </c>
      <c r="N903" s="275">
        <v>80.498329667151737</v>
      </c>
      <c r="O903" s="275">
        <v>74.978278140572343</v>
      </c>
      <c r="P903" s="275">
        <v>76.947552720991169</v>
      </c>
      <c r="Q903" s="275">
        <v>76.164404914878659</v>
      </c>
      <c r="R903" s="275">
        <v>75.434480746074769</v>
      </c>
      <c r="S903" s="275">
        <v>75.799442830476721</v>
      </c>
      <c r="T903" s="275">
        <v>77.943595076338127</v>
      </c>
      <c r="U903" s="275">
        <v>75.343240224974295</v>
      </c>
      <c r="V903" s="275">
        <v>76.75746830203181</v>
      </c>
      <c r="W903" s="275">
        <v>4.8535802986541947</v>
      </c>
      <c r="X903" s="275">
        <v>0.14086166845569001</v>
      </c>
      <c r="Y903" s="275">
        <v>2.4972209835549424</v>
      </c>
      <c r="Z903" s="275">
        <v>1.0306780256799781</v>
      </c>
      <c r="AA903" s="275">
        <v>1.0306780256799781</v>
      </c>
      <c r="AB903" s="275">
        <v>1.0306780256799781</v>
      </c>
      <c r="AC903" s="275">
        <v>1.0306780256799781</v>
      </c>
      <c r="AD903" s="275">
        <v>1.0306780256799781</v>
      </c>
      <c r="AE903" s="275">
        <v>1.0306780256799781</v>
      </c>
      <c r="AF903" s="275">
        <v>78.3315990193</v>
      </c>
      <c r="AG903" s="275">
        <v>7.2534356908999991</v>
      </c>
      <c r="AH903" s="275">
        <v>7.2534356908999991</v>
      </c>
      <c r="AI903" s="275">
        <v>11.602354642692129</v>
      </c>
      <c r="AJ903" s="275">
        <v>11.602354642692129</v>
      </c>
      <c r="AK903" s="275">
        <v>11.602354642692129</v>
      </c>
    </row>
    <row r="904" spans="1:37" ht="15" x14ac:dyDescent="0.25">
      <c r="A904" s="269" t="s">
        <v>3714</v>
      </c>
      <c r="B904" s="269" t="s">
        <v>3715</v>
      </c>
      <c r="C904" s="275">
        <v>12</v>
      </c>
      <c r="D904" s="269" t="s">
        <v>802</v>
      </c>
      <c r="E904" s="275">
        <v>11.788717528711855</v>
      </c>
      <c r="F904" s="275">
        <v>11.788717528711855</v>
      </c>
      <c r="G904" s="275">
        <v>11.788717528711855</v>
      </c>
      <c r="H904" s="275">
        <v>11.788717528711855</v>
      </c>
      <c r="I904" s="275">
        <v>11.788717528711855</v>
      </c>
      <c r="J904" s="275">
        <v>11.788717528711855</v>
      </c>
      <c r="K904" s="275">
        <v>11.788717528711855</v>
      </c>
      <c r="L904" s="275">
        <v>11.788717528711855</v>
      </c>
      <c r="M904" s="275">
        <v>11.788717528711855</v>
      </c>
      <c r="N904" s="275">
        <v>6.9602872629444459</v>
      </c>
      <c r="O904" s="275">
        <v>6.9602872629444459</v>
      </c>
      <c r="P904" s="275">
        <v>6.9602872629444468</v>
      </c>
      <c r="Q904" s="275">
        <v>6.9602872629444459</v>
      </c>
      <c r="R904" s="275">
        <v>6.9602872629444459</v>
      </c>
      <c r="S904" s="275">
        <v>6.9602872629444459</v>
      </c>
      <c r="T904" s="275">
        <v>6.9602872629444459</v>
      </c>
      <c r="U904" s="275">
        <v>6.9602872629444459</v>
      </c>
      <c r="V904" s="275">
        <v>6.9602872629444459</v>
      </c>
      <c r="W904" s="275">
        <v>0</v>
      </c>
      <c r="X904" s="275">
        <v>0</v>
      </c>
      <c r="Y904" s="275">
        <v>0</v>
      </c>
      <c r="Z904" s="275">
        <v>0</v>
      </c>
      <c r="AA904" s="275">
        <v>0</v>
      </c>
      <c r="AB904" s="275">
        <v>0</v>
      </c>
      <c r="AC904" s="275">
        <v>0</v>
      </c>
      <c r="AD904" s="275">
        <v>0</v>
      </c>
      <c r="AE904" s="275">
        <v>0</v>
      </c>
      <c r="AF904" s="275">
        <v>31.7522851403</v>
      </c>
      <c r="AG904" s="275">
        <v>2.9402324809999993</v>
      </c>
      <c r="AH904" s="275">
        <v>2.9402324809999993</v>
      </c>
      <c r="AI904" s="275">
        <v>2.7042845820299632</v>
      </c>
      <c r="AJ904" s="275">
        <v>2.7042845820299632</v>
      </c>
      <c r="AK904" s="275">
        <v>2.7042845820299632</v>
      </c>
    </row>
    <row r="905" spans="1:37" ht="15" x14ac:dyDescent="0.25">
      <c r="A905" s="269" t="s">
        <v>3716</v>
      </c>
      <c r="B905" s="269" t="s">
        <v>3717</v>
      </c>
      <c r="C905" s="275">
        <v>54</v>
      </c>
      <c r="D905" s="269" t="s">
        <v>802</v>
      </c>
      <c r="E905" s="275">
        <v>764.32930345410887</v>
      </c>
      <c r="F905" s="275">
        <v>684.44643030563793</v>
      </c>
      <c r="G905" s="275">
        <v>718.64642954120836</v>
      </c>
      <c r="H905" s="275">
        <v>773.11780352170058</v>
      </c>
      <c r="I905" s="275">
        <v>691.03780535633166</v>
      </c>
      <c r="J905" s="275">
        <v>723.04067957500411</v>
      </c>
      <c r="K905" s="275">
        <v>766.52642847100685</v>
      </c>
      <c r="L905" s="275">
        <v>709.60930467719629</v>
      </c>
      <c r="M905" s="275">
        <v>739.16642908255051</v>
      </c>
      <c r="N905" s="275">
        <v>113.69497917766198</v>
      </c>
      <c r="O905" s="275">
        <v>102.21329713700821</v>
      </c>
      <c r="P905" s="275">
        <v>106.99733132061395</v>
      </c>
      <c r="Q905" s="275">
        <v>113.69497917766198</v>
      </c>
      <c r="R905" s="275">
        <v>102.21329713700821</v>
      </c>
      <c r="S905" s="275">
        <v>106.99733132061395</v>
      </c>
      <c r="T905" s="275">
        <v>113.69497917766198</v>
      </c>
      <c r="U905" s="275">
        <v>106.04052448389281</v>
      </c>
      <c r="V905" s="275">
        <v>109.86775183077739</v>
      </c>
      <c r="W905" s="275">
        <v>1.6077394887194196</v>
      </c>
      <c r="X905" s="275">
        <v>4.2183814495034451E-2</v>
      </c>
      <c r="Y905" s="275">
        <v>0.82496165160722701</v>
      </c>
      <c r="Z905" s="275">
        <v>0.58467612681461822</v>
      </c>
      <c r="AA905" s="275">
        <v>0.58467612681461822</v>
      </c>
      <c r="AB905" s="275">
        <v>0.58467612681461822</v>
      </c>
      <c r="AC905" s="275">
        <v>0.58467612681461822</v>
      </c>
      <c r="AD905" s="275">
        <v>0.58467612681461822</v>
      </c>
      <c r="AE905" s="275">
        <v>0.58467612681461822</v>
      </c>
      <c r="AF905" s="275">
        <v>194.69281138259998</v>
      </c>
      <c r="AG905" s="275">
        <v>18.028381713199998</v>
      </c>
      <c r="AH905" s="275">
        <v>18.028381713199998</v>
      </c>
      <c r="AI905" s="275">
        <v>58.022790511896098</v>
      </c>
      <c r="AJ905" s="275">
        <v>58.022790511896098</v>
      </c>
      <c r="AK905" s="275">
        <v>58.022790511896098</v>
      </c>
    </row>
    <row r="906" spans="1:37" ht="15" x14ac:dyDescent="0.25">
      <c r="A906" s="269" t="s">
        <v>3718</v>
      </c>
      <c r="B906" s="269" t="s">
        <v>3719</v>
      </c>
      <c r="C906" s="275">
        <v>16</v>
      </c>
      <c r="D906" s="269" t="s">
        <v>802</v>
      </c>
      <c r="E906" s="275">
        <v>310.25822143136469</v>
      </c>
      <c r="F906" s="275">
        <v>308.72372141956299</v>
      </c>
      <c r="G906" s="275">
        <v>309.23522142349685</v>
      </c>
      <c r="H906" s="275">
        <v>310.76972143529861</v>
      </c>
      <c r="I906" s="275">
        <v>309.74672142743077</v>
      </c>
      <c r="J906" s="275">
        <v>310.25822143136469</v>
      </c>
      <c r="K906" s="275">
        <v>310.25822143136469</v>
      </c>
      <c r="L906" s="275">
        <v>308.72372141956299</v>
      </c>
      <c r="M906" s="275">
        <v>309.23522142349685</v>
      </c>
      <c r="N906" s="275">
        <v>50.212203563885886</v>
      </c>
      <c r="O906" s="275">
        <v>50.212203563885886</v>
      </c>
      <c r="P906" s="275">
        <v>50.212203563885886</v>
      </c>
      <c r="Q906" s="275">
        <v>50.212203563885886</v>
      </c>
      <c r="R906" s="275">
        <v>50.212203563885886</v>
      </c>
      <c r="S906" s="275">
        <v>50.212203563885886</v>
      </c>
      <c r="T906" s="275">
        <v>50.212203563885886</v>
      </c>
      <c r="U906" s="275">
        <v>50.212203563885886</v>
      </c>
      <c r="V906" s="275">
        <v>50.212203563885886</v>
      </c>
      <c r="W906" s="275">
        <v>0.29443360190046525</v>
      </c>
      <c r="X906" s="275">
        <v>4.2717400172366396E-3</v>
      </c>
      <c r="Y906" s="275">
        <v>0.14935267095885094</v>
      </c>
      <c r="Z906" s="275">
        <v>8.4924817951324227E-2</v>
      </c>
      <c r="AA906" s="275">
        <v>8.4924817951324227E-2</v>
      </c>
      <c r="AB906" s="275">
        <v>8.4924817951324227E-2</v>
      </c>
      <c r="AC906" s="275">
        <v>8.4924817951324227E-2</v>
      </c>
      <c r="AD906" s="275">
        <v>8.4924817951324227E-2</v>
      </c>
      <c r="AE906" s="275">
        <v>8.4924817951324227E-2</v>
      </c>
      <c r="AF906" s="275">
        <v>60.876109467899994</v>
      </c>
      <c r="AG906" s="275">
        <v>5.6370746069999997</v>
      </c>
      <c r="AH906" s="275">
        <v>5.6370746069999997</v>
      </c>
      <c r="AI906" s="275">
        <v>7.6432107241142289</v>
      </c>
      <c r="AJ906" s="275">
        <v>7.6432107241142289</v>
      </c>
      <c r="AK906" s="275">
        <v>7.6432107241142289</v>
      </c>
    </row>
    <row r="907" spans="1:37" ht="15" x14ac:dyDescent="0.25">
      <c r="A907" s="269" t="s">
        <v>3720</v>
      </c>
      <c r="B907" s="269" t="s">
        <v>3721</v>
      </c>
      <c r="C907" s="275">
        <v>37</v>
      </c>
      <c r="D907" s="269" t="s">
        <v>802</v>
      </c>
      <c r="E907" s="275">
        <v>404.2409100386152</v>
      </c>
      <c r="F907" s="275">
        <v>404.2409100386152</v>
      </c>
      <c r="G907" s="275">
        <v>404.24091003861525</v>
      </c>
      <c r="H907" s="275">
        <v>404.2409100386152</v>
      </c>
      <c r="I907" s="275">
        <v>404.2409100386152</v>
      </c>
      <c r="J907" s="275">
        <v>404.2409100386152</v>
      </c>
      <c r="K907" s="275">
        <v>404.2409100386152</v>
      </c>
      <c r="L907" s="275">
        <v>404.2409100386152</v>
      </c>
      <c r="M907" s="275">
        <v>404.2409100386152</v>
      </c>
      <c r="N907" s="275">
        <v>71.745009545936227</v>
      </c>
      <c r="O907" s="275">
        <v>71.745009545936227</v>
      </c>
      <c r="P907" s="275">
        <v>71.745009545936227</v>
      </c>
      <c r="Q907" s="275">
        <v>71.745009545936227</v>
      </c>
      <c r="R907" s="275">
        <v>71.745009545936227</v>
      </c>
      <c r="S907" s="275">
        <v>71.745009545936227</v>
      </c>
      <c r="T907" s="275">
        <v>71.745009545936227</v>
      </c>
      <c r="U907" s="275">
        <v>71.745009545936227</v>
      </c>
      <c r="V907" s="275">
        <v>71.745009545936227</v>
      </c>
      <c r="W907" s="275">
        <v>0.73185180027844798</v>
      </c>
      <c r="X907" s="275">
        <v>1.2965051828021129E-2</v>
      </c>
      <c r="Y907" s="275">
        <v>0.37240842605323454</v>
      </c>
      <c r="Z907" s="275">
        <v>0.18387878170525168</v>
      </c>
      <c r="AA907" s="275">
        <v>0.18387878170525168</v>
      </c>
      <c r="AB907" s="275">
        <v>0.18387878170525168</v>
      </c>
      <c r="AC907" s="275">
        <v>0.18387878170525168</v>
      </c>
      <c r="AD907" s="275">
        <v>0.18387878170525168</v>
      </c>
      <c r="AE907" s="275">
        <v>0.18387878170525168</v>
      </c>
      <c r="AF907" s="275">
        <v>114.42133707100001</v>
      </c>
      <c r="AG907" s="275">
        <v>10.595305574299999</v>
      </c>
      <c r="AH907" s="275">
        <v>10.595305574299999</v>
      </c>
      <c r="AI907" s="275">
        <v>10.733159218049533</v>
      </c>
      <c r="AJ907" s="275">
        <v>10.733159218049533</v>
      </c>
      <c r="AK907" s="275">
        <v>10.733159218049533</v>
      </c>
    </row>
    <row r="908" spans="1:37" ht="15" x14ac:dyDescent="0.25">
      <c r="A908" s="269" t="s">
        <v>3722</v>
      </c>
      <c r="B908" s="269" t="s">
        <v>3723</v>
      </c>
      <c r="C908" s="275">
        <v>10</v>
      </c>
      <c r="D908" s="269" t="s">
        <v>802</v>
      </c>
      <c r="E908" s="275">
        <v>13.491201953381605</v>
      </c>
      <c r="F908" s="275">
        <v>13.491201953381605</v>
      </c>
      <c r="G908" s="275">
        <v>13.491201953381605</v>
      </c>
      <c r="H908" s="275">
        <v>13.491201953381605</v>
      </c>
      <c r="I908" s="275">
        <v>13.491201953381605</v>
      </c>
      <c r="J908" s="275">
        <v>13.491201953381605</v>
      </c>
      <c r="K908" s="275">
        <v>13.491201953381605</v>
      </c>
      <c r="L908" s="275">
        <v>13.491201953381605</v>
      </c>
      <c r="M908" s="275">
        <v>13.491201953381605</v>
      </c>
      <c r="N908" s="275">
        <v>4.6935109867124094</v>
      </c>
      <c r="O908" s="275">
        <v>4.6935109867124094</v>
      </c>
      <c r="P908" s="275">
        <v>4.6935109867124103</v>
      </c>
      <c r="Q908" s="275">
        <v>4.6935109867124094</v>
      </c>
      <c r="R908" s="275">
        <v>4.6935109867124094</v>
      </c>
      <c r="S908" s="275">
        <v>4.6935109867124094</v>
      </c>
      <c r="T908" s="275">
        <v>4.6935109867124094</v>
      </c>
      <c r="U908" s="275">
        <v>4.6935109867124094</v>
      </c>
      <c r="V908" s="275">
        <v>4.6935109867124094</v>
      </c>
      <c r="W908" s="275">
        <v>0.15590859864544798</v>
      </c>
      <c r="X908" s="275">
        <v>1.5985144507423661E-3</v>
      </c>
      <c r="Y908" s="275">
        <v>7.8753556548095169E-2</v>
      </c>
      <c r="Z908" s="275">
        <v>3.9094969899787314E-2</v>
      </c>
      <c r="AA908" s="275">
        <v>3.9094969899787314E-2</v>
      </c>
      <c r="AB908" s="275">
        <v>3.9094969899787314E-2</v>
      </c>
      <c r="AC908" s="275">
        <v>3.9094969899787314E-2</v>
      </c>
      <c r="AD908" s="275">
        <v>3.9094969899787314E-2</v>
      </c>
      <c r="AE908" s="275">
        <v>3.9094969899787314E-2</v>
      </c>
      <c r="AF908" s="275">
        <v>24.893988829799998</v>
      </c>
      <c r="AG908" s="275">
        <v>2.3051586107999995</v>
      </c>
      <c r="AH908" s="275">
        <v>2.3051586107999995</v>
      </c>
      <c r="AI908" s="275">
        <v>2.7033780718402918</v>
      </c>
      <c r="AJ908" s="275">
        <v>2.7033780718402918</v>
      </c>
      <c r="AK908" s="275">
        <v>2.7033780718402918</v>
      </c>
    </row>
    <row r="909" spans="1:37" ht="15" x14ac:dyDescent="0.25">
      <c r="A909" s="269" t="s">
        <v>3724</v>
      </c>
      <c r="B909" s="269" t="s">
        <v>3725</v>
      </c>
      <c r="C909" s="275">
        <v>10</v>
      </c>
      <c r="D909" s="269" t="s">
        <v>802</v>
      </c>
      <c r="E909" s="275">
        <v>13.491201953381605</v>
      </c>
      <c r="F909" s="275">
        <v>13.491201953381605</v>
      </c>
      <c r="G909" s="275">
        <v>13.491201953381605</v>
      </c>
      <c r="H909" s="275">
        <v>13.491201953381605</v>
      </c>
      <c r="I909" s="275">
        <v>13.491201953381605</v>
      </c>
      <c r="J909" s="275">
        <v>13.491201953381605</v>
      </c>
      <c r="K909" s="275">
        <v>13.491201953381605</v>
      </c>
      <c r="L909" s="275">
        <v>13.491201953381605</v>
      </c>
      <c r="M909" s="275">
        <v>13.491201953381605</v>
      </c>
      <c r="N909" s="275">
        <v>4.6518856729572935</v>
      </c>
      <c r="O909" s="275">
        <v>4.6518856729572935</v>
      </c>
      <c r="P909" s="275">
        <v>4.6518856729572926</v>
      </c>
      <c r="Q909" s="275">
        <v>4.6518856729572935</v>
      </c>
      <c r="R909" s="275">
        <v>4.6518856729572935</v>
      </c>
      <c r="S909" s="275">
        <v>4.6518856729572935</v>
      </c>
      <c r="T909" s="275">
        <v>4.6518856729572935</v>
      </c>
      <c r="U909" s="275">
        <v>4.6518856729572935</v>
      </c>
      <c r="V909" s="275">
        <v>4.6518856729572935</v>
      </c>
      <c r="W909" s="275">
        <v>0.13908249599627434</v>
      </c>
      <c r="X909" s="275">
        <v>1.4614699036183203E-3</v>
      </c>
      <c r="Y909" s="275">
        <v>7.0271982949946327E-2</v>
      </c>
      <c r="Z909" s="275">
        <v>3.8757311911197828E-2</v>
      </c>
      <c r="AA909" s="275">
        <v>3.8757311911197828E-2</v>
      </c>
      <c r="AB909" s="275">
        <v>3.8757311911197828E-2</v>
      </c>
      <c r="AC909" s="275">
        <v>3.8757311911197828E-2</v>
      </c>
      <c r="AD909" s="275">
        <v>3.8757311911197828E-2</v>
      </c>
      <c r="AE909" s="275">
        <v>3.8757311911197828E-2</v>
      </c>
      <c r="AF909" s="275">
        <v>24.8885423943</v>
      </c>
      <c r="AG909" s="275">
        <v>2.3046542774999996</v>
      </c>
      <c r="AH909" s="275">
        <v>2.3046542774999996</v>
      </c>
      <c r="AI909" s="275">
        <v>2.7012246235221316</v>
      </c>
      <c r="AJ909" s="275">
        <v>2.7012246235221316</v>
      </c>
      <c r="AK909" s="275">
        <v>2.7012246235221316</v>
      </c>
    </row>
    <row r="910" spans="1:37" ht="15" x14ac:dyDescent="0.25">
      <c r="A910" s="269" t="s">
        <v>3726</v>
      </c>
      <c r="B910" s="269" t="s">
        <v>3723</v>
      </c>
      <c r="C910" s="275">
        <v>10</v>
      </c>
      <c r="D910" s="269" t="s">
        <v>802</v>
      </c>
      <c r="E910" s="275">
        <v>25.899201921910354</v>
      </c>
      <c r="F910" s="275">
        <v>25.899201921910354</v>
      </c>
      <c r="G910" s="275">
        <v>25.89920192191035</v>
      </c>
      <c r="H910" s="275">
        <v>25.899201921910354</v>
      </c>
      <c r="I910" s="275">
        <v>25.899201921910354</v>
      </c>
      <c r="J910" s="275">
        <v>25.899201921910354</v>
      </c>
      <c r="K910" s="275">
        <v>25.899201921910354</v>
      </c>
      <c r="L910" s="275">
        <v>25.899201921910354</v>
      </c>
      <c r="M910" s="275">
        <v>25.899201921910354</v>
      </c>
      <c r="N910" s="275">
        <v>6.8714131313425622</v>
      </c>
      <c r="O910" s="275">
        <v>6.8714131313425622</v>
      </c>
      <c r="P910" s="275">
        <v>6.871413131342563</v>
      </c>
      <c r="Q910" s="275">
        <v>6.8714131313425622</v>
      </c>
      <c r="R910" s="275">
        <v>6.8714131313425622</v>
      </c>
      <c r="S910" s="275">
        <v>6.8714131313425622</v>
      </c>
      <c r="T910" s="275">
        <v>6.8714131313425622</v>
      </c>
      <c r="U910" s="275">
        <v>6.8714131313425622</v>
      </c>
      <c r="V910" s="275">
        <v>6.8714131313425622</v>
      </c>
      <c r="W910" s="275">
        <v>0.15590859864544798</v>
      </c>
      <c r="X910" s="275">
        <v>1.5985144507423661E-3</v>
      </c>
      <c r="Y910" s="275">
        <v>7.8753556548095169E-2</v>
      </c>
      <c r="Z910" s="275">
        <v>3.9094969899787314E-2</v>
      </c>
      <c r="AA910" s="275">
        <v>3.9094969899787314E-2</v>
      </c>
      <c r="AB910" s="275">
        <v>3.9094969899787314E-2</v>
      </c>
      <c r="AC910" s="275">
        <v>3.9094969899787314E-2</v>
      </c>
      <c r="AD910" s="275">
        <v>3.9094969899787314E-2</v>
      </c>
      <c r="AE910" s="275">
        <v>3.9094969899787314E-2</v>
      </c>
      <c r="AF910" s="275">
        <v>25.055173185500003</v>
      </c>
      <c r="AG910" s="275">
        <v>2.3200841475999998</v>
      </c>
      <c r="AH910" s="275">
        <v>2.3200841475999998</v>
      </c>
      <c r="AI910" s="275">
        <v>2.7522618109230264</v>
      </c>
      <c r="AJ910" s="275">
        <v>2.7522618109230264</v>
      </c>
      <c r="AK910" s="275">
        <v>2.7522618109230264</v>
      </c>
    </row>
    <row r="911" spans="1:37" ht="15" x14ac:dyDescent="0.25">
      <c r="A911" s="269" t="s">
        <v>916</v>
      </c>
      <c r="B911" s="269" t="s">
        <v>917</v>
      </c>
      <c r="C911" s="275">
        <v>23</v>
      </c>
      <c r="D911" s="269" t="s">
        <v>802</v>
      </c>
      <c r="E911" s="275">
        <v>210.27321353635512</v>
      </c>
      <c r="F911" s="275">
        <v>180.59543681171033</v>
      </c>
      <c r="G911" s="275">
        <v>190.81450582054427</v>
      </c>
      <c r="H911" s="275">
        <v>182.86023031981586</v>
      </c>
      <c r="I911" s="275">
        <v>175.85838324664496</v>
      </c>
      <c r="J911" s="275">
        <v>179.35930678323041</v>
      </c>
      <c r="K911" s="275">
        <v>195.79598856117639</v>
      </c>
      <c r="L911" s="275">
        <v>184.30222685254279</v>
      </c>
      <c r="M911" s="275">
        <v>189.01209253272759</v>
      </c>
      <c r="N911" s="275">
        <v>78.2382334708023</v>
      </c>
      <c r="O911" s="275">
        <v>72.718181944222906</v>
      </c>
      <c r="P911" s="275">
        <v>74.687456524641718</v>
      </c>
      <c r="Q911" s="275">
        <v>73.904308718529222</v>
      </c>
      <c r="R911" s="275">
        <v>73.174384549725332</v>
      </c>
      <c r="S911" s="275">
        <v>73.53934663412727</v>
      </c>
      <c r="T911" s="275">
        <v>75.68349887998869</v>
      </c>
      <c r="U911" s="275">
        <v>73.083144028624858</v>
      </c>
      <c r="V911" s="275">
        <v>74.497372105682373</v>
      </c>
      <c r="W911" s="275">
        <v>4.8535802986541947</v>
      </c>
      <c r="X911" s="275">
        <v>0.14086166845569001</v>
      </c>
      <c r="Y911" s="275">
        <v>2.4972209835549424</v>
      </c>
      <c r="Z911" s="275">
        <v>1.0306780256799781</v>
      </c>
      <c r="AA911" s="275">
        <v>1.0306780256799781</v>
      </c>
      <c r="AB911" s="275">
        <v>1.0306780256799781</v>
      </c>
      <c r="AC911" s="275">
        <v>1.0306780256799781</v>
      </c>
      <c r="AD911" s="275">
        <v>1.0306780256799781</v>
      </c>
      <c r="AE911" s="275">
        <v>1.0306780256799781</v>
      </c>
      <c r="AF911" s="275">
        <v>79.903502713899996</v>
      </c>
      <c r="AG911" s="275">
        <v>7.3989913853999996</v>
      </c>
      <c r="AH911" s="275">
        <v>7.3989913853999996</v>
      </c>
      <c r="AI911" s="275">
        <v>11.268924550010375</v>
      </c>
      <c r="AJ911" s="275">
        <v>11.268924550010375</v>
      </c>
      <c r="AK911" s="275">
        <v>11.268924550010375</v>
      </c>
    </row>
    <row r="912" spans="1:37" ht="15" x14ac:dyDescent="0.25">
      <c r="A912" s="269" t="s">
        <v>3727</v>
      </c>
      <c r="B912" s="269" t="s">
        <v>3715</v>
      </c>
      <c r="C912" s="275">
        <v>6</v>
      </c>
      <c r="D912" s="269" t="s">
        <v>802</v>
      </c>
      <c r="E912" s="275">
        <v>11.788717528711855</v>
      </c>
      <c r="F912" s="275">
        <v>11.788717528711855</v>
      </c>
      <c r="G912" s="275">
        <v>11.788717528711855</v>
      </c>
      <c r="H912" s="275">
        <v>11.788717528711855</v>
      </c>
      <c r="I912" s="275">
        <v>11.788717528711855</v>
      </c>
      <c r="J912" s="275">
        <v>11.788717528711855</v>
      </c>
      <c r="K912" s="275">
        <v>11.788717528711855</v>
      </c>
      <c r="L912" s="275">
        <v>11.788717528711855</v>
      </c>
      <c r="M912" s="275">
        <v>11.788717528711855</v>
      </c>
      <c r="N912" s="275">
        <v>6.9602872629444459</v>
      </c>
      <c r="O912" s="275">
        <v>6.9602872629444459</v>
      </c>
      <c r="P912" s="275">
        <v>6.9602872629444468</v>
      </c>
      <c r="Q912" s="275">
        <v>6.9602872629444459</v>
      </c>
      <c r="R912" s="275">
        <v>6.9602872629444459</v>
      </c>
      <c r="S912" s="275">
        <v>6.9602872629444459</v>
      </c>
      <c r="T912" s="275">
        <v>6.9602872629444459</v>
      </c>
      <c r="U912" s="275">
        <v>6.9602872629444459</v>
      </c>
      <c r="V912" s="275">
        <v>6.9602872629444459</v>
      </c>
      <c r="W912" s="275">
        <v>0</v>
      </c>
      <c r="X912" s="275">
        <v>0</v>
      </c>
      <c r="Y912" s="275">
        <v>0</v>
      </c>
      <c r="Z912" s="275">
        <v>0</v>
      </c>
      <c r="AA912" s="275">
        <v>0</v>
      </c>
      <c r="AB912" s="275">
        <v>0</v>
      </c>
      <c r="AC912" s="275">
        <v>0</v>
      </c>
      <c r="AD912" s="275">
        <v>0</v>
      </c>
      <c r="AE912" s="275">
        <v>0</v>
      </c>
      <c r="AF912" s="275">
        <v>31.7522851403</v>
      </c>
      <c r="AG912" s="275">
        <v>2.9402324809999993</v>
      </c>
      <c r="AH912" s="275">
        <v>2.9402324809999993</v>
      </c>
      <c r="AI912" s="275">
        <v>2.7042845820299632</v>
      </c>
      <c r="AJ912" s="275">
        <v>2.7042845820299632</v>
      </c>
      <c r="AK912" s="275">
        <v>2.7042845820299632</v>
      </c>
    </row>
    <row r="913" spans="1:37" ht="15" x14ac:dyDescent="0.25">
      <c r="A913" s="269" t="s">
        <v>918</v>
      </c>
      <c r="B913" s="269" t="s">
        <v>919</v>
      </c>
      <c r="C913" s="275">
        <v>56</v>
      </c>
      <c r="D913" s="269" t="s">
        <v>802</v>
      </c>
      <c r="E913" s="275">
        <v>764.32930345410887</v>
      </c>
      <c r="F913" s="275">
        <v>684.44643030563793</v>
      </c>
      <c r="G913" s="275">
        <v>718.64642954120836</v>
      </c>
      <c r="H913" s="275">
        <v>773.11780352170058</v>
      </c>
      <c r="I913" s="275">
        <v>691.03780535633166</v>
      </c>
      <c r="J913" s="275">
        <v>723.04067957500411</v>
      </c>
      <c r="K913" s="275">
        <v>766.52642847100685</v>
      </c>
      <c r="L913" s="275">
        <v>709.60930467719629</v>
      </c>
      <c r="M913" s="275">
        <v>739.16642908255051</v>
      </c>
      <c r="N913" s="275">
        <v>114.22492125803132</v>
      </c>
      <c r="O913" s="275">
        <v>102.74323921737755</v>
      </c>
      <c r="P913" s="275">
        <v>107.52727340098329</v>
      </c>
      <c r="Q913" s="275">
        <v>114.22492125803132</v>
      </c>
      <c r="R913" s="275">
        <v>102.74323921737755</v>
      </c>
      <c r="S913" s="275">
        <v>107.52727340098328</v>
      </c>
      <c r="T913" s="275">
        <v>114.22492125803132</v>
      </c>
      <c r="U913" s="275">
        <v>106.57046656426213</v>
      </c>
      <c r="V913" s="275">
        <v>110.39769391114672</v>
      </c>
      <c r="W913" s="275">
        <v>1.6077394887194196</v>
      </c>
      <c r="X913" s="275">
        <v>4.2183814495034451E-2</v>
      </c>
      <c r="Y913" s="275">
        <v>0.82496165160722701</v>
      </c>
      <c r="Z913" s="275">
        <v>0.58467612681461822</v>
      </c>
      <c r="AA913" s="275">
        <v>0.58467612681461822</v>
      </c>
      <c r="AB913" s="275">
        <v>0.58467612681461822</v>
      </c>
      <c r="AC913" s="275">
        <v>0.58467612681461822</v>
      </c>
      <c r="AD913" s="275">
        <v>0.58467612681461822</v>
      </c>
      <c r="AE913" s="275">
        <v>0.58467612681461822</v>
      </c>
      <c r="AF913" s="275">
        <v>194.67710432909999</v>
      </c>
      <c r="AG913" s="275">
        <v>18.026927257600001</v>
      </c>
      <c r="AH913" s="275">
        <v>18.026927257600001</v>
      </c>
      <c r="AI913" s="275">
        <v>57.88631343916731</v>
      </c>
      <c r="AJ913" s="275">
        <v>57.88631343916731</v>
      </c>
      <c r="AK913" s="275">
        <v>57.88631343916731</v>
      </c>
    </row>
    <row r="914" spans="1:37" ht="15" x14ac:dyDescent="0.25">
      <c r="A914" s="269" t="s">
        <v>1813</v>
      </c>
      <c r="B914" s="269" t="s">
        <v>1814</v>
      </c>
      <c r="C914" s="275">
        <v>16</v>
      </c>
      <c r="D914" s="269" t="s">
        <v>802</v>
      </c>
      <c r="E914" s="275">
        <v>310.25822143136469</v>
      </c>
      <c r="F914" s="275">
        <v>308.72372141956299</v>
      </c>
      <c r="G914" s="275">
        <v>309.23522142349685</v>
      </c>
      <c r="H914" s="275">
        <v>310.76972143529861</v>
      </c>
      <c r="I914" s="275">
        <v>309.74672142743077</v>
      </c>
      <c r="J914" s="275">
        <v>310.25822143136469</v>
      </c>
      <c r="K914" s="275">
        <v>310.25822143136469</v>
      </c>
      <c r="L914" s="275">
        <v>308.72372141956299</v>
      </c>
      <c r="M914" s="275">
        <v>309.23522142349685</v>
      </c>
      <c r="N914" s="275">
        <v>50.212203563885879</v>
      </c>
      <c r="O914" s="275">
        <v>50.212203563885879</v>
      </c>
      <c r="P914" s="275">
        <v>50.212203563885872</v>
      </c>
      <c r="Q914" s="275">
        <v>50.212203563885879</v>
      </c>
      <c r="R914" s="275">
        <v>50.212203563885879</v>
      </c>
      <c r="S914" s="275">
        <v>50.212203563885879</v>
      </c>
      <c r="T914" s="275">
        <v>50.212203563885879</v>
      </c>
      <c r="U914" s="275">
        <v>50.212203563885879</v>
      </c>
      <c r="V914" s="275">
        <v>50.212203563885879</v>
      </c>
      <c r="W914" s="275">
        <v>0.29443360190046525</v>
      </c>
      <c r="X914" s="275">
        <v>4.2717400172366396E-3</v>
      </c>
      <c r="Y914" s="275">
        <v>0.14935267095885094</v>
      </c>
      <c r="Z914" s="275">
        <v>8.4924817951324227E-2</v>
      </c>
      <c r="AA914" s="275">
        <v>8.4924817951324227E-2</v>
      </c>
      <c r="AB914" s="275">
        <v>8.4924817951324227E-2</v>
      </c>
      <c r="AC914" s="275">
        <v>8.4924817951324227E-2</v>
      </c>
      <c r="AD914" s="275">
        <v>8.4924817951324227E-2</v>
      </c>
      <c r="AE914" s="275">
        <v>8.4924817951324227E-2</v>
      </c>
      <c r="AF914" s="275">
        <v>60.876109467899994</v>
      </c>
      <c r="AG914" s="275">
        <v>5.6370746069999997</v>
      </c>
      <c r="AH914" s="275">
        <v>5.6370746069999997</v>
      </c>
      <c r="AI914" s="275">
        <v>7.6432107241142289</v>
      </c>
      <c r="AJ914" s="275">
        <v>7.6432107241142289</v>
      </c>
      <c r="AK914" s="275">
        <v>7.6432107241142289</v>
      </c>
    </row>
    <row r="915" spans="1:37" ht="15" x14ac:dyDescent="0.25">
      <c r="A915" s="269" t="s">
        <v>1815</v>
      </c>
      <c r="B915" s="269" t="s">
        <v>1816</v>
      </c>
      <c r="C915" s="275">
        <v>37</v>
      </c>
      <c r="D915" s="269" t="s">
        <v>802</v>
      </c>
      <c r="E915" s="275">
        <v>404.2409100386152</v>
      </c>
      <c r="F915" s="275">
        <v>404.2409100386152</v>
      </c>
      <c r="G915" s="275">
        <v>404.24091003861525</v>
      </c>
      <c r="H915" s="275">
        <v>404.2409100386152</v>
      </c>
      <c r="I915" s="275">
        <v>404.2409100386152</v>
      </c>
      <c r="J915" s="275">
        <v>404.2409100386152</v>
      </c>
      <c r="K915" s="275">
        <v>404.2409100386152</v>
      </c>
      <c r="L915" s="275">
        <v>404.2409100386152</v>
      </c>
      <c r="M915" s="275">
        <v>404.2409100386152</v>
      </c>
      <c r="N915" s="275">
        <v>71.743322046018648</v>
      </c>
      <c r="O915" s="275">
        <v>71.743322046018648</v>
      </c>
      <c r="P915" s="275">
        <v>71.743322046018648</v>
      </c>
      <c r="Q915" s="275">
        <v>71.743322046018648</v>
      </c>
      <c r="R915" s="275">
        <v>71.743322046018648</v>
      </c>
      <c r="S915" s="275">
        <v>71.743322046018648</v>
      </c>
      <c r="T915" s="275">
        <v>71.743322046018648</v>
      </c>
      <c r="U915" s="275">
        <v>71.743322046018648</v>
      </c>
      <c r="V915" s="275">
        <v>71.743322046018648</v>
      </c>
      <c r="W915" s="275">
        <v>0.73185180027844798</v>
      </c>
      <c r="X915" s="275">
        <v>1.2965051828021129E-2</v>
      </c>
      <c r="Y915" s="275">
        <v>0.37240842605323454</v>
      </c>
      <c r="Z915" s="275">
        <v>0.18387878170525168</v>
      </c>
      <c r="AA915" s="275">
        <v>0.18387878170525168</v>
      </c>
      <c r="AB915" s="275">
        <v>0.18387878170525168</v>
      </c>
      <c r="AC915" s="275">
        <v>0.18387878170525168</v>
      </c>
      <c r="AD915" s="275">
        <v>0.18387878170525168</v>
      </c>
      <c r="AE915" s="275">
        <v>0.18387878170525168</v>
      </c>
      <c r="AF915" s="275">
        <v>114.41558283099999</v>
      </c>
      <c r="AG915" s="275">
        <v>10.5947727383</v>
      </c>
      <c r="AH915" s="275">
        <v>10.5947727383</v>
      </c>
      <c r="AI915" s="275">
        <v>10.733159218049533</v>
      </c>
      <c r="AJ915" s="275">
        <v>10.733159218049533</v>
      </c>
      <c r="AK915" s="275">
        <v>10.733159218049533</v>
      </c>
    </row>
    <row r="916" spans="1:37" ht="15" x14ac:dyDescent="0.25">
      <c r="A916" s="269" t="s">
        <v>3728</v>
      </c>
      <c r="B916" s="269" t="s">
        <v>3723</v>
      </c>
      <c r="C916" s="275">
        <v>10</v>
      </c>
      <c r="D916" s="269" t="s">
        <v>802</v>
      </c>
      <c r="E916" s="275">
        <v>13.491201953381605</v>
      </c>
      <c r="F916" s="275">
        <v>13.491201953381605</v>
      </c>
      <c r="G916" s="275">
        <v>13.491201953381605</v>
      </c>
      <c r="H916" s="275">
        <v>13.491201953381605</v>
      </c>
      <c r="I916" s="275">
        <v>13.491201953381605</v>
      </c>
      <c r="J916" s="275">
        <v>13.491201953381605</v>
      </c>
      <c r="K916" s="275">
        <v>13.491201953381605</v>
      </c>
      <c r="L916" s="275">
        <v>13.491201953381605</v>
      </c>
      <c r="M916" s="275">
        <v>13.491201953381605</v>
      </c>
      <c r="N916" s="275">
        <v>4.6935109867124103</v>
      </c>
      <c r="O916" s="275">
        <v>4.6935109867124103</v>
      </c>
      <c r="P916" s="275">
        <v>4.6935109867124103</v>
      </c>
      <c r="Q916" s="275">
        <v>4.6935109867124103</v>
      </c>
      <c r="R916" s="275">
        <v>4.6935109867124103</v>
      </c>
      <c r="S916" s="275">
        <v>4.6935109867124103</v>
      </c>
      <c r="T916" s="275">
        <v>4.6935109867124103</v>
      </c>
      <c r="U916" s="275">
        <v>4.6935109867124103</v>
      </c>
      <c r="V916" s="275">
        <v>4.6935109867124103</v>
      </c>
      <c r="W916" s="275">
        <v>0.15590859864544798</v>
      </c>
      <c r="X916" s="275">
        <v>1.5985144507423661E-3</v>
      </c>
      <c r="Y916" s="275">
        <v>7.8753556548095169E-2</v>
      </c>
      <c r="Z916" s="275">
        <v>3.9094969899787314E-2</v>
      </c>
      <c r="AA916" s="275">
        <v>3.9094969899787314E-2</v>
      </c>
      <c r="AB916" s="275">
        <v>3.9094969899787314E-2</v>
      </c>
      <c r="AC916" s="275">
        <v>3.9094969899787314E-2</v>
      </c>
      <c r="AD916" s="275">
        <v>3.9094969899787314E-2</v>
      </c>
      <c r="AE916" s="275">
        <v>3.9094969899787314E-2</v>
      </c>
      <c r="AF916" s="275">
        <v>24.8936621665</v>
      </c>
      <c r="AG916" s="275">
        <v>2.3051283625999996</v>
      </c>
      <c r="AH916" s="275">
        <v>2.3051283625999996</v>
      </c>
      <c r="AI916" s="275">
        <v>2.7033687475754729</v>
      </c>
      <c r="AJ916" s="275">
        <v>2.7033687475754729</v>
      </c>
      <c r="AK916" s="275">
        <v>2.7033687475754729</v>
      </c>
    </row>
    <row r="917" spans="1:37" ht="15" x14ac:dyDescent="0.25">
      <c r="A917" s="269" t="s">
        <v>3729</v>
      </c>
      <c r="B917" s="269" t="s">
        <v>3725</v>
      </c>
      <c r="C917" s="275">
        <v>10</v>
      </c>
      <c r="D917" s="269" t="s">
        <v>802</v>
      </c>
      <c r="E917" s="275">
        <v>13.491201953381605</v>
      </c>
      <c r="F917" s="275">
        <v>13.491201953381605</v>
      </c>
      <c r="G917" s="275">
        <v>13.491201953381605</v>
      </c>
      <c r="H917" s="275">
        <v>13.491201953381605</v>
      </c>
      <c r="I917" s="275">
        <v>13.491201953381605</v>
      </c>
      <c r="J917" s="275">
        <v>13.491201953381605</v>
      </c>
      <c r="K917" s="275">
        <v>13.491201953381605</v>
      </c>
      <c r="L917" s="275">
        <v>13.491201953381605</v>
      </c>
      <c r="M917" s="275">
        <v>13.491201953381605</v>
      </c>
      <c r="N917" s="275">
        <v>4.3615002758937091</v>
      </c>
      <c r="O917" s="275">
        <v>4.3615002758937091</v>
      </c>
      <c r="P917" s="275">
        <v>4.36150027589371</v>
      </c>
      <c r="Q917" s="275">
        <v>4.3615002758937091</v>
      </c>
      <c r="R917" s="275">
        <v>4.3615002758937091</v>
      </c>
      <c r="S917" s="275">
        <v>4.3615002758937091</v>
      </c>
      <c r="T917" s="275">
        <v>4.3615002758937091</v>
      </c>
      <c r="U917" s="275">
        <v>4.3615002758937091</v>
      </c>
      <c r="V917" s="275">
        <v>4.3615002758937091</v>
      </c>
      <c r="W917" s="275">
        <v>0.13908249599627434</v>
      </c>
      <c r="X917" s="275">
        <v>1.4614699036183203E-3</v>
      </c>
      <c r="Y917" s="275">
        <v>7.0271982949946327E-2</v>
      </c>
      <c r="Z917" s="275">
        <v>3.8757311911197828E-2</v>
      </c>
      <c r="AA917" s="275">
        <v>3.8757311911197828E-2</v>
      </c>
      <c r="AB917" s="275">
        <v>3.8757311911197828E-2</v>
      </c>
      <c r="AC917" s="275">
        <v>3.8757311911197828E-2</v>
      </c>
      <c r="AD917" s="275">
        <v>3.8757311911197828E-2</v>
      </c>
      <c r="AE917" s="275">
        <v>3.8757311911197828E-2</v>
      </c>
      <c r="AF917" s="275">
        <v>24.888218677499999</v>
      </c>
      <c r="AG917" s="275">
        <v>2.3046243016999997</v>
      </c>
      <c r="AH917" s="275">
        <v>2.3046243016999997</v>
      </c>
      <c r="AI917" s="275">
        <v>2.6915237206926208</v>
      </c>
      <c r="AJ917" s="275">
        <v>2.6915237206926208</v>
      </c>
      <c r="AK917" s="275">
        <v>2.6915237206926208</v>
      </c>
    </row>
    <row r="918" spans="1:37" ht="15" x14ac:dyDescent="0.25">
      <c r="A918" s="269" t="s">
        <v>3730</v>
      </c>
      <c r="B918" s="269" t="s">
        <v>3731</v>
      </c>
      <c r="C918" s="275">
        <v>77</v>
      </c>
      <c r="D918" s="269" t="s">
        <v>802</v>
      </c>
      <c r="E918" s="275">
        <v>1954.6465419349051</v>
      </c>
      <c r="F918" s="275">
        <v>1948.5085418876984</v>
      </c>
      <c r="G918" s="275">
        <v>1950.554541903434</v>
      </c>
      <c r="H918" s="275">
        <v>1956.6925419506408</v>
      </c>
      <c r="I918" s="275">
        <v>1952.6005419191695</v>
      </c>
      <c r="J918" s="275">
        <v>1954.6465419349051</v>
      </c>
      <c r="K918" s="275">
        <v>1954.6465419349051</v>
      </c>
      <c r="L918" s="275">
        <v>1948.5085418876984</v>
      </c>
      <c r="M918" s="275">
        <v>1950.5545419034338</v>
      </c>
      <c r="N918" s="275">
        <v>178.93953508164677</v>
      </c>
      <c r="O918" s="275">
        <v>178.93953508164677</v>
      </c>
      <c r="P918" s="275">
        <v>178.93953508164671</v>
      </c>
      <c r="Q918" s="275">
        <v>178.93953508164677</v>
      </c>
      <c r="R918" s="275">
        <v>178.93953508164677</v>
      </c>
      <c r="S918" s="275">
        <v>178.93953508164677</v>
      </c>
      <c r="T918" s="275">
        <v>178.93953508164677</v>
      </c>
      <c r="U918" s="275">
        <v>178.93953508164677</v>
      </c>
      <c r="V918" s="275">
        <v>178.93953508164677</v>
      </c>
      <c r="W918" s="275">
        <v>0</v>
      </c>
      <c r="X918" s="275">
        <v>0</v>
      </c>
      <c r="Y918" s="275">
        <v>0</v>
      </c>
      <c r="Z918" s="275">
        <v>0</v>
      </c>
      <c r="AA918" s="275">
        <v>0</v>
      </c>
      <c r="AB918" s="275">
        <v>0</v>
      </c>
      <c r="AC918" s="275">
        <v>0</v>
      </c>
      <c r="AD918" s="275">
        <v>0</v>
      </c>
      <c r="AE918" s="275">
        <v>0</v>
      </c>
      <c r="AF918" s="275">
        <v>398.29278473170001</v>
      </c>
      <c r="AG918" s="275">
        <v>36.881585696400002</v>
      </c>
      <c r="AH918" s="275">
        <v>36.881585696400002</v>
      </c>
      <c r="AI918" s="275">
        <v>117.9392862811607</v>
      </c>
      <c r="AJ918" s="275">
        <v>117.9392862811607</v>
      </c>
      <c r="AK918" s="275">
        <v>117.9392862811607</v>
      </c>
    </row>
    <row r="919" spans="1:37" ht="15" x14ac:dyDescent="0.25">
      <c r="A919" s="269" t="s">
        <v>1817</v>
      </c>
      <c r="B919" s="269" t="s">
        <v>1818</v>
      </c>
      <c r="C919" s="275">
        <v>77</v>
      </c>
      <c r="D919" s="269" t="s">
        <v>802</v>
      </c>
      <c r="E919" s="275">
        <v>1954.6465419349051</v>
      </c>
      <c r="F919" s="275">
        <v>1948.5085418876984</v>
      </c>
      <c r="G919" s="275">
        <v>1950.554541903434</v>
      </c>
      <c r="H919" s="275">
        <v>1956.6925419506408</v>
      </c>
      <c r="I919" s="275">
        <v>1952.6005419191695</v>
      </c>
      <c r="J919" s="275">
        <v>1954.6465419349051</v>
      </c>
      <c r="K919" s="275">
        <v>1954.6465419349051</v>
      </c>
      <c r="L919" s="275">
        <v>1948.5085418876984</v>
      </c>
      <c r="M919" s="275">
        <v>1950.5545419034338</v>
      </c>
      <c r="N919" s="275">
        <v>179.40263149956112</v>
      </c>
      <c r="O919" s="275">
        <v>179.40263149956112</v>
      </c>
      <c r="P919" s="275">
        <v>179.40263149956107</v>
      </c>
      <c r="Q919" s="275">
        <v>179.40263149956112</v>
      </c>
      <c r="R919" s="275">
        <v>179.40263149956112</v>
      </c>
      <c r="S919" s="275">
        <v>179.40263149956112</v>
      </c>
      <c r="T919" s="275">
        <v>179.40263149956112</v>
      </c>
      <c r="U919" s="275">
        <v>179.40263149956112</v>
      </c>
      <c r="V919" s="275">
        <v>179.40263149956112</v>
      </c>
      <c r="W919" s="275">
        <v>2.1928555111482928</v>
      </c>
      <c r="X919" s="275">
        <v>8.317673995225873E-2</v>
      </c>
      <c r="Y919" s="275">
        <v>1.1380161255502759</v>
      </c>
      <c r="Z919" s="275">
        <v>1.2754729380940797</v>
      </c>
      <c r="AA919" s="275">
        <v>1.2754729380940797</v>
      </c>
      <c r="AB919" s="275">
        <v>1.2754729380940797</v>
      </c>
      <c r="AC919" s="275">
        <v>1.2754729380940797</v>
      </c>
      <c r="AD919" s="275">
        <v>1.2754729380940797</v>
      </c>
      <c r="AE919" s="275">
        <v>1.2754729380940797</v>
      </c>
      <c r="AF919" s="275">
        <v>398.29133035090001</v>
      </c>
      <c r="AG919" s="275">
        <v>36.8814510224</v>
      </c>
      <c r="AH919" s="275">
        <v>36.8814510224</v>
      </c>
      <c r="AI919" s="275">
        <v>117.95837365253608</v>
      </c>
      <c r="AJ919" s="275">
        <v>117.95837365253608</v>
      </c>
      <c r="AK919" s="275">
        <v>117.95837365253608</v>
      </c>
    </row>
    <row r="920" spans="1:37" ht="15" x14ac:dyDescent="0.25">
      <c r="A920" s="269" t="s">
        <v>1819</v>
      </c>
      <c r="B920" s="269" t="s">
        <v>302</v>
      </c>
      <c r="C920" s="275">
        <v>4</v>
      </c>
      <c r="D920" s="269" t="s">
        <v>802</v>
      </c>
      <c r="E920" s="275">
        <v>4.8331782503428755</v>
      </c>
      <c r="F920" s="275">
        <v>4.8331782503428755</v>
      </c>
      <c r="G920" s="275">
        <v>4.8331782503428755</v>
      </c>
      <c r="H920" s="275">
        <v>4.8331782503428755</v>
      </c>
      <c r="I920" s="275">
        <v>4.8331782503428755</v>
      </c>
      <c r="J920" s="275">
        <v>4.8331782503428755</v>
      </c>
      <c r="K920" s="275">
        <v>4.8331782503428755</v>
      </c>
      <c r="L920" s="275">
        <v>4.8331782503428755</v>
      </c>
      <c r="M920" s="275">
        <v>4.8331782503428755</v>
      </c>
      <c r="N920" s="275">
        <v>2.559137624510524</v>
      </c>
      <c r="O920" s="275">
        <v>2.559137624510524</v>
      </c>
      <c r="P920" s="275">
        <v>2.5591376245105235</v>
      </c>
      <c r="Q920" s="275">
        <v>2.559137624510524</v>
      </c>
      <c r="R920" s="275">
        <v>2.559137624510524</v>
      </c>
      <c r="S920" s="275">
        <v>2.559137624510524</v>
      </c>
      <c r="T920" s="275">
        <v>2.559137624510524</v>
      </c>
      <c r="U920" s="275">
        <v>2.559137624510524</v>
      </c>
      <c r="V920" s="275">
        <v>2.559137624510524</v>
      </c>
      <c r="W920" s="275">
        <v>8.4767854336253334E-2</v>
      </c>
      <c r="X920" s="275">
        <v>7.4957097724618314E-4</v>
      </c>
      <c r="Y920" s="275">
        <v>4.2758712656749756E-2</v>
      </c>
      <c r="Z920" s="275">
        <v>3.6021450924357941E-2</v>
      </c>
      <c r="AA920" s="275">
        <v>3.6021450924357941E-2</v>
      </c>
      <c r="AB920" s="275">
        <v>3.6021450924357941E-2</v>
      </c>
      <c r="AC920" s="275">
        <v>3.6021450924357941E-2</v>
      </c>
      <c r="AD920" s="275">
        <v>3.6021450924357941E-2</v>
      </c>
      <c r="AE920" s="275">
        <v>3.6021450924357941E-2</v>
      </c>
      <c r="AF920" s="275">
        <v>12.0625321862</v>
      </c>
      <c r="AG920" s="275">
        <v>1.1169783659999999</v>
      </c>
      <c r="AH920" s="275">
        <v>1.1169783659999999</v>
      </c>
      <c r="AI920" s="275">
        <v>0.85584145233226128</v>
      </c>
      <c r="AJ920" s="275">
        <v>0.85584145233226128</v>
      </c>
      <c r="AK920" s="275">
        <v>0.85584145233226128</v>
      </c>
    </row>
    <row r="921" spans="1:37" ht="15" x14ac:dyDescent="0.25">
      <c r="A921" s="269" t="s">
        <v>1820</v>
      </c>
      <c r="B921" s="269" t="s">
        <v>301</v>
      </c>
      <c r="C921" s="275">
        <v>24</v>
      </c>
      <c r="D921" s="269" t="s">
        <v>802</v>
      </c>
      <c r="E921" s="275">
        <v>206.20567978130754</v>
      </c>
      <c r="F921" s="275">
        <v>206.20567978130754</v>
      </c>
      <c r="G921" s="275">
        <v>206.20567978130751</v>
      </c>
      <c r="H921" s="275">
        <v>206.20567978130754</v>
      </c>
      <c r="I921" s="275">
        <v>206.20567978130754</v>
      </c>
      <c r="J921" s="275">
        <v>206.20567978130754</v>
      </c>
      <c r="K921" s="275">
        <v>206.20567978130754</v>
      </c>
      <c r="L921" s="275">
        <v>206.20567978130754</v>
      </c>
      <c r="M921" s="275">
        <v>206.20567978130754</v>
      </c>
      <c r="N921" s="275">
        <v>71.612525575594177</v>
      </c>
      <c r="O921" s="275">
        <v>71.612525575594177</v>
      </c>
      <c r="P921" s="275">
        <v>71.612525575594177</v>
      </c>
      <c r="Q921" s="275">
        <v>71.612525575594177</v>
      </c>
      <c r="R921" s="275">
        <v>71.612525575594177</v>
      </c>
      <c r="S921" s="275">
        <v>71.612525575594177</v>
      </c>
      <c r="T921" s="275">
        <v>71.612525575594177</v>
      </c>
      <c r="U921" s="275">
        <v>71.612525575594177</v>
      </c>
      <c r="V921" s="275">
        <v>71.612525575594177</v>
      </c>
      <c r="W921" s="275">
        <v>5.2431200167600975</v>
      </c>
      <c r="X921" s="275">
        <v>0.17118165268896296</v>
      </c>
      <c r="Y921" s="275">
        <v>2.7071508347245303</v>
      </c>
      <c r="Z921" s="275">
        <v>1.1315654615869912</v>
      </c>
      <c r="AA921" s="275">
        <v>1.1315654615869912</v>
      </c>
      <c r="AB921" s="275">
        <v>1.1315654615869912</v>
      </c>
      <c r="AC921" s="275">
        <v>1.1315654615869912</v>
      </c>
      <c r="AD921" s="275">
        <v>1.1315654615869912</v>
      </c>
      <c r="AE921" s="275">
        <v>1.1315654615869912</v>
      </c>
      <c r="AF921" s="275">
        <v>40.768425413300001</v>
      </c>
      <c r="AG921" s="275">
        <v>3.7751182334999998</v>
      </c>
      <c r="AH921" s="275">
        <v>3.7751182334999998</v>
      </c>
      <c r="AI921" s="275">
        <v>5.3262307826482473</v>
      </c>
      <c r="AJ921" s="275">
        <v>5.3262307826482473</v>
      </c>
      <c r="AK921" s="275">
        <v>5.3262307826482473</v>
      </c>
    </row>
    <row r="922" spans="1:37" ht="15" x14ac:dyDescent="0.25">
      <c r="A922" s="269" t="s">
        <v>1821</v>
      </c>
      <c r="B922" s="269" t="s">
        <v>302</v>
      </c>
      <c r="C922" s="275">
        <v>4</v>
      </c>
      <c r="D922" s="269" t="s">
        <v>802</v>
      </c>
      <c r="E922" s="275">
        <v>4.8331782503428755</v>
      </c>
      <c r="F922" s="275">
        <v>4.8331782503428755</v>
      </c>
      <c r="G922" s="275">
        <v>4.8331782503428755</v>
      </c>
      <c r="H922" s="275">
        <v>4.8331782503428755</v>
      </c>
      <c r="I922" s="275">
        <v>4.8331782503428755</v>
      </c>
      <c r="J922" s="275">
        <v>4.8331782503428755</v>
      </c>
      <c r="K922" s="275">
        <v>4.8331782503428755</v>
      </c>
      <c r="L922" s="275">
        <v>4.8331782503428755</v>
      </c>
      <c r="M922" s="275">
        <v>4.8331782503428755</v>
      </c>
      <c r="N922" s="275">
        <v>2.5175123107554076</v>
      </c>
      <c r="O922" s="275">
        <v>2.5175123107554076</v>
      </c>
      <c r="P922" s="275">
        <v>2.5175123107554076</v>
      </c>
      <c r="Q922" s="275">
        <v>2.5175123107554076</v>
      </c>
      <c r="R922" s="275">
        <v>2.5175123107554076</v>
      </c>
      <c r="S922" s="275">
        <v>2.5175123107554076</v>
      </c>
      <c r="T922" s="275">
        <v>2.5175123107554076</v>
      </c>
      <c r="U922" s="275">
        <v>2.5175123107554076</v>
      </c>
      <c r="V922" s="275">
        <v>2.5175123107554076</v>
      </c>
      <c r="W922" s="275">
        <v>6.7941751779187681E-2</v>
      </c>
      <c r="X922" s="275">
        <v>6.1252647012213736E-4</v>
      </c>
      <c r="Y922" s="275">
        <v>3.427713912465491E-2</v>
      </c>
      <c r="Z922" s="275">
        <v>3.5683792935768455E-2</v>
      </c>
      <c r="AA922" s="275">
        <v>3.5683792935768455E-2</v>
      </c>
      <c r="AB922" s="275">
        <v>3.5683792935768455E-2</v>
      </c>
      <c r="AC922" s="275">
        <v>3.5683792935768455E-2</v>
      </c>
      <c r="AD922" s="275">
        <v>3.5683792935768455E-2</v>
      </c>
      <c r="AE922" s="275">
        <v>3.5683792935768455E-2</v>
      </c>
      <c r="AF922" s="275">
        <v>12.061683525399999</v>
      </c>
      <c r="AG922" s="275">
        <v>1.1168997809999999</v>
      </c>
      <c r="AH922" s="275">
        <v>1.1168997809999999</v>
      </c>
      <c r="AI922" s="275">
        <v>0.85386405905003937</v>
      </c>
      <c r="AJ922" s="275">
        <v>0.85386405905003937</v>
      </c>
      <c r="AK922" s="275">
        <v>0.85386405905003937</v>
      </c>
    </row>
    <row r="923" spans="1:37" ht="15" x14ac:dyDescent="0.25">
      <c r="A923" s="269" t="s">
        <v>1822</v>
      </c>
      <c r="B923" s="269" t="s">
        <v>303</v>
      </c>
      <c r="C923" s="275">
        <v>81</v>
      </c>
      <c r="D923" s="269" t="s">
        <v>802</v>
      </c>
      <c r="E923" s="275">
        <v>653.66931222327582</v>
      </c>
      <c r="F923" s="275">
        <v>652.13481221147413</v>
      </c>
      <c r="G923" s="275">
        <v>652.6463122154081</v>
      </c>
      <c r="H923" s="275">
        <v>654.1808122272098</v>
      </c>
      <c r="I923" s="275">
        <v>653.15781221934196</v>
      </c>
      <c r="J923" s="275">
        <v>653.66931222327582</v>
      </c>
      <c r="K923" s="275">
        <v>653.66931222327582</v>
      </c>
      <c r="L923" s="275">
        <v>652.13481221147413</v>
      </c>
      <c r="M923" s="275">
        <v>652.6463122154081</v>
      </c>
      <c r="N923" s="275">
        <v>201.09932009988302</v>
      </c>
      <c r="O923" s="275">
        <v>201.09932009988302</v>
      </c>
      <c r="P923" s="275">
        <v>201.09932009988302</v>
      </c>
      <c r="Q923" s="275">
        <v>201.09932009988302</v>
      </c>
      <c r="R923" s="275">
        <v>201.09932009988302</v>
      </c>
      <c r="S923" s="275">
        <v>201.09932009988302</v>
      </c>
      <c r="T923" s="275">
        <v>201.09932009988302</v>
      </c>
      <c r="U923" s="275">
        <v>201.09932009988302</v>
      </c>
      <c r="V923" s="275">
        <v>201.09932009988302</v>
      </c>
      <c r="W923" s="275">
        <v>1.5606271141012817</v>
      </c>
      <c r="X923" s="275">
        <v>2.6865117392704148E-2</v>
      </c>
      <c r="Y923" s="275">
        <v>0.79374611574699294</v>
      </c>
      <c r="Z923" s="275">
        <v>0.35622429233618902</v>
      </c>
      <c r="AA923" s="275">
        <v>0.35622429233618902</v>
      </c>
      <c r="AB923" s="275">
        <v>0.35622429233618902</v>
      </c>
      <c r="AC923" s="275">
        <v>0.35622429233618902</v>
      </c>
      <c r="AD923" s="275">
        <v>0.35622429233618902</v>
      </c>
      <c r="AE923" s="275">
        <v>0.35622429233618902</v>
      </c>
      <c r="AF923" s="275">
        <v>95.948097058499997</v>
      </c>
      <c r="AG923" s="275">
        <v>8.8846871217000007</v>
      </c>
      <c r="AH923" s="275">
        <v>8.8846871217000007</v>
      </c>
      <c r="AI923" s="275">
        <v>26.138111537174588</v>
      </c>
      <c r="AJ923" s="275">
        <v>26.138111537174588</v>
      </c>
      <c r="AK923" s="275">
        <v>26.138111537174588</v>
      </c>
    </row>
    <row r="924" spans="1:37" ht="15" x14ac:dyDescent="0.25">
      <c r="A924" s="269" t="s">
        <v>1823</v>
      </c>
      <c r="B924" s="269" t="s">
        <v>303</v>
      </c>
      <c r="C924" s="275">
        <v>81</v>
      </c>
      <c r="D924" s="269" t="s">
        <v>802</v>
      </c>
      <c r="E924" s="275">
        <v>653.66931222327582</v>
      </c>
      <c r="F924" s="275">
        <v>652.13481221147413</v>
      </c>
      <c r="G924" s="275">
        <v>652.6463122154081</v>
      </c>
      <c r="H924" s="275">
        <v>654.1808122272098</v>
      </c>
      <c r="I924" s="275">
        <v>653.15781221934196</v>
      </c>
      <c r="J924" s="275">
        <v>653.66931222327582</v>
      </c>
      <c r="K924" s="275">
        <v>653.66931222327582</v>
      </c>
      <c r="L924" s="275">
        <v>652.13481221147413</v>
      </c>
      <c r="M924" s="275">
        <v>652.6463122154081</v>
      </c>
      <c r="N924" s="275">
        <v>204.34640925121175</v>
      </c>
      <c r="O924" s="275">
        <v>204.34640925121175</v>
      </c>
      <c r="P924" s="275">
        <v>204.34640925121175</v>
      </c>
      <c r="Q924" s="275">
        <v>204.34640925121175</v>
      </c>
      <c r="R924" s="275">
        <v>204.34640925121175</v>
      </c>
      <c r="S924" s="275">
        <v>204.34640925121175</v>
      </c>
      <c r="T924" s="275">
        <v>204.34640925121175</v>
      </c>
      <c r="U924" s="275">
        <v>204.34640925121175</v>
      </c>
      <c r="V924" s="275">
        <v>204.34640925121175</v>
      </c>
      <c r="W924" s="275">
        <v>1.5606271141012817</v>
      </c>
      <c r="X924" s="275">
        <v>2.6865117392704148E-2</v>
      </c>
      <c r="Y924" s="275">
        <v>0.79374611574699294</v>
      </c>
      <c r="Z924" s="275">
        <v>0.35622429233618902</v>
      </c>
      <c r="AA924" s="275">
        <v>0.35622429233618902</v>
      </c>
      <c r="AB924" s="275">
        <v>0.35622429233618902</v>
      </c>
      <c r="AC924" s="275">
        <v>0.35622429233618902</v>
      </c>
      <c r="AD924" s="275">
        <v>0.35622429233618902</v>
      </c>
      <c r="AE924" s="275">
        <v>0.35622429233618902</v>
      </c>
      <c r="AF924" s="275">
        <v>97.269418508100017</v>
      </c>
      <c r="AG924" s="275">
        <v>9.0070354797000007</v>
      </c>
      <c r="AH924" s="275">
        <v>9.0070354797000007</v>
      </c>
      <c r="AI924" s="275">
        <v>26.138111537174588</v>
      </c>
      <c r="AJ924" s="275">
        <v>26.138111537174588</v>
      </c>
      <c r="AK924" s="275">
        <v>26.138111537174588</v>
      </c>
    </row>
    <row r="925" spans="1:37" ht="15" x14ac:dyDescent="0.25">
      <c r="A925" s="269" t="s">
        <v>920</v>
      </c>
      <c r="B925" s="269" t="s">
        <v>304</v>
      </c>
      <c r="C925" s="275">
        <v>30</v>
      </c>
      <c r="D925" s="269" t="s">
        <v>802</v>
      </c>
      <c r="E925" s="275">
        <v>307.79675270995818</v>
      </c>
      <c r="F925" s="275">
        <v>278.1189759853134</v>
      </c>
      <c r="G925" s="275">
        <v>288.33804499414742</v>
      </c>
      <c r="H925" s="275">
        <v>280.38376949341892</v>
      </c>
      <c r="I925" s="275">
        <v>273.38192242024803</v>
      </c>
      <c r="J925" s="275">
        <v>276.88284595683348</v>
      </c>
      <c r="K925" s="275">
        <v>293.31952773477946</v>
      </c>
      <c r="L925" s="275">
        <v>281.82576602614586</v>
      </c>
      <c r="M925" s="275">
        <v>286.53563170633066</v>
      </c>
      <c r="N925" s="275">
        <v>88.839471003448281</v>
      </c>
      <c r="O925" s="275">
        <v>83.319419476868887</v>
      </c>
      <c r="P925" s="275">
        <v>85.288694057287714</v>
      </c>
      <c r="Q925" s="275">
        <v>84.505546251175204</v>
      </c>
      <c r="R925" s="275">
        <v>83.775622082371314</v>
      </c>
      <c r="S925" s="275">
        <v>84.140584166773252</v>
      </c>
      <c r="T925" s="275">
        <v>86.284736412634672</v>
      </c>
      <c r="U925" s="275">
        <v>83.68438156127084</v>
      </c>
      <c r="V925" s="275">
        <v>85.098609638328369</v>
      </c>
      <c r="W925" s="275">
        <v>5.2077144947097667</v>
      </c>
      <c r="X925" s="275">
        <v>0.15953317178211093</v>
      </c>
      <c r="Y925" s="275">
        <v>2.6836238332459388</v>
      </c>
      <c r="Z925" s="275">
        <v>1.1819680379098851</v>
      </c>
      <c r="AA925" s="275">
        <v>1.1819680379098851</v>
      </c>
      <c r="AB925" s="275">
        <v>1.1819680379098851</v>
      </c>
      <c r="AC925" s="275">
        <v>1.1819680379098851</v>
      </c>
      <c r="AD925" s="275">
        <v>1.1819680379098851</v>
      </c>
      <c r="AE925" s="275">
        <v>1.1819680379098851</v>
      </c>
      <c r="AF925" s="275">
        <v>82.06954817750001</v>
      </c>
      <c r="AG925" s="275">
        <v>7.5995628130999986</v>
      </c>
      <c r="AH925" s="275">
        <v>7.5995628130999986</v>
      </c>
      <c r="AI925" s="275">
        <v>12.319513621355487</v>
      </c>
      <c r="AJ925" s="275">
        <v>12.319513621355487</v>
      </c>
      <c r="AK925" s="275">
        <v>12.319513621355487</v>
      </c>
    </row>
    <row r="926" spans="1:37" ht="15" x14ac:dyDescent="0.25">
      <c r="A926" s="269" t="s">
        <v>921</v>
      </c>
      <c r="B926" s="269" t="s">
        <v>922</v>
      </c>
      <c r="C926" s="275">
        <v>29</v>
      </c>
      <c r="D926" s="269" t="s">
        <v>802</v>
      </c>
      <c r="E926" s="275">
        <v>304.15005675662519</v>
      </c>
      <c r="F926" s="275">
        <v>301.08105673302168</v>
      </c>
      <c r="G926" s="275">
        <v>302.10405674088958</v>
      </c>
      <c r="H926" s="275">
        <v>305.17305676449297</v>
      </c>
      <c r="I926" s="275">
        <v>303.12705674875735</v>
      </c>
      <c r="J926" s="275">
        <v>304.15005675662519</v>
      </c>
      <c r="K926" s="275">
        <v>304.15005675662519</v>
      </c>
      <c r="L926" s="275">
        <v>301.08105673302168</v>
      </c>
      <c r="M926" s="275">
        <v>302.10405674088952</v>
      </c>
      <c r="N926" s="275">
        <v>67.975288419833859</v>
      </c>
      <c r="O926" s="275">
        <v>67.975288419833859</v>
      </c>
      <c r="P926" s="275">
        <v>67.975288419833859</v>
      </c>
      <c r="Q926" s="275">
        <v>67.975288419833859</v>
      </c>
      <c r="R926" s="275">
        <v>67.975288419833859</v>
      </c>
      <c r="S926" s="275">
        <v>67.975288419833859</v>
      </c>
      <c r="T926" s="275">
        <v>67.975288419833859</v>
      </c>
      <c r="U926" s="275">
        <v>67.975288419833859</v>
      </c>
      <c r="V926" s="275">
        <v>67.975288419833859</v>
      </c>
      <c r="W926" s="275">
        <v>0.56343916806507632</v>
      </c>
      <c r="X926" s="275">
        <v>1.1280857331821385E-2</v>
      </c>
      <c r="Y926" s="275">
        <v>0.28736001269844885</v>
      </c>
      <c r="Z926" s="275">
        <v>0.17303678709419634</v>
      </c>
      <c r="AA926" s="275">
        <v>0.17303678709419634</v>
      </c>
      <c r="AB926" s="275">
        <v>0.17303678709419634</v>
      </c>
      <c r="AC926" s="275">
        <v>0.17303678709419634</v>
      </c>
      <c r="AD926" s="275">
        <v>0.17303678709419634</v>
      </c>
      <c r="AE926" s="275">
        <v>0.17303678709419634</v>
      </c>
      <c r="AF926" s="275">
        <v>104.98455045759999</v>
      </c>
      <c r="AG926" s="275">
        <v>9.7214671816999996</v>
      </c>
      <c r="AH926" s="275">
        <v>9.7214671816999996</v>
      </c>
      <c r="AI926" s="275">
        <v>28.993070590170646</v>
      </c>
      <c r="AJ926" s="275">
        <v>28.993070590170646</v>
      </c>
      <c r="AK926" s="275">
        <v>28.993070590170646</v>
      </c>
    </row>
    <row r="927" spans="1:37" ht="15" x14ac:dyDescent="0.25">
      <c r="A927" s="269" t="s">
        <v>4410</v>
      </c>
      <c r="B927" s="269" t="s">
        <v>2613</v>
      </c>
      <c r="C927" s="275">
        <v>62</v>
      </c>
      <c r="D927" s="269" t="s">
        <v>802</v>
      </c>
      <c r="E927" s="275">
        <v>283.12502815078409</v>
      </c>
      <c r="F927" s="275">
        <v>283.12502815078409</v>
      </c>
      <c r="G927" s="275">
        <v>283.12502815078409</v>
      </c>
      <c r="H927" s="275">
        <v>283.12502815078409</v>
      </c>
      <c r="I927" s="275">
        <v>283.12502815078409</v>
      </c>
      <c r="J927" s="275">
        <v>283.12502815078409</v>
      </c>
      <c r="K927" s="275">
        <v>283.12502815078409</v>
      </c>
      <c r="L927" s="275">
        <v>283.12502815078409</v>
      </c>
      <c r="M927" s="275">
        <v>283.12502815078409</v>
      </c>
      <c r="N927" s="275">
        <v>92.928976870128594</v>
      </c>
      <c r="O927" s="275">
        <v>92.928976870128594</v>
      </c>
      <c r="P927" s="275">
        <v>92.928976870128608</v>
      </c>
      <c r="Q927" s="275">
        <v>92.928976870128594</v>
      </c>
      <c r="R927" s="275">
        <v>92.928976870128594</v>
      </c>
      <c r="S927" s="275">
        <v>92.928976870128594</v>
      </c>
      <c r="T927" s="275">
        <v>92.928976870128594</v>
      </c>
      <c r="U927" s="275">
        <v>92.928976870128594</v>
      </c>
      <c r="V927" s="275">
        <v>92.928976870128594</v>
      </c>
      <c r="W927" s="275">
        <v>0</v>
      </c>
      <c r="X927" s="275">
        <v>0</v>
      </c>
      <c r="Y927" s="275">
        <v>0</v>
      </c>
      <c r="Z927" s="275">
        <v>0</v>
      </c>
      <c r="AA927" s="275">
        <v>0</v>
      </c>
      <c r="AB927" s="275">
        <v>0</v>
      </c>
      <c r="AC927" s="275">
        <v>0</v>
      </c>
      <c r="AD927" s="275">
        <v>0</v>
      </c>
      <c r="AE927" s="275">
        <v>0</v>
      </c>
      <c r="AF927" s="275">
        <v>151.7325883302</v>
      </c>
      <c r="AG927" s="275">
        <v>14.050299600199999</v>
      </c>
      <c r="AH927" s="275">
        <v>14.050299600199999</v>
      </c>
      <c r="AI927" s="275">
        <v>13.437284243148756</v>
      </c>
      <c r="AJ927" s="275">
        <v>13.437284243148756</v>
      </c>
      <c r="AK927" s="275">
        <v>13.437284243148756</v>
      </c>
    </row>
    <row r="928" spans="1:37" ht="15" x14ac:dyDescent="0.25">
      <c r="A928" s="269" t="s">
        <v>3732</v>
      </c>
      <c r="B928" s="269" t="s">
        <v>3733</v>
      </c>
      <c r="C928" s="275">
        <v>29</v>
      </c>
      <c r="D928" s="269" t="s">
        <v>802</v>
      </c>
      <c r="E928" s="275">
        <v>117.13180599414372</v>
      </c>
      <c r="F928" s="275">
        <v>94.199662112245903</v>
      </c>
      <c r="G928" s="275">
        <v>101.71500041001373</v>
      </c>
      <c r="H928" s="275">
        <v>95.802759337361067</v>
      </c>
      <c r="I928" s="275">
        <v>90.446693099143175</v>
      </c>
      <c r="J928" s="275">
        <v>93.124726218252121</v>
      </c>
      <c r="K928" s="275">
        <v>105.28870141052934</v>
      </c>
      <c r="L928" s="275">
        <v>96.225988419330065</v>
      </c>
      <c r="M928" s="275">
        <v>100.34222129176445</v>
      </c>
      <c r="N928" s="275">
        <v>62.979563027299271</v>
      </c>
      <c r="O928" s="275">
        <v>54.843378092932518</v>
      </c>
      <c r="P928" s="275">
        <v>57.745956464834705</v>
      </c>
      <c r="Q928" s="275">
        <v>56.591649235854298</v>
      </c>
      <c r="R928" s="275">
        <v>55.515790070979357</v>
      </c>
      <c r="S928" s="275">
        <v>56.053719653416827</v>
      </c>
      <c r="T928" s="275">
        <v>59.214055950236975</v>
      </c>
      <c r="U928" s="275">
        <v>55.381307675369989</v>
      </c>
      <c r="V928" s="275">
        <v>57.465784807315188</v>
      </c>
      <c r="W928" s="275">
        <v>0</v>
      </c>
      <c r="X928" s="275">
        <v>0</v>
      </c>
      <c r="Y928" s="275">
        <v>0</v>
      </c>
      <c r="Z928" s="275">
        <v>0</v>
      </c>
      <c r="AA928" s="275">
        <v>0</v>
      </c>
      <c r="AB928" s="275">
        <v>0</v>
      </c>
      <c r="AC928" s="275">
        <v>0</v>
      </c>
      <c r="AD928" s="275">
        <v>0</v>
      </c>
      <c r="AE928" s="275">
        <v>0</v>
      </c>
      <c r="AF928" s="275">
        <v>39.450186344477572</v>
      </c>
      <c r="AG928" s="275">
        <v>3.6530511372786743</v>
      </c>
      <c r="AH928" s="275">
        <v>3.6530511372786743</v>
      </c>
      <c r="AI928" s="275">
        <v>5.5947103785203298</v>
      </c>
      <c r="AJ928" s="275">
        <v>5.5947103785203298</v>
      </c>
      <c r="AK928" s="275">
        <v>5.5947103785203298</v>
      </c>
    </row>
    <row r="929" spans="1:37" ht="15" x14ac:dyDescent="0.25">
      <c r="A929" s="269" t="s">
        <v>3734</v>
      </c>
      <c r="B929" s="269" t="s">
        <v>3733</v>
      </c>
      <c r="C929" s="275">
        <v>2</v>
      </c>
      <c r="D929" s="269" t="s">
        <v>802</v>
      </c>
      <c r="E929" s="275">
        <v>16.10117777994282</v>
      </c>
      <c r="F929" s="275">
        <v>16.10117777994282</v>
      </c>
      <c r="G929" s="275">
        <v>16.10117777994282</v>
      </c>
      <c r="H929" s="275">
        <v>16.10117777994282</v>
      </c>
      <c r="I929" s="275">
        <v>16.10117777994282</v>
      </c>
      <c r="J929" s="275">
        <v>16.10117777994282</v>
      </c>
      <c r="K929" s="275">
        <v>16.10117777994282</v>
      </c>
      <c r="L929" s="275">
        <v>16.10117777994282</v>
      </c>
      <c r="M929" s="275">
        <v>16.10117777994282</v>
      </c>
      <c r="N929" s="275">
        <v>4.024287254305543</v>
      </c>
      <c r="O929" s="275">
        <v>4.024287254305543</v>
      </c>
      <c r="P929" s="275">
        <v>4.0242872543055421</v>
      </c>
      <c r="Q929" s="275">
        <v>4.024287254305543</v>
      </c>
      <c r="R929" s="275">
        <v>4.024287254305543</v>
      </c>
      <c r="S929" s="275">
        <v>4.024287254305543</v>
      </c>
      <c r="T929" s="275">
        <v>4.024287254305543</v>
      </c>
      <c r="U929" s="275">
        <v>4.024287254305543</v>
      </c>
      <c r="V929" s="275">
        <v>4.024287254305543</v>
      </c>
      <c r="W929" s="275">
        <v>0</v>
      </c>
      <c r="X929" s="275">
        <v>0</v>
      </c>
      <c r="Y929" s="275">
        <v>0</v>
      </c>
      <c r="Z929" s="275">
        <v>0</v>
      </c>
      <c r="AA929" s="275">
        <v>0</v>
      </c>
      <c r="AB929" s="275">
        <v>0</v>
      </c>
      <c r="AC929" s="275">
        <v>0</v>
      </c>
      <c r="AD929" s="275">
        <v>0</v>
      </c>
      <c r="AE929" s="275">
        <v>0</v>
      </c>
      <c r="AF929" s="275">
        <v>24.704651699800003</v>
      </c>
      <c r="AG929" s="275">
        <v>2.2876261785999996</v>
      </c>
      <c r="AH929" s="275">
        <v>2.2876261785999996</v>
      </c>
      <c r="AI929" s="275">
        <v>2.6468375467921965</v>
      </c>
      <c r="AJ929" s="275">
        <v>2.6468375467921965</v>
      </c>
      <c r="AK929" s="275">
        <v>2.6468375467921965</v>
      </c>
    </row>
    <row r="930" spans="1:37" ht="15" x14ac:dyDescent="0.25">
      <c r="A930" s="269" t="s">
        <v>3735</v>
      </c>
      <c r="B930" s="269" t="s">
        <v>3733</v>
      </c>
      <c r="C930" s="275">
        <v>15</v>
      </c>
      <c r="D930" s="269" t="s">
        <v>802</v>
      </c>
      <c r="E930" s="275">
        <v>66.755962592710318</v>
      </c>
      <c r="F930" s="275">
        <v>66.755962592710318</v>
      </c>
      <c r="G930" s="275">
        <v>66.755962592710333</v>
      </c>
      <c r="H930" s="275">
        <v>66.755962592710318</v>
      </c>
      <c r="I930" s="275">
        <v>66.755962592710318</v>
      </c>
      <c r="J930" s="275">
        <v>66.755962592710318</v>
      </c>
      <c r="K930" s="275">
        <v>66.755962592710318</v>
      </c>
      <c r="L930" s="275">
        <v>66.755962592710318</v>
      </c>
      <c r="M930" s="275">
        <v>66.755962592710318</v>
      </c>
      <c r="N930" s="275">
        <v>22.226172403955768</v>
      </c>
      <c r="O930" s="275">
        <v>22.226172403955768</v>
      </c>
      <c r="P930" s="275">
        <v>22.226172403955761</v>
      </c>
      <c r="Q930" s="275">
        <v>22.226172403955768</v>
      </c>
      <c r="R930" s="275">
        <v>22.226172403955768</v>
      </c>
      <c r="S930" s="275">
        <v>22.226172403955768</v>
      </c>
      <c r="T930" s="275">
        <v>22.226172403955768</v>
      </c>
      <c r="U930" s="275">
        <v>22.226172403955768</v>
      </c>
      <c r="V930" s="275">
        <v>22.226172403955768</v>
      </c>
      <c r="W930" s="275">
        <v>0</v>
      </c>
      <c r="X930" s="275">
        <v>0</v>
      </c>
      <c r="Y930" s="275">
        <v>0</v>
      </c>
      <c r="Z930" s="275">
        <v>0</v>
      </c>
      <c r="AA930" s="275">
        <v>0</v>
      </c>
      <c r="AB930" s="275">
        <v>0</v>
      </c>
      <c r="AC930" s="275">
        <v>0</v>
      </c>
      <c r="AD930" s="275">
        <v>0</v>
      </c>
      <c r="AE930" s="275">
        <v>0</v>
      </c>
      <c r="AF930" s="275">
        <v>31.756984157599998</v>
      </c>
      <c r="AG930" s="275">
        <v>2.9406683554000002</v>
      </c>
      <c r="AH930" s="275">
        <v>2.9406683554000002</v>
      </c>
      <c r="AI930" s="275">
        <v>2.6976116740891398</v>
      </c>
      <c r="AJ930" s="275">
        <v>2.6976116740891398</v>
      </c>
      <c r="AK930" s="275">
        <v>2.6976116740891398</v>
      </c>
    </row>
    <row r="931" spans="1:37" ht="15" x14ac:dyDescent="0.25">
      <c r="A931" s="269" t="s">
        <v>305</v>
      </c>
      <c r="B931" s="269" t="s">
        <v>306</v>
      </c>
      <c r="C931" s="275">
        <v>2</v>
      </c>
      <c r="D931" s="269" t="s">
        <v>802</v>
      </c>
      <c r="E931" s="275">
        <v>4.0725582720766198</v>
      </c>
      <c r="F931" s="275">
        <v>4.0725582720766198</v>
      </c>
      <c r="G931" s="275">
        <v>4.0725582720766198</v>
      </c>
      <c r="H931" s="275">
        <v>4.0725582720766198</v>
      </c>
      <c r="I931" s="275">
        <v>4.0725582720766198</v>
      </c>
      <c r="J931" s="275">
        <v>4.0725582720766198</v>
      </c>
      <c r="K931" s="275">
        <v>4.0725582720766198</v>
      </c>
      <c r="L931" s="275">
        <v>4.0725582720766198</v>
      </c>
      <c r="M931" s="275">
        <v>4.0725582720766198</v>
      </c>
      <c r="N931" s="275">
        <v>2.2335123729235571</v>
      </c>
      <c r="O931" s="275">
        <v>2.2335123729235571</v>
      </c>
      <c r="P931" s="275">
        <v>2.2335123729235566</v>
      </c>
      <c r="Q931" s="275">
        <v>2.2335123729235571</v>
      </c>
      <c r="R931" s="275">
        <v>2.2335123729235571</v>
      </c>
      <c r="S931" s="275">
        <v>2.2335123729235571</v>
      </c>
      <c r="T931" s="275">
        <v>2.2335123729235571</v>
      </c>
      <c r="U931" s="275">
        <v>2.2335123729235571</v>
      </c>
      <c r="V931" s="275">
        <v>2.2335123729235571</v>
      </c>
      <c r="W931" s="275">
        <v>7.1571020436253338E-2</v>
      </c>
      <c r="X931" s="275">
        <v>7.4924640849618313E-4</v>
      </c>
      <c r="Y931" s="275">
        <v>3.6160133422374757E-2</v>
      </c>
      <c r="Z931" s="275">
        <v>1.5965702999357942E-2</v>
      </c>
      <c r="AA931" s="275">
        <v>1.5965702999357942E-2</v>
      </c>
      <c r="AB931" s="275">
        <v>1.5965702999357942E-2</v>
      </c>
      <c r="AC931" s="275">
        <v>1.5965702999357942E-2</v>
      </c>
      <c r="AD931" s="275">
        <v>1.5965702999357942E-2</v>
      </c>
      <c r="AE931" s="275">
        <v>1.5965702999357942E-2</v>
      </c>
      <c r="AF931" s="275">
        <v>9.8654035857999993</v>
      </c>
      <c r="AG931" s="275">
        <v>0.91352784759999994</v>
      </c>
      <c r="AH931" s="275">
        <v>0.91352784759999994</v>
      </c>
      <c r="AI931" s="275">
        <v>0.91217382224278709</v>
      </c>
      <c r="AJ931" s="275">
        <v>0.91217382224278709</v>
      </c>
      <c r="AK931" s="275">
        <v>0.91217382224278709</v>
      </c>
    </row>
    <row r="932" spans="1:37" ht="15" x14ac:dyDescent="0.25">
      <c r="A932" s="269" t="s">
        <v>307</v>
      </c>
      <c r="B932" s="269" t="s">
        <v>308</v>
      </c>
      <c r="C932" s="275">
        <v>10</v>
      </c>
      <c r="D932" s="269" t="s">
        <v>802</v>
      </c>
      <c r="E932" s="275">
        <v>25.899201921910354</v>
      </c>
      <c r="F932" s="275">
        <v>25.899201921910354</v>
      </c>
      <c r="G932" s="275">
        <v>25.89920192191035</v>
      </c>
      <c r="H932" s="275">
        <v>25.899201921910354</v>
      </c>
      <c r="I932" s="275">
        <v>25.899201921910354</v>
      </c>
      <c r="J932" s="275">
        <v>25.899201921910354</v>
      </c>
      <c r="K932" s="275">
        <v>25.899201921910354</v>
      </c>
      <c r="L932" s="275">
        <v>25.899201921910354</v>
      </c>
      <c r="M932" s="275">
        <v>25.899201921910354</v>
      </c>
      <c r="N932" s="275">
        <v>6.8714131313425622</v>
      </c>
      <c r="O932" s="275">
        <v>6.8714131313425622</v>
      </c>
      <c r="P932" s="275">
        <v>6.871413131342563</v>
      </c>
      <c r="Q932" s="275">
        <v>6.8714131313425622</v>
      </c>
      <c r="R932" s="275">
        <v>6.8714131313425622</v>
      </c>
      <c r="S932" s="275">
        <v>6.8714131313425622</v>
      </c>
      <c r="T932" s="275">
        <v>6.8714131313425622</v>
      </c>
      <c r="U932" s="275">
        <v>6.8714131313425622</v>
      </c>
      <c r="V932" s="275">
        <v>6.8714131313425622</v>
      </c>
      <c r="W932" s="275">
        <v>0.15852493228002434</v>
      </c>
      <c r="X932" s="275">
        <v>3.0609340048683206E-3</v>
      </c>
      <c r="Y932" s="275">
        <v>8.079293314244633E-2</v>
      </c>
      <c r="Z932" s="275">
        <v>4.7682426362447822E-2</v>
      </c>
      <c r="AA932" s="275">
        <v>4.7682426362447822E-2</v>
      </c>
      <c r="AB932" s="275">
        <v>4.7682426362447822E-2</v>
      </c>
      <c r="AC932" s="275">
        <v>4.7682426362447822E-2</v>
      </c>
      <c r="AD932" s="275">
        <v>4.7682426362447822E-2</v>
      </c>
      <c r="AE932" s="275">
        <v>4.7682426362447822E-2</v>
      </c>
      <c r="AF932" s="275">
        <v>25.055173185500003</v>
      </c>
      <c r="AG932" s="275">
        <v>2.3200841475999998</v>
      </c>
      <c r="AH932" s="275">
        <v>2.3200841475999998</v>
      </c>
      <c r="AI932" s="275">
        <v>2.7522618109230264</v>
      </c>
      <c r="AJ932" s="275">
        <v>2.7522618109230264</v>
      </c>
      <c r="AK932" s="275">
        <v>2.7522618109230264</v>
      </c>
    </row>
    <row r="933" spans="1:37" ht="15" x14ac:dyDescent="0.25">
      <c r="A933" s="269" t="s">
        <v>1824</v>
      </c>
      <c r="B933" s="269" t="s">
        <v>1825</v>
      </c>
      <c r="C933" s="275">
        <v>2</v>
      </c>
      <c r="D933" s="269" t="s">
        <v>802</v>
      </c>
      <c r="E933" s="275">
        <v>4.0725582720766198</v>
      </c>
      <c r="F933" s="275">
        <v>4.0725582720766198</v>
      </c>
      <c r="G933" s="275">
        <v>4.0725582720766198</v>
      </c>
      <c r="H933" s="275">
        <v>4.0725582720766198</v>
      </c>
      <c r="I933" s="275">
        <v>4.0725582720766198</v>
      </c>
      <c r="J933" s="275">
        <v>4.0725582720766198</v>
      </c>
      <c r="K933" s="275">
        <v>4.0725582720766198</v>
      </c>
      <c r="L933" s="275">
        <v>4.0725582720766198</v>
      </c>
      <c r="M933" s="275">
        <v>4.0725582720766198</v>
      </c>
      <c r="N933" s="275">
        <v>2.2335123729235571</v>
      </c>
      <c r="O933" s="275">
        <v>2.2335123729235571</v>
      </c>
      <c r="P933" s="275">
        <v>2.2335123729235566</v>
      </c>
      <c r="Q933" s="275">
        <v>2.2335123729235571</v>
      </c>
      <c r="R933" s="275">
        <v>2.2335123729235571</v>
      </c>
      <c r="S933" s="275">
        <v>2.2335123729235571</v>
      </c>
      <c r="T933" s="275">
        <v>2.2335123729235571</v>
      </c>
      <c r="U933" s="275">
        <v>2.2335123729235571</v>
      </c>
      <c r="V933" s="275">
        <v>2.2335123729235571</v>
      </c>
      <c r="W933" s="275">
        <v>8.4767854336253334E-2</v>
      </c>
      <c r="X933" s="275">
        <v>7.4957097724618314E-4</v>
      </c>
      <c r="Y933" s="275">
        <v>4.2758712656749756E-2</v>
      </c>
      <c r="Z933" s="275">
        <v>3.6021450924357941E-2</v>
      </c>
      <c r="AA933" s="275">
        <v>3.6021450924357941E-2</v>
      </c>
      <c r="AB933" s="275">
        <v>3.6021450924357941E-2</v>
      </c>
      <c r="AC933" s="275">
        <v>3.6021450924357941E-2</v>
      </c>
      <c r="AD933" s="275">
        <v>3.6021450924357941E-2</v>
      </c>
      <c r="AE933" s="275">
        <v>3.6021450924357941E-2</v>
      </c>
      <c r="AF933" s="275">
        <v>9.8641389153999999</v>
      </c>
      <c r="AG933" s="275">
        <v>0.91341074079999995</v>
      </c>
      <c r="AH933" s="275">
        <v>0.91341074079999995</v>
      </c>
      <c r="AI933" s="275">
        <v>0.91217382224278709</v>
      </c>
      <c r="AJ933" s="275">
        <v>0.91217382224278709</v>
      </c>
      <c r="AK933" s="275">
        <v>0.91217382224278709</v>
      </c>
    </row>
    <row r="934" spans="1:37" ht="15" x14ac:dyDescent="0.25">
      <c r="A934" s="269" t="s">
        <v>923</v>
      </c>
      <c r="B934" s="269" t="s">
        <v>924</v>
      </c>
      <c r="C934" s="275">
        <v>6</v>
      </c>
      <c r="D934" s="269" t="s">
        <v>802</v>
      </c>
      <c r="E934" s="275">
        <v>11.788717528711855</v>
      </c>
      <c r="F934" s="275">
        <v>11.788717528711855</v>
      </c>
      <c r="G934" s="275">
        <v>11.788717528711855</v>
      </c>
      <c r="H934" s="275">
        <v>11.788717528711855</v>
      </c>
      <c r="I934" s="275">
        <v>11.788717528711855</v>
      </c>
      <c r="J934" s="275">
        <v>11.788717528711855</v>
      </c>
      <c r="K934" s="275">
        <v>11.788717528711855</v>
      </c>
      <c r="L934" s="275">
        <v>11.788717528711855</v>
      </c>
      <c r="M934" s="275">
        <v>11.788717528711855</v>
      </c>
      <c r="N934" s="275">
        <v>6.9602872629444459</v>
      </c>
      <c r="O934" s="275">
        <v>6.9602872629444459</v>
      </c>
      <c r="P934" s="275">
        <v>6.9602872629444468</v>
      </c>
      <c r="Q934" s="275">
        <v>6.9602872629444459</v>
      </c>
      <c r="R934" s="275">
        <v>6.9602872629444459</v>
      </c>
      <c r="S934" s="275">
        <v>6.9602872629444459</v>
      </c>
      <c r="T934" s="275">
        <v>6.9602872629444459</v>
      </c>
      <c r="U934" s="275">
        <v>6.9602872629444459</v>
      </c>
      <c r="V934" s="275">
        <v>6.9602872629444459</v>
      </c>
      <c r="W934" s="275">
        <v>0.22710109626461097</v>
      </c>
      <c r="X934" s="275">
        <v>3.7093661733645037E-3</v>
      </c>
      <c r="Y934" s="275">
        <v>0.11540523121898774</v>
      </c>
      <c r="Z934" s="275">
        <v>4.9346969276805763E-2</v>
      </c>
      <c r="AA934" s="275">
        <v>4.9346969276805763E-2</v>
      </c>
      <c r="AB934" s="275">
        <v>4.9346969276805763E-2</v>
      </c>
      <c r="AC934" s="275">
        <v>4.9346969276805763E-2</v>
      </c>
      <c r="AD934" s="275">
        <v>4.9346969276805763E-2</v>
      </c>
      <c r="AE934" s="275">
        <v>4.9346969276805763E-2</v>
      </c>
      <c r="AF934" s="275">
        <v>31.7522851403</v>
      </c>
      <c r="AG934" s="275">
        <v>2.9402324809999993</v>
      </c>
      <c r="AH934" s="275">
        <v>2.9402324809999993</v>
      </c>
      <c r="AI934" s="275">
        <v>2.7042845820299632</v>
      </c>
      <c r="AJ934" s="275">
        <v>2.7042845820299632</v>
      </c>
      <c r="AK934" s="275">
        <v>2.7042845820299632</v>
      </c>
    </row>
    <row r="935" spans="1:37" ht="15" x14ac:dyDescent="0.25">
      <c r="A935" s="269" t="s">
        <v>1826</v>
      </c>
      <c r="B935" s="269" t="s">
        <v>1827</v>
      </c>
      <c r="C935" s="275">
        <v>10</v>
      </c>
      <c r="D935" s="269" t="s">
        <v>802</v>
      </c>
      <c r="E935" s="275">
        <v>13.491201953381605</v>
      </c>
      <c r="F935" s="275">
        <v>13.491201953381605</v>
      </c>
      <c r="G935" s="275">
        <v>13.491201953381605</v>
      </c>
      <c r="H935" s="275">
        <v>13.491201953381605</v>
      </c>
      <c r="I935" s="275">
        <v>13.491201953381605</v>
      </c>
      <c r="J935" s="275">
        <v>13.491201953381605</v>
      </c>
      <c r="K935" s="275">
        <v>13.491201953381605</v>
      </c>
      <c r="L935" s="275">
        <v>13.491201953381605</v>
      </c>
      <c r="M935" s="275">
        <v>13.491201953381605</v>
      </c>
      <c r="N935" s="275">
        <v>4.461962777755236</v>
      </c>
      <c r="O935" s="275">
        <v>4.461962777755236</v>
      </c>
      <c r="P935" s="275">
        <v>4.4619627777552351</v>
      </c>
      <c r="Q935" s="275">
        <v>4.461962777755236</v>
      </c>
      <c r="R935" s="275">
        <v>4.461962777755236</v>
      </c>
      <c r="S935" s="275">
        <v>4.461962777755236</v>
      </c>
      <c r="T935" s="275">
        <v>4.461962777755236</v>
      </c>
      <c r="U935" s="275">
        <v>4.461962777755236</v>
      </c>
      <c r="V935" s="275">
        <v>4.461962777755236</v>
      </c>
      <c r="W935" s="275">
        <v>0.15590859864544798</v>
      </c>
      <c r="X935" s="275">
        <v>1.5985144507423661E-3</v>
      </c>
      <c r="Y935" s="275">
        <v>7.8753556548095169E-2</v>
      </c>
      <c r="Z935" s="275">
        <v>3.9094969899787314E-2</v>
      </c>
      <c r="AA935" s="275">
        <v>3.9094969899787314E-2</v>
      </c>
      <c r="AB935" s="275">
        <v>3.9094969899787314E-2</v>
      </c>
      <c r="AC935" s="275">
        <v>3.9094969899787314E-2</v>
      </c>
      <c r="AD935" s="275">
        <v>3.9094969899787314E-2</v>
      </c>
      <c r="AE935" s="275">
        <v>3.9094969899787314E-2</v>
      </c>
      <c r="AF935" s="275">
        <v>24.891799948899997</v>
      </c>
      <c r="AG935" s="275">
        <v>2.3049559233999997</v>
      </c>
      <c r="AH935" s="275">
        <v>2.3049559233999997</v>
      </c>
      <c r="AI935" s="275">
        <v>2.6933206374477598</v>
      </c>
      <c r="AJ935" s="275">
        <v>2.6933206374477598</v>
      </c>
      <c r="AK935" s="275">
        <v>2.6933206374477598</v>
      </c>
    </row>
    <row r="936" spans="1:37" ht="15" x14ac:dyDescent="0.25">
      <c r="A936" s="269" t="s">
        <v>1828</v>
      </c>
      <c r="B936" s="269" t="s">
        <v>2273</v>
      </c>
      <c r="C936" s="275">
        <v>10</v>
      </c>
      <c r="D936" s="269" t="s">
        <v>802</v>
      </c>
      <c r="E936" s="275">
        <v>13.491201953381605</v>
      </c>
      <c r="F936" s="275">
        <v>13.491201953381605</v>
      </c>
      <c r="G936" s="275">
        <v>13.491201953381605</v>
      </c>
      <c r="H936" s="275">
        <v>13.491201953381605</v>
      </c>
      <c r="I936" s="275">
        <v>13.491201953381605</v>
      </c>
      <c r="J936" s="275">
        <v>13.491201953381605</v>
      </c>
      <c r="K936" s="275">
        <v>13.491201953381605</v>
      </c>
      <c r="L936" s="275">
        <v>13.491201953381605</v>
      </c>
      <c r="M936" s="275">
        <v>13.491201953381605</v>
      </c>
      <c r="N936" s="275">
        <v>4.3615002758937083</v>
      </c>
      <c r="O936" s="275">
        <v>4.3615002758937083</v>
      </c>
      <c r="P936" s="275">
        <v>4.3615002758937091</v>
      </c>
      <c r="Q936" s="275">
        <v>4.3615002758937083</v>
      </c>
      <c r="R936" s="275">
        <v>4.3615002758937083</v>
      </c>
      <c r="S936" s="275">
        <v>4.3615002758937083</v>
      </c>
      <c r="T936" s="275">
        <v>4.3615002758937083</v>
      </c>
      <c r="U936" s="275">
        <v>4.3615002758937083</v>
      </c>
      <c r="V936" s="275">
        <v>4.3615002758937083</v>
      </c>
      <c r="W936" s="275">
        <v>0.13908249599627434</v>
      </c>
      <c r="X936" s="275">
        <v>1.4614699036183203E-3</v>
      </c>
      <c r="Y936" s="275">
        <v>7.0271982949946327E-2</v>
      </c>
      <c r="Z936" s="275">
        <v>3.8757311911197828E-2</v>
      </c>
      <c r="AA936" s="275">
        <v>3.8757311911197828E-2</v>
      </c>
      <c r="AB936" s="275">
        <v>3.8757311911197828E-2</v>
      </c>
      <c r="AC936" s="275">
        <v>3.8757311911197828E-2</v>
      </c>
      <c r="AD936" s="275">
        <v>3.8757311911197828E-2</v>
      </c>
      <c r="AE936" s="275">
        <v>3.8757311911197828E-2</v>
      </c>
      <c r="AF936" s="275">
        <v>24.887824326899999</v>
      </c>
      <c r="AG936" s="275">
        <v>2.3045877852999999</v>
      </c>
      <c r="AH936" s="275">
        <v>2.3045877852999999</v>
      </c>
      <c r="AI936" s="275">
        <v>2.6915237206926208</v>
      </c>
      <c r="AJ936" s="275">
        <v>2.6915237206926208</v>
      </c>
      <c r="AK936" s="275">
        <v>2.6915237206926208</v>
      </c>
    </row>
    <row r="937" spans="1:37" ht="15" x14ac:dyDescent="0.25">
      <c r="A937" s="269" t="s">
        <v>309</v>
      </c>
      <c r="B937" s="269" t="s">
        <v>310</v>
      </c>
      <c r="C937" s="275">
        <v>21</v>
      </c>
      <c r="D937" s="269" t="s">
        <v>802</v>
      </c>
      <c r="E937" s="275">
        <v>181.53586887303314</v>
      </c>
      <c r="F937" s="275">
        <v>158.60372499113529</v>
      </c>
      <c r="G937" s="275">
        <v>166.11906328890316</v>
      </c>
      <c r="H937" s="275">
        <v>160.20682221625046</v>
      </c>
      <c r="I937" s="275">
        <v>154.85075597803257</v>
      </c>
      <c r="J937" s="275">
        <v>157.5287890971415</v>
      </c>
      <c r="K937" s="275">
        <v>169.69276428941876</v>
      </c>
      <c r="L937" s="275">
        <v>160.63005129821946</v>
      </c>
      <c r="M937" s="275">
        <v>164.74628417065387</v>
      </c>
      <c r="N937" s="275">
        <v>67.694867508739449</v>
      </c>
      <c r="O937" s="275">
        <v>59.558682574372703</v>
      </c>
      <c r="P937" s="275">
        <v>62.461260946274884</v>
      </c>
      <c r="Q937" s="275">
        <v>61.306953717294483</v>
      </c>
      <c r="R937" s="275">
        <v>60.231094552419542</v>
      </c>
      <c r="S937" s="275">
        <v>60.769024134857013</v>
      </c>
      <c r="T937" s="275">
        <v>63.929360431677154</v>
      </c>
      <c r="U937" s="275">
        <v>60.096612156810174</v>
      </c>
      <c r="V937" s="275">
        <v>62.181089288755373</v>
      </c>
      <c r="W937" s="275">
        <v>4.5437656726323707</v>
      </c>
      <c r="X937" s="275">
        <v>0.11037863336682964</v>
      </c>
      <c r="Y937" s="275">
        <v>2.3270721529996004</v>
      </c>
      <c r="Z937" s="275">
        <v>0.92936354213518624</v>
      </c>
      <c r="AA937" s="275">
        <v>0.92936354213518624</v>
      </c>
      <c r="AB937" s="275">
        <v>0.92936354213518624</v>
      </c>
      <c r="AC937" s="275">
        <v>0.92936354213518624</v>
      </c>
      <c r="AD937" s="275">
        <v>0.92936354213518624</v>
      </c>
      <c r="AE937" s="275">
        <v>0.92936354213518624</v>
      </c>
      <c r="AF937" s="275">
        <v>71.273907731377577</v>
      </c>
      <c r="AG937" s="275">
        <v>6.5998995491786738</v>
      </c>
      <c r="AH937" s="275">
        <v>6.5998995491786738</v>
      </c>
      <c r="AI937" s="275">
        <v>8.2740341465489617</v>
      </c>
      <c r="AJ937" s="275">
        <v>8.2740341465489617</v>
      </c>
      <c r="AK937" s="275">
        <v>8.2740341465489617</v>
      </c>
    </row>
    <row r="938" spans="1:37" ht="15" x14ac:dyDescent="0.25">
      <c r="A938" s="269" t="s">
        <v>311</v>
      </c>
      <c r="B938" s="269" t="s">
        <v>312</v>
      </c>
      <c r="C938" s="275">
        <v>6</v>
      </c>
      <c r="D938" s="269" t="s">
        <v>802</v>
      </c>
      <c r="E938" s="275">
        <v>10.122118799388588</v>
      </c>
      <c r="F938" s="275">
        <v>10.122118799388588</v>
      </c>
      <c r="G938" s="275">
        <v>10.122118799388588</v>
      </c>
      <c r="H938" s="275">
        <v>10.122118799388588</v>
      </c>
      <c r="I938" s="275">
        <v>10.122118799388588</v>
      </c>
      <c r="J938" s="275">
        <v>10.122118799388588</v>
      </c>
      <c r="K938" s="275">
        <v>10.122118799388588</v>
      </c>
      <c r="L938" s="275">
        <v>10.122118799388588</v>
      </c>
      <c r="M938" s="275">
        <v>10.122118799388588</v>
      </c>
      <c r="N938" s="275">
        <v>3.7626968553758884</v>
      </c>
      <c r="O938" s="275">
        <v>3.7626968553758884</v>
      </c>
      <c r="P938" s="275">
        <v>3.7626968553758879</v>
      </c>
      <c r="Q938" s="275">
        <v>3.7626968553758884</v>
      </c>
      <c r="R938" s="275">
        <v>3.7626968553758884</v>
      </c>
      <c r="S938" s="275">
        <v>3.7626968553758884</v>
      </c>
      <c r="T938" s="275">
        <v>3.7626968553758884</v>
      </c>
      <c r="U938" s="275">
        <v>3.7626968553758884</v>
      </c>
      <c r="V938" s="275">
        <v>3.7626968553758884</v>
      </c>
      <c r="W938" s="275">
        <v>0.122435884701677</v>
      </c>
      <c r="X938" s="275">
        <v>2.5863741106202289E-3</v>
      </c>
      <c r="Y938" s="275">
        <v>6.2511129406148613E-2</v>
      </c>
      <c r="Z938" s="275">
        <v>4.6583370065268852E-2</v>
      </c>
      <c r="AA938" s="275">
        <v>4.6583370065268852E-2</v>
      </c>
      <c r="AB938" s="275">
        <v>4.6583370065268852E-2</v>
      </c>
      <c r="AC938" s="275">
        <v>4.6583370065268852E-2</v>
      </c>
      <c r="AD938" s="275">
        <v>4.6583370065268852E-2</v>
      </c>
      <c r="AE938" s="275">
        <v>4.6583370065268852E-2</v>
      </c>
      <c r="AF938" s="275">
        <v>12.518382072500001</v>
      </c>
      <c r="AG938" s="275">
        <v>1.1591897373999998</v>
      </c>
      <c r="AH938" s="275">
        <v>1.1591897373999998</v>
      </c>
      <c r="AI938" s="275">
        <v>1.3942598328693343</v>
      </c>
      <c r="AJ938" s="275">
        <v>1.3942598328693343</v>
      </c>
      <c r="AK938" s="275">
        <v>1.3942598328693343</v>
      </c>
    </row>
    <row r="939" spans="1:37" ht="15" x14ac:dyDescent="0.25">
      <c r="A939" s="269" t="s">
        <v>313</v>
      </c>
      <c r="B939" s="269" t="s">
        <v>314</v>
      </c>
      <c r="C939" s="275">
        <v>21</v>
      </c>
      <c r="D939" s="269" t="s">
        <v>802</v>
      </c>
      <c r="E939" s="275">
        <v>619.76016771921127</v>
      </c>
      <c r="F939" s="275">
        <v>618.22566770740957</v>
      </c>
      <c r="G939" s="275">
        <v>618.73716771134343</v>
      </c>
      <c r="H939" s="275">
        <v>620.27166772314513</v>
      </c>
      <c r="I939" s="275">
        <v>619.24866771527741</v>
      </c>
      <c r="J939" s="275">
        <v>619.76016771921127</v>
      </c>
      <c r="K939" s="275">
        <v>619.76016771921127</v>
      </c>
      <c r="L939" s="275">
        <v>618.22566770740957</v>
      </c>
      <c r="M939" s="275">
        <v>618.73716771134343</v>
      </c>
      <c r="N939" s="275">
        <v>81.548892819606323</v>
      </c>
      <c r="O939" s="275">
        <v>81.548892819606323</v>
      </c>
      <c r="P939" s="275">
        <v>81.548892819606309</v>
      </c>
      <c r="Q939" s="275">
        <v>81.548892819606323</v>
      </c>
      <c r="R939" s="275">
        <v>81.548892819606323</v>
      </c>
      <c r="S939" s="275">
        <v>81.548892819606323</v>
      </c>
      <c r="T939" s="275">
        <v>81.548892819606323</v>
      </c>
      <c r="U939" s="275">
        <v>81.548892819606323</v>
      </c>
      <c r="V939" s="275">
        <v>81.548892819606323</v>
      </c>
      <c r="W939" s="275">
        <v>0.4177062044188089</v>
      </c>
      <c r="X939" s="275">
        <v>6.8583895028568693E-3</v>
      </c>
      <c r="Y939" s="275">
        <v>0.21228229696083289</v>
      </c>
      <c r="Z939" s="275">
        <v>0.14136700397805141</v>
      </c>
      <c r="AA939" s="275">
        <v>0.14136700397805141</v>
      </c>
      <c r="AB939" s="275">
        <v>0.14136700397805141</v>
      </c>
      <c r="AC939" s="275">
        <v>0.14136700397805141</v>
      </c>
      <c r="AD939" s="275">
        <v>0.14136700397805141</v>
      </c>
      <c r="AE939" s="275">
        <v>0.14136700397805141</v>
      </c>
      <c r="AF939" s="275">
        <v>112.7128385324</v>
      </c>
      <c r="AG939" s="275">
        <v>10.437096649599999</v>
      </c>
      <c r="AH939" s="275">
        <v>10.437096649599999</v>
      </c>
      <c r="AI939" s="275">
        <v>28.4427995520088</v>
      </c>
      <c r="AJ939" s="275">
        <v>28.4427995520088</v>
      </c>
      <c r="AK939" s="275">
        <v>28.4427995520088</v>
      </c>
    </row>
    <row r="940" spans="1:37" ht="15" x14ac:dyDescent="0.25">
      <c r="A940" s="269" t="s">
        <v>315</v>
      </c>
      <c r="B940" s="269" t="s">
        <v>316</v>
      </c>
      <c r="C940" s="275">
        <v>33</v>
      </c>
      <c r="D940" s="269" t="s">
        <v>802</v>
      </c>
      <c r="E940" s="275">
        <v>1075.8939978098456</v>
      </c>
      <c r="F940" s="275">
        <v>1066.1633273077728</v>
      </c>
      <c r="G940" s="275">
        <v>1070.9324868884671</v>
      </c>
      <c r="H940" s="275">
        <v>1071.4458409086826</v>
      </c>
      <c r="I940" s="275">
        <v>1070.6122341603236</v>
      </c>
      <c r="J940" s="275">
        <v>1071.029037534503</v>
      </c>
      <c r="K940" s="275">
        <v>1072.3512045131333</v>
      </c>
      <c r="L940" s="275">
        <v>1066.1633273077728</v>
      </c>
      <c r="M940" s="275">
        <v>1069.2857425842517</v>
      </c>
      <c r="N940" s="275">
        <v>89.511689466796312</v>
      </c>
      <c r="O940" s="275">
        <v>89.511689466796312</v>
      </c>
      <c r="P940" s="275">
        <v>89.511689466796284</v>
      </c>
      <c r="Q940" s="275">
        <v>89.511689466796312</v>
      </c>
      <c r="R940" s="275">
        <v>89.511689466796312</v>
      </c>
      <c r="S940" s="275">
        <v>89.511689466796312</v>
      </c>
      <c r="T940" s="275">
        <v>89.511689466796312</v>
      </c>
      <c r="U940" s="275">
        <v>89.511689466796312</v>
      </c>
      <c r="V940" s="275">
        <v>89.511689466796312</v>
      </c>
      <c r="W940" s="275">
        <v>0.7444016085043399</v>
      </c>
      <c r="X940" s="275">
        <v>2.6267340953513772E-2</v>
      </c>
      <c r="Y940" s="275">
        <v>0.38533447472892685</v>
      </c>
      <c r="Z940" s="275">
        <v>0.4933585279828816</v>
      </c>
      <c r="AA940" s="275">
        <v>0.4933585279828816</v>
      </c>
      <c r="AB940" s="275">
        <v>0.4933585279828816</v>
      </c>
      <c r="AC940" s="275">
        <v>0.4933585279828816</v>
      </c>
      <c r="AD940" s="275">
        <v>0.4933585279828816</v>
      </c>
      <c r="AE940" s="275">
        <v>0.4933585279828816</v>
      </c>
      <c r="AF940" s="275">
        <v>225.27098650699998</v>
      </c>
      <c r="AG940" s="275">
        <v>20.859880950799997</v>
      </c>
      <c r="AH940" s="275">
        <v>20.859880950799997</v>
      </c>
      <c r="AI940" s="275">
        <v>49.064420363782098</v>
      </c>
      <c r="AJ940" s="275">
        <v>49.064420363782098</v>
      </c>
      <c r="AK940" s="275">
        <v>49.064420363782098</v>
      </c>
    </row>
    <row r="941" spans="1:37" ht="15" x14ac:dyDescent="0.25">
      <c r="A941" s="269" t="s">
        <v>3736</v>
      </c>
      <c r="B941" s="269" t="s">
        <v>3737</v>
      </c>
      <c r="C941" s="275">
        <v>18</v>
      </c>
      <c r="D941" s="269" t="s">
        <v>802</v>
      </c>
      <c r="E941" s="275">
        <v>158.96688431041252</v>
      </c>
      <c r="F941" s="275">
        <v>129.28910758576779</v>
      </c>
      <c r="G941" s="275">
        <v>139.50817659460176</v>
      </c>
      <c r="H941" s="275">
        <v>131.55390109387326</v>
      </c>
      <c r="I941" s="275">
        <v>124.55205402070241</v>
      </c>
      <c r="J941" s="275">
        <v>128.05297755728785</v>
      </c>
      <c r="K941" s="275">
        <v>144.48965933523385</v>
      </c>
      <c r="L941" s="275">
        <v>132.9958976266002</v>
      </c>
      <c r="M941" s="275">
        <v>137.705763306785</v>
      </c>
      <c r="N941" s="275">
        <v>66.950696768907392</v>
      </c>
      <c r="O941" s="275">
        <v>61.430645242327991</v>
      </c>
      <c r="P941" s="275">
        <v>63.399919822746824</v>
      </c>
      <c r="Q941" s="275">
        <v>62.616772016634307</v>
      </c>
      <c r="R941" s="275">
        <v>61.886847847830424</v>
      </c>
      <c r="S941" s="275">
        <v>62.251809932232369</v>
      </c>
      <c r="T941" s="275">
        <v>64.395962178093782</v>
      </c>
      <c r="U941" s="275">
        <v>61.795607326729936</v>
      </c>
      <c r="V941" s="275">
        <v>63.209835403787466</v>
      </c>
      <c r="W941" s="275">
        <v>0</v>
      </c>
      <c r="X941" s="275">
        <v>0</v>
      </c>
      <c r="Y941" s="275">
        <v>0</v>
      </c>
      <c r="Z941" s="275">
        <v>0</v>
      </c>
      <c r="AA941" s="275">
        <v>0</v>
      </c>
      <c r="AB941" s="275">
        <v>0</v>
      </c>
      <c r="AC941" s="275">
        <v>0</v>
      </c>
      <c r="AD941" s="275">
        <v>0</v>
      </c>
      <c r="AE941" s="275">
        <v>0</v>
      </c>
      <c r="AF941" s="275">
        <v>78.1565704506</v>
      </c>
      <c r="AG941" s="275">
        <v>7.2372282182999994</v>
      </c>
      <c r="AH941" s="275">
        <v>7.2372282182999994</v>
      </c>
      <c r="AI941" s="275">
        <v>11.556062637062704</v>
      </c>
      <c r="AJ941" s="275">
        <v>11.556062637062704</v>
      </c>
      <c r="AK941" s="275">
        <v>11.556062637062704</v>
      </c>
    </row>
    <row r="942" spans="1:37" ht="15" x14ac:dyDescent="0.25">
      <c r="A942" s="269" t="s">
        <v>3738</v>
      </c>
      <c r="B942" s="269" t="s">
        <v>3739</v>
      </c>
      <c r="C942" s="275">
        <v>36</v>
      </c>
      <c r="D942" s="269" t="s">
        <v>802</v>
      </c>
      <c r="E942" s="275">
        <v>1166.3606615315136</v>
      </c>
      <c r="F942" s="275">
        <v>1155.8627410235397</v>
      </c>
      <c r="G942" s="275">
        <v>1160.8876506062013</v>
      </c>
      <c r="H942" s="275">
        <v>1162.1682546323177</v>
      </c>
      <c r="I942" s="275">
        <v>1160.8231478800249</v>
      </c>
      <c r="J942" s="275">
        <v>1161.4957012561713</v>
      </c>
      <c r="K942" s="275">
        <v>1162.0506182289002</v>
      </c>
      <c r="L942" s="275">
        <v>1155.8627410235397</v>
      </c>
      <c r="M942" s="275">
        <v>1159.2409063019854</v>
      </c>
      <c r="N942" s="275">
        <v>125.23412481227092</v>
      </c>
      <c r="O942" s="275">
        <v>125.23412481227092</v>
      </c>
      <c r="P942" s="275">
        <v>125.23412481227092</v>
      </c>
      <c r="Q942" s="275">
        <v>125.23412481227092</v>
      </c>
      <c r="R942" s="275">
        <v>125.23412481227092</v>
      </c>
      <c r="S942" s="275">
        <v>125.23412481227092</v>
      </c>
      <c r="T942" s="275">
        <v>125.23412481227092</v>
      </c>
      <c r="U942" s="275">
        <v>125.23412481227092</v>
      </c>
      <c r="V942" s="275">
        <v>125.23412481227092</v>
      </c>
      <c r="W942" s="275">
        <v>1.2270447794306178</v>
      </c>
      <c r="X942" s="275">
        <v>3.5514995888051619E-2</v>
      </c>
      <c r="Y942" s="275">
        <v>0.63127988765933474</v>
      </c>
      <c r="Z942" s="275">
        <v>0.51634330306348952</v>
      </c>
      <c r="AA942" s="275">
        <v>0.51634330306348952</v>
      </c>
      <c r="AB942" s="275">
        <v>0.51634330306348952</v>
      </c>
      <c r="AC942" s="275">
        <v>0.51634330306348952</v>
      </c>
      <c r="AD942" s="275">
        <v>0.51634330306348952</v>
      </c>
      <c r="AE942" s="275">
        <v>0.51634330306348952</v>
      </c>
      <c r="AF942" s="275">
        <v>179.02488131370001</v>
      </c>
      <c r="AG942" s="275">
        <v>16.577534110399998</v>
      </c>
      <c r="AH942" s="275">
        <v>16.577534110399998</v>
      </c>
      <c r="AI942" s="275">
        <v>46.565730703810956</v>
      </c>
      <c r="AJ942" s="275">
        <v>46.565730703810956</v>
      </c>
      <c r="AK942" s="275">
        <v>46.565730703810956</v>
      </c>
    </row>
    <row r="943" spans="1:37" ht="15" x14ac:dyDescent="0.25">
      <c r="A943" s="269" t="s">
        <v>3740</v>
      </c>
      <c r="B943" s="269" t="s">
        <v>3741</v>
      </c>
      <c r="C943" s="275">
        <v>21</v>
      </c>
      <c r="D943" s="269" t="s">
        <v>802</v>
      </c>
      <c r="E943" s="275">
        <v>169.75585199367353</v>
      </c>
      <c r="F943" s="275">
        <v>167.76797697838495</v>
      </c>
      <c r="G943" s="275">
        <v>168.43060198348113</v>
      </c>
      <c r="H943" s="275">
        <v>170.41847699876973</v>
      </c>
      <c r="I943" s="275">
        <v>169.09322698857733</v>
      </c>
      <c r="J943" s="275">
        <v>169.75585199367353</v>
      </c>
      <c r="K943" s="275">
        <v>169.75585199367353</v>
      </c>
      <c r="L943" s="275">
        <v>167.76797697838495</v>
      </c>
      <c r="M943" s="275">
        <v>168.43060198348113</v>
      </c>
      <c r="N943" s="275">
        <v>37.387148390610179</v>
      </c>
      <c r="O943" s="275">
        <v>37.387148390610179</v>
      </c>
      <c r="P943" s="275">
        <v>37.387148390610172</v>
      </c>
      <c r="Q943" s="275">
        <v>37.387148390610179</v>
      </c>
      <c r="R943" s="275">
        <v>37.387148390610179</v>
      </c>
      <c r="S943" s="275">
        <v>37.387148390610179</v>
      </c>
      <c r="T943" s="275">
        <v>37.387148390610179</v>
      </c>
      <c r="U943" s="275">
        <v>37.387148390610179</v>
      </c>
      <c r="V943" s="275">
        <v>37.387148390610179</v>
      </c>
      <c r="W943" s="275">
        <v>0.47838231496531586</v>
      </c>
      <c r="X943" s="275">
        <v>2.1809874074409485E-2</v>
      </c>
      <c r="Y943" s="275">
        <v>0.2500960945198627</v>
      </c>
      <c r="Z943" s="275">
        <v>0.29933621933530763</v>
      </c>
      <c r="AA943" s="275">
        <v>0.29933621933530763</v>
      </c>
      <c r="AB943" s="275">
        <v>0.29933621933530763</v>
      </c>
      <c r="AC943" s="275">
        <v>0.29933621933530763</v>
      </c>
      <c r="AD943" s="275">
        <v>0.29933621933530763</v>
      </c>
      <c r="AE943" s="275">
        <v>0.29933621933530763</v>
      </c>
      <c r="AF943" s="275">
        <v>60.621722678499999</v>
      </c>
      <c r="AG943" s="275">
        <v>5.6135152176999998</v>
      </c>
      <c r="AH943" s="275">
        <v>5.6135152176999998</v>
      </c>
      <c r="AI943" s="275">
        <v>8.1377268353494721</v>
      </c>
      <c r="AJ943" s="275">
        <v>8.1377268353494721</v>
      </c>
      <c r="AK943" s="275">
        <v>8.1377268353494721</v>
      </c>
    </row>
    <row r="944" spans="1:37" ht="15" x14ac:dyDescent="0.25">
      <c r="A944" s="269" t="s">
        <v>925</v>
      </c>
      <c r="B944" s="269" t="s">
        <v>926</v>
      </c>
      <c r="C944" s="275">
        <v>23</v>
      </c>
      <c r="D944" s="269" t="s">
        <v>802</v>
      </c>
      <c r="E944" s="275">
        <v>210.27321353635512</v>
      </c>
      <c r="F944" s="275">
        <v>180.59543681171033</v>
      </c>
      <c r="G944" s="275">
        <v>190.81450582054427</v>
      </c>
      <c r="H944" s="275">
        <v>182.86023031981586</v>
      </c>
      <c r="I944" s="275">
        <v>175.85838324664496</v>
      </c>
      <c r="J944" s="275">
        <v>179.35930678323041</v>
      </c>
      <c r="K944" s="275">
        <v>195.79598856117639</v>
      </c>
      <c r="L944" s="275">
        <v>184.30222685254279</v>
      </c>
      <c r="M944" s="275">
        <v>189.01209253272759</v>
      </c>
      <c r="N944" s="275">
        <v>75.412211838992164</v>
      </c>
      <c r="O944" s="275">
        <v>69.89216031241277</v>
      </c>
      <c r="P944" s="275">
        <v>71.861434892831582</v>
      </c>
      <c r="Q944" s="275">
        <v>71.078287086719087</v>
      </c>
      <c r="R944" s="275">
        <v>70.348362917915196</v>
      </c>
      <c r="S944" s="275">
        <v>70.713325002317134</v>
      </c>
      <c r="T944" s="275">
        <v>72.857477248178554</v>
      </c>
      <c r="U944" s="275">
        <v>70.257122396814722</v>
      </c>
      <c r="V944" s="275">
        <v>71.671350473872238</v>
      </c>
      <c r="W944" s="275">
        <v>4.5644742920308676</v>
      </c>
      <c r="X944" s="275">
        <v>0.15866160121456405</v>
      </c>
      <c r="Y944" s="275">
        <v>2.3615679466227157</v>
      </c>
      <c r="Z944" s="275">
        <v>1.1118034218095676</v>
      </c>
      <c r="AA944" s="275">
        <v>1.1118034218095676</v>
      </c>
      <c r="AB944" s="275">
        <v>1.1118034218095676</v>
      </c>
      <c r="AC944" s="275">
        <v>1.1118034218095676</v>
      </c>
      <c r="AD944" s="275">
        <v>1.1118034218095676</v>
      </c>
      <c r="AE944" s="275">
        <v>1.1118034218095676</v>
      </c>
      <c r="AF944" s="275">
        <v>79.908585865800006</v>
      </c>
      <c r="AG944" s="275">
        <v>7.3994620808999993</v>
      </c>
      <c r="AH944" s="275">
        <v>7.3994620808999993</v>
      </c>
      <c r="AI944" s="275">
        <v>11.32079304706043</v>
      </c>
      <c r="AJ944" s="275">
        <v>11.32079304706043</v>
      </c>
      <c r="AK944" s="275">
        <v>11.32079304706043</v>
      </c>
    </row>
    <row r="945" spans="1:37" ht="15" x14ac:dyDescent="0.25">
      <c r="A945" s="269" t="s">
        <v>927</v>
      </c>
      <c r="B945" s="269" t="s">
        <v>928</v>
      </c>
      <c r="C945" s="275">
        <v>38</v>
      </c>
      <c r="D945" s="269" t="s">
        <v>802</v>
      </c>
      <c r="E945" s="275">
        <v>1166.3606615315136</v>
      </c>
      <c r="F945" s="275">
        <v>1155.8627410235397</v>
      </c>
      <c r="G945" s="275">
        <v>1160.8876506062013</v>
      </c>
      <c r="H945" s="275">
        <v>1162.1682546323177</v>
      </c>
      <c r="I945" s="275">
        <v>1160.8231478800249</v>
      </c>
      <c r="J945" s="275">
        <v>1161.4957012561713</v>
      </c>
      <c r="K945" s="275">
        <v>1162.0506182289002</v>
      </c>
      <c r="L945" s="275">
        <v>1155.8627410235397</v>
      </c>
      <c r="M945" s="275">
        <v>1159.2409063019854</v>
      </c>
      <c r="N945" s="275">
        <v>119.32154222854709</v>
      </c>
      <c r="O945" s="275">
        <v>119.32154222854709</v>
      </c>
      <c r="P945" s="275">
        <v>119.32154222854707</v>
      </c>
      <c r="Q945" s="275">
        <v>119.32154222854709</v>
      </c>
      <c r="R945" s="275">
        <v>119.32154222854709</v>
      </c>
      <c r="S945" s="275">
        <v>119.32154222854709</v>
      </c>
      <c r="T945" s="275">
        <v>119.32154222854709</v>
      </c>
      <c r="U945" s="275">
        <v>119.32154222854709</v>
      </c>
      <c r="V945" s="275">
        <v>119.32154222854709</v>
      </c>
      <c r="W945" s="275">
        <v>1.2270447794306178</v>
      </c>
      <c r="X945" s="275">
        <v>3.5514995888051619E-2</v>
      </c>
      <c r="Y945" s="275">
        <v>0.63127988765933474</v>
      </c>
      <c r="Z945" s="275">
        <v>0.51634330306348952</v>
      </c>
      <c r="AA945" s="275">
        <v>0.51634330306348952</v>
      </c>
      <c r="AB945" s="275">
        <v>0.51634330306348952</v>
      </c>
      <c r="AC945" s="275">
        <v>0.51634330306348952</v>
      </c>
      <c r="AD945" s="275">
        <v>0.51634330306348952</v>
      </c>
      <c r="AE945" s="275">
        <v>0.51634330306348952</v>
      </c>
      <c r="AF945" s="275">
        <v>178.91985840630002</v>
      </c>
      <c r="AG945" s="275">
        <v>16.567809111899997</v>
      </c>
      <c r="AH945" s="275">
        <v>16.567809111899997</v>
      </c>
      <c r="AI945" s="275">
        <v>46.561006229299508</v>
      </c>
      <c r="AJ945" s="275">
        <v>46.561006229299508</v>
      </c>
      <c r="AK945" s="275">
        <v>46.561006229299508</v>
      </c>
    </row>
    <row r="946" spans="1:37" ht="15" x14ac:dyDescent="0.25">
      <c r="A946" s="269" t="s">
        <v>929</v>
      </c>
      <c r="B946" s="269" t="s">
        <v>930</v>
      </c>
      <c r="C946" s="275">
        <v>40</v>
      </c>
      <c r="D946" s="269" t="s">
        <v>802</v>
      </c>
      <c r="E946" s="275">
        <v>1739.868391576776</v>
      </c>
      <c r="F946" s="275">
        <v>1739.868391576776</v>
      </c>
      <c r="G946" s="275">
        <v>1739.868391576776</v>
      </c>
      <c r="H946" s="275">
        <v>1739.868391576776</v>
      </c>
      <c r="I946" s="275">
        <v>1739.868391576776</v>
      </c>
      <c r="J946" s="275">
        <v>1739.868391576776</v>
      </c>
      <c r="K946" s="275">
        <v>1739.868391576776</v>
      </c>
      <c r="L946" s="275">
        <v>1739.868391576776</v>
      </c>
      <c r="M946" s="275">
        <v>1739.868391576776</v>
      </c>
      <c r="N946" s="275">
        <v>120.9678228519346</v>
      </c>
      <c r="O946" s="275">
        <v>120.9678228519346</v>
      </c>
      <c r="P946" s="275">
        <v>120.96782285193461</v>
      </c>
      <c r="Q946" s="275">
        <v>120.9678228519346</v>
      </c>
      <c r="R946" s="275">
        <v>120.9678228519346</v>
      </c>
      <c r="S946" s="275">
        <v>120.9678228519346</v>
      </c>
      <c r="T946" s="275">
        <v>120.9678228519346</v>
      </c>
      <c r="U946" s="275">
        <v>120.9678228519346</v>
      </c>
      <c r="V946" s="275">
        <v>120.9678228519346</v>
      </c>
      <c r="W946" s="275">
        <v>1.7684040937097874</v>
      </c>
      <c r="X946" s="275">
        <v>6.1366075756915446E-2</v>
      </c>
      <c r="Y946" s="275">
        <v>0.91488508473335139</v>
      </c>
      <c r="Z946" s="275">
        <v>0.92462504748951901</v>
      </c>
      <c r="AA946" s="275">
        <v>0.92462504748951901</v>
      </c>
      <c r="AB946" s="275">
        <v>0.92462504748951901</v>
      </c>
      <c r="AC946" s="275">
        <v>0.92462504748951901</v>
      </c>
      <c r="AD946" s="275">
        <v>0.92462504748951901</v>
      </c>
      <c r="AE946" s="275">
        <v>0.92462504748951901</v>
      </c>
      <c r="AF946" s="275">
        <v>369.82187752150003</v>
      </c>
      <c r="AG946" s="275">
        <v>34.245169284799999</v>
      </c>
      <c r="AH946" s="275">
        <v>34.245169284799999</v>
      </c>
      <c r="AI946" s="275">
        <v>108.92613952328495</v>
      </c>
      <c r="AJ946" s="275">
        <v>108.92613952328495</v>
      </c>
      <c r="AK946" s="275">
        <v>108.92613952328495</v>
      </c>
    </row>
    <row r="947" spans="1:37" ht="15" x14ac:dyDescent="0.25">
      <c r="A947" s="269" t="s">
        <v>1829</v>
      </c>
      <c r="B947" s="269" t="s">
        <v>1830</v>
      </c>
      <c r="C947" s="275">
        <v>22</v>
      </c>
      <c r="D947" s="269" t="s">
        <v>802</v>
      </c>
      <c r="E947" s="275">
        <v>187.65969845560525</v>
      </c>
      <c r="F947" s="275">
        <v>178.24290295594622</v>
      </c>
      <c r="G947" s="275">
        <v>182.90743753583618</v>
      </c>
      <c r="H947" s="275">
        <v>183.10691655363757</v>
      </c>
      <c r="I947" s="275">
        <v>182.48255980688805</v>
      </c>
      <c r="J947" s="275">
        <v>182.79473818026281</v>
      </c>
      <c r="K947" s="275">
        <v>184.43078016130679</v>
      </c>
      <c r="L947" s="275">
        <v>178.24290295594622</v>
      </c>
      <c r="M947" s="275">
        <v>181.26069323162054</v>
      </c>
      <c r="N947" s="275">
        <v>35.904115099162752</v>
      </c>
      <c r="O947" s="275">
        <v>35.904115099162752</v>
      </c>
      <c r="P947" s="275">
        <v>35.904115099162759</v>
      </c>
      <c r="Q947" s="275">
        <v>35.904115099162752</v>
      </c>
      <c r="R947" s="275">
        <v>35.904115099162752</v>
      </c>
      <c r="S947" s="275">
        <v>35.904115099162752</v>
      </c>
      <c r="T947" s="275">
        <v>35.904115099162752</v>
      </c>
      <c r="U947" s="275">
        <v>35.904115099162752</v>
      </c>
      <c r="V947" s="275">
        <v>35.904115099162752</v>
      </c>
      <c r="W947" s="275">
        <v>0.47838231496531586</v>
      </c>
      <c r="X947" s="275">
        <v>2.1809874074409485E-2</v>
      </c>
      <c r="Y947" s="275">
        <v>0.2500960945198627</v>
      </c>
      <c r="Z947" s="275">
        <v>0.29933621933530763</v>
      </c>
      <c r="AA947" s="275">
        <v>0.29933621933530763</v>
      </c>
      <c r="AB947" s="275">
        <v>0.29933621933530763</v>
      </c>
      <c r="AC947" s="275">
        <v>0.29933621933530763</v>
      </c>
      <c r="AD947" s="275">
        <v>0.29933621933530763</v>
      </c>
      <c r="AE947" s="275">
        <v>0.29933621933530763</v>
      </c>
      <c r="AF947" s="275">
        <v>64.887396218099994</v>
      </c>
      <c r="AG947" s="275">
        <v>6.0085118996999993</v>
      </c>
      <c r="AH947" s="275">
        <v>6.0085118996999993</v>
      </c>
      <c r="AI947" s="275">
        <v>8.189404414355991</v>
      </c>
      <c r="AJ947" s="275">
        <v>8.189404414355991</v>
      </c>
      <c r="AK947" s="275">
        <v>8.189404414355991</v>
      </c>
    </row>
    <row r="948" spans="1:37" ht="15" x14ac:dyDescent="0.25">
      <c r="A948" s="269" t="s">
        <v>317</v>
      </c>
      <c r="B948" s="269" t="s">
        <v>318</v>
      </c>
      <c r="C948" s="275">
        <v>24</v>
      </c>
      <c r="D948" s="269" t="s">
        <v>802</v>
      </c>
      <c r="E948" s="275">
        <v>186.32693507439126</v>
      </c>
      <c r="F948" s="275">
        <v>176.9101395747322</v>
      </c>
      <c r="G948" s="275">
        <v>181.57467415462216</v>
      </c>
      <c r="H948" s="275">
        <v>181.77415317242358</v>
      </c>
      <c r="I948" s="275">
        <v>181.14979642567403</v>
      </c>
      <c r="J948" s="275">
        <v>181.46197479904882</v>
      </c>
      <c r="K948" s="275">
        <v>183.09801678009279</v>
      </c>
      <c r="L948" s="275">
        <v>176.9101395747322</v>
      </c>
      <c r="M948" s="275">
        <v>179.92792985040654</v>
      </c>
      <c r="N948" s="275">
        <v>31.933850946868493</v>
      </c>
      <c r="O948" s="275">
        <v>31.933850946868493</v>
      </c>
      <c r="P948" s="275">
        <v>31.9338509468685</v>
      </c>
      <c r="Q948" s="275">
        <v>31.933850946868493</v>
      </c>
      <c r="R948" s="275">
        <v>31.933850946868493</v>
      </c>
      <c r="S948" s="275">
        <v>31.933850946868493</v>
      </c>
      <c r="T948" s="275">
        <v>31.933850946868493</v>
      </c>
      <c r="U948" s="275">
        <v>31.933850946868493</v>
      </c>
      <c r="V948" s="275">
        <v>31.933850946868493</v>
      </c>
      <c r="W948" s="275">
        <v>0.51330627378366334</v>
      </c>
      <c r="X948" s="275">
        <v>2.2184215528657576E-2</v>
      </c>
      <c r="Y948" s="275">
        <v>0.26774524465616045</v>
      </c>
      <c r="Z948" s="275">
        <v>0.3003254463235232</v>
      </c>
      <c r="AA948" s="275">
        <v>0.3003254463235232</v>
      </c>
      <c r="AB948" s="275">
        <v>0.3003254463235232</v>
      </c>
      <c r="AC948" s="275">
        <v>0.3003254463235232</v>
      </c>
      <c r="AD948" s="275">
        <v>0.3003254463235232</v>
      </c>
      <c r="AE948" s="275">
        <v>0.3003254463235232</v>
      </c>
      <c r="AF948" s="275">
        <v>88.909766245100002</v>
      </c>
      <c r="AG948" s="275">
        <v>8.2329592374999994</v>
      </c>
      <c r="AH948" s="275">
        <v>8.2329592374999994</v>
      </c>
      <c r="AI948" s="275">
        <v>9.8998063308878876</v>
      </c>
      <c r="AJ948" s="275">
        <v>9.8998063308878876</v>
      </c>
      <c r="AK948" s="275">
        <v>9.8998063308878876</v>
      </c>
    </row>
    <row r="949" spans="1:37" ht="15" x14ac:dyDescent="0.25">
      <c r="A949" s="269" t="s">
        <v>4411</v>
      </c>
      <c r="B949" s="269" t="s">
        <v>4412</v>
      </c>
      <c r="C949" s="275">
        <v>10</v>
      </c>
      <c r="D949" s="269" t="s">
        <v>802</v>
      </c>
      <c r="E949" s="275">
        <v>10.930802953675846</v>
      </c>
      <c r="F949" s="275">
        <v>10.930802953675846</v>
      </c>
      <c r="G949" s="275">
        <v>10.930802953675849</v>
      </c>
      <c r="H949" s="275">
        <v>10.930802953675846</v>
      </c>
      <c r="I949" s="275">
        <v>10.930802953675846</v>
      </c>
      <c r="J949" s="275">
        <v>10.930802953675846</v>
      </c>
      <c r="K949" s="275">
        <v>10.930802953675846</v>
      </c>
      <c r="L949" s="275">
        <v>10.930802953675846</v>
      </c>
      <c r="M949" s="275">
        <v>10.930802953675846</v>
      </c>
      <c r="N949" s="275">
        <v>6.0603455350565492</v>
      </c>
      <c r="O949" s="275">
        <v>6.0603455350565492</v>
      </c>
      <c r="P949" s="275">
        <v>6.0603455350565492</v>
      </c>
      <c r="Q949" s="275">
        <v>6.0603455350565492</v>
      </c>
      <c r="R949" s="275">
        <v>6.0603455350565492</v>
      </c>
      <c r="S949" s="275">
        <v>6.0603455350565492</v>
      </c>
      <c r="T949" s="275">
        <v>6.0603455350565492</v>
      </c>
      <c r="U949" s="275">
        <v>6.0603455350565492</v>
      </c>
      <c r="V949" s="275">
        <v>6.0603455350565492</v>
      </c>
      <c r="W949" s="275">
        <v>0</v>
      </c>
      <c r="X949" s="275">
        <v>0</v>
      </c>
      <c r="Y949" s="275">
        <v>0</v>
      </c>
      <c r="Z949" s="275">
        <v>0</v>
      </c>
      <c r="AA949" s="275">
        <v>0</v>
      </c>
      <c r="AB949" s="275">
        <v>0</v>
      </c>
      <c r="AC949" s="275">
        <v>0</v>
      </c>
      <c r="AD949" s="275">
        <v>0</v>
      </c>
      <c r="AE949" s="275">
        <v>0</v>
      </c>
      <c r="AF949" s="275">
        <v>37.1240589413</v>
      </c>
      <c r="AG949" s="275">
        <v>3.4376509218999995</v>
      </c>
      <c r="AH949" s="275">
        <v>3.4376509218999995</v>
      </c>
      <c r="AI949" s="275">
        <v>3.8918562352267418</v>
      </c>
      <c r="AJ949" s="275">
        <v>3.8918562352267418</v>
      </c>
      <c r="AK949" s="275">
        <v>3.8918562352267418</v>
      </c>
    </row>
    <row r="950" spans="1:37" ht="15" x14ac:dyDescent="0.25">
      <c r="A950" s="269" t="s">
        <v>3742</v>
      </c>
      <c r="B950" s="269" t="s">
        <v>3044</v>
      </c>
      <c r="C950" s="275">
        <v>20</v>
      </c>
      <c r="D950" s="269" t="s">
        <v>802</v>
      </c>
      <c r="E950" s="275">
        <v>151.56567554177087</v>
      </c>
      <c r="F950" s="275">
        <v>121.88789881712609</v>
      </c>
      <c r="G950" s="275">
        <v>132.10696782596008</v>
      </c>
      <c r="H950" s="275">
        <v>124.15269232523158</v>
      </c>
      <c r="I950" s="275">
        <v>117.15084525206072</v>
      </c>
      <c r="J950" s="275">
        <v>120.65176878864614</v>
      </c>
      <c r="K950" s="275">
        <v>137.08845056659217</v>
      </c>
      <c r="L950" s="275">
        <v>125.59468885795852</v>
      </c>
      <c r="M950" s="275">
        <v>130.30455453814335</v>
      </c>
      <c r="N950" s="275">
        <v>67.034491605002032</v>
      </c>
      <c r="O950" s="275">
        <v>61.514440078422652</v>
      </c>
      <c r="P950" s="275">
        <v>63.483714658841471</v>
      </c>
      <c r="Q950" s="275">
        <v>62.700566852728969</v>
      </c>
      <c r="R950" s="275">
        <v>61.970642683925085</v>
      </c>
      <c r="S950" s="275">
        <v>62.33560476832703</v>
      </c>
      <c r="T950" s="275">
        <v>64.479757014188436</v>
      </c>
      <c r="U950" s="275">
        <v>61.879402162824597</v>
      </c>
      <c r="V950" s="275">
        <v>63.293630239882134</v>
      </c>
      <c r="W950" s="275">
        <v>0</v>
      </c>
      <c r="X950" s="275">
        <v>0</v>
      </c>
      <c r="Y950" s="275">
        <v>0</v>
      </c>
      <c r="Z950" s="275">
        <v>0</v>
      </c>
      <c r="AA950" s="275">
        <v>0</v>
      </c>
      <c r="AB950" s="275">
        <v>0</v>
      </c>
      <c r="AC950" s="275">
        <v>0</v>
      </c>
      <c r="AD950" s="275">
        <v>0</v>
      </c>
      <c r="AE950" s="275">
        <v>0</v>
      </c>
      <c r="AF950" s="275">
        <v>70.418985430299998</v>
      </c>
      <c r="AG950" s="275">
        <v>6.5207343510999998</v>
      </c>
      <c r="AH950" s="275">
        <v>6.5207343510999998</v>
      </c>
      <c r="AI950" s="275">
        <v>10.606263214671444</v>
      </c>
      <c r="AJ950" s="275">
        <v>10.606263214671444</v>
      </c>
      <c r="AK950" s="275">
        <v>10.606263214671444</v>
      </c>
    </row>
    <row r="951" spans="1:37" ht="15" x14ac:dyDescent="0.25">
      <c r="A951" s="269" t="s">
        <v>3743</v>
      </c>
      <c r="B951" s="269" t="s">
        <v>604</v>
      </c>
      <c r="C951" s="275">
        <v>35</v>
      </c>
      <c r="D951" s="269" t="s">
        <v>802</v>
      </c>
      <c r="E951" s="275">
        <v>588.07542332183345</v>
      </c>
      <c r="F951" s="275">
        <v>586.54092331003176</v>
      </c>
      <c r="G951" s="275">
        <v>587.05242331396573</v>
      </c>
      <c r="H951" s="275">
        <v>588.58692332576743</v>
      </c>
      <c r="I951" s="275">
        <v>587.56392331789959</v>
      </c>
      <c r="J951" s="275">
        <v>588.07542332183345</v>
      </c>
      <c r="K951" s="275">
        <v>588.07542332183345</v>
      </c>
      <c r="L951" s="275">
        <v>586.54092331003176</v>
      </c>
      <c r="M951" s="275">
        <v>587.05242331396573</v>
      </c>
      <c r="N951" s="275">
        <v>45.692512712057251</v>
      </c>
      <c r="O951" s="275">
        <v>45.692512712057251</v>
      </c>
      <c r="P951" s="275">
        <v>45.692512712057244</v>
      </c>
      <c r="Q951" s="275">
        <v>45.692512712057251</v>
      </c>
      <c r="R951" s="275">
        <v>45.692512712057251</v>
      </c>
      <c r="S951" s="275">
        <v>45.692512712057251</v>
      </c>
      <c r="T951" s="275">
        <v>45.692512712057251</v>
      </c>
      <c r="U951" s="275">
        <v>45.692512712057251</v>
      </c>
      <c r="V951" s="275">
        <v>45.692512712057251</v>
      </c>
      <c r="W951" s="275">
        <v>0</v>
      </c>
      <c r="X951" s="275">
        <v>0</v>
      </c>
      <c r="Y951" s="275">
        <v>0</v>
      </c>
      <c r="Z951" s="275">
        <v>0</v>
      </c>
      <c r="AA951" s="275">
        <v>0</v>
      </c>
      <c r="AB951" s="275">
        <v>0</v>
      </c>
      <c r="AC951" s="275">
        <v>0</v>
      </c>
      <c r="AD951" s="275">
        <v>0</v>
      </c>
      <c r="AE951" s="275">
        <v>0</v>
      </c>
      <c r="AF951" s="275">
        <v>205.97222761630002</v>
      </c>
      <c r="AG951" s="275">
        <v>19.072788751700003</v>
      </c>
      <c r="AH951" s="275">
        <v>19.072788751700003</v>
      </c>
      <c r="AI951" s="275">
        <v>25.258396172808702</v>
      </c>
      <c r="AJ951" s="275">
        <v>25.258396172808702</v>
      </c>
      <c r="AK951" s="275">
        <v>25.258396172808702</v>
      </c>
    </row>
    <row r="952" spans="1:37" ht="15" x14ac:dyDescent="0.25">
      <c r="A952" s="269" t="s">
        <v>3744</v>
      </c>
      <c r="B952" s="269" t="s">
        <v>3047</v>
      </c>
      <c r="C952" s="275">
        <v>30</v>
      </c>
      <c r="D952" s="269" t="s">
        <v>802</v>
      </c>
      <c r="E952" s="275">
        <v>535.65590053781909</v>
      </c>
      <c r="F952" s="275">
        <v>532.11940046832012</v>
      </c>
      <c r="G952" s="275">
        <v>533.96556717738554</v>
      </c>
      <c r="H952" s="275">
        <v>536.16740054175307</v>
      </c>
      <c r="I952" s="275">
        <v>532.48947428619954</v>
      </c>
      <c r="J952" s="275">
        <v>533.82793739955196</v>
      </c>
      <c r="K952" s="275">
        <v>533.0009742901334</v>
      </c>
      <c r="L952" s="275">
        <v>531.4664742783317</v>
      </c>
      <c r="M952" s="275">
        <v>531.97797428226556</v>
      </c>
      <c r="N952" s="275">
        <v>54.991735868941099</v>
      </c>
      <c r="O952" s="275">
        <v>54.991735868941099</v>
      </c>
      <c r="P952" s="275">
        <v>54.991735868941085</v>
      </c>
      <c r="Q952" s="275">
        <v>54.991735868941099</v>
      </c>
      <c r="R952" s="275">
        <v>54.991735868941099</v>
      </c>
      <c r="S952" s="275">
        <v>54.991735868941099</v>
      </c>
      <c r="T952" s="275">
        <v>54.991735868941099</v>
      </c>
      <c r="U952" s="275">
        <v>54.991735868941099</v>
      </c>
      <c r="V952" s="275">
        <v>54.991735868941099</v>
      </c>
      <c r="W952" s="275">
        <v>0</v>
      </c>
      <c r="X952" s="275">
        <v>0</v>
      </c>
      <c r="Y952" s="275">
        <v>0</v>
      </c>
      <c r="Z952" s="275">
        <v>0</v>
      </c>
      <c r="AA952" s="275">
        <v>0</v>
      </c>
      <c r="AB952" s="275">
        <v>0</v>
      </c>
      <c r="AC952" s="275">
        <v>0</v>
      </c>
      <c r="AD952" s="275">
        <v>0</v>
      </c>
      <c r="AE952" s="275">
        <v>0</v>
      </c>
      <c r="AF952" s="275">
        <v>191.857842339</v>
      </c>
      <c r="AG952" s="275">
        <v>17.765816935899998</v>
      </c>
      <c r="AH952" s="275">
        <v>17.765816935899998</v>
      </c>
      <c r="AI952" s="275">
        <v>34.996364496167125</v>
      </c>
      <c r="AJ952" s="275">
        <v>34.996364496167125</v>
      </c>
      <c r="AK952" s="275">
        <v>34.996364496167125</v>
      </c>
    </row>
    <row r="953" spans="1:37" ht="15" x14ac:dyDescent="0.25">
      <c r="A953" s="269" t="s">
        <v>3745</v>
      </c>
      <c r="B953" s="269" t="s">
        <v>3049</v>
      </c>
      <c r="C953" s="275">
        <v>37</v>
      </c>
      <c r="D953" s="269" t="s">
        <v>802</v>
      </c>
      <c r="E953" s="275">
        <v>673.02089893040488</v>
      </c>
      <c r="F953" s="275">
        <v>666.41539883730252</v>
      </c>
      <c r="G953" s="275">
        <v>669.28456555423577</v>
      </c>
      <c r="H953" s="275">
        <v>674.55539894220669</v>
      </c>
      <c r="I953" s="275">
        <v>668.83147267091749</v>
      </c>
      <c r="J953" s="275">
        <v>671.19293579213786</v>
      </c>
      <c r="K953" s="275">
        <v>670.36597268271919</v>
      </c>
      <c r="L953" s="275">
        <v>665.7624726473141</v>
      </c>
      <c r="M953" s="275">
        <v>667.2969726591158</v>
      </c>
      <c r="N953" s="275">
        <v>60.532023434941067</v>
      </c>
      <c r="O953" s="275">
        <v>60.532023434941067</v>
      </c>
      <c r="P953" s="275">
        <v>60.532023434941046</v>
      </c>
      <c r="Q953" s="275">
        <v>60.532023434941067</v>
      </c>
      <c r="R953" s="275">
        <v>60.532023434941067</v>
      </c>
      <c r="S953" s="275">
        <v>60.532023434941067</v>
      </c>
      <c r="T953" s="275">
        <v>60.532023434941067</v>
      </c>
      <c r="U953" s="275">
        <v>60.532023434941067</v>
      </c>
      <c r="V953" s="275">
        <v>60.532023434941067</v>
      </c>
      <c r="W953" s="275">
        <v>0</v>
      </c>
      <c r="X953" s="275">
        <v>0</v>
      </c>
      <c r="Y953" s="275">
        <v>0</v>
      </c>
      <c r="Z953" s="275">
        <v>0</v>
      </c>
      <c r="AA953" s="275">
        <v>0</v>
      </c>
      <c r="AB953" s="275">
        <v>0</v>
      </c>
      <c r="AC953" s="275">
        <v>0</v>
      </c>
      <c r="AD953" s="275">
        <v>0</v>
      </c>
      <c r="AE953" s="275">
        <v>0</v>
      </c>
      <c r="AF953" s="275">
        <v>244.31218093489997</v>
      </c>
      <c r="AG953" s="275">
        <v>22.6230253684</v>
      </c>
      <c r="AH953" s="275">
        <v>22.6230253684</v>
      </c>
      <c r="AI953" s="275">
        <v>42.271526438523246</v>
      </c>
      <c r="AJ953" s="275">
        <v>42.271526438523246</v>
      </c>
      <c r="AK953" s="275">
        <v>42.271526438523246</v>
      </c>
    </row>
    <row r="954" spans="1:37" ht="15" x14ac:dyDescent="0.25">
      <c r="A954" s="269" t="s">
        <v>3043</v>
      </c>
      <c r="B954" s="269" t="s">
        <v>3044</v>
      </c>
      <c r="C954" s="275">
        <v>24</v>
      </c>
      <c r="D954" s="269" t="s">
        <v>802</v>
      </c>
      <c r="E954" s="275">
        <v>193.52852298398147</v>
      </c>
      <c r="F954" s="275">
        <v>163.85074625933672</v>
      </c>
      <c r="G954" s="275">
        <v>174.06981526817071</v>
      </c>
      <c r="H954" s="275">
        <v>166.11553976744221</v>
      </c>
      <c r="I954" s="275">
        <v>159.11369269427132</v>
      </c>
      <c r="J954" s="275">
        <v>162.61461623085677</v>
      </c>
      <c r="K954" s="275">
        <v>179.05129800880277</v>
      </c>
      <c r="L954" s="275">
        <v>167.55753630016912</v>
      </c>
      <c r="M954" s="275">
        <v>172.26740198035395</v>
      </c>
      <c r="N954" s="275">
        <v>75.852862205057889</v>
      </c>
      <c r="O954" s="275">
        <v>70.332810678478495</v>
      </c>
      <c r="P954" s="275">
        <v>72.302085258897321</v>
      </c>
      <c r="Q954" s="275">
        <v>71.518937452784812</v>
      </c>
      <c r="R954" s="275">
        <v>70.789013283980921</v>
      </c>
      <c r="S954" s="275">
        <v>71.153975368382874</v>
      </c>
      <c r="T954" s="275">
        <v>73.298127614244279</v>
      </c>
      <c r="U954" s="275">
        <v>70.697772762880447</v>
      </c>
      <c r="V954" s="275">
        <v>72.112000839937963</v>
      </c>
      <c r="W954" s="275">
        <v>0</v>
      </c>
      <c r="X954" s="275">
        <v>0</v>
      </c>
      <c r="Y954" s="275">
        <v>0</v>
      </c>
      <c r="Z954" s="275">
        <v>0</v>
      </c>
      <c r="AA954" s="275">
        <v>0</v>
      </c>
      <c r="AB954" s="275">
        <v>0</v>
      </c>
      <c r="AC954" s="275">
        <v>0</v>
      </c>
      <c r="AD954" s="275">
        <v>0</v>
      </c>
      <c r="AE954" s="275">
        <v>0</v>
      </c>
      <c r="AF954" s="275">
        <v>79.7639241567</v>
      </c>
      <c r="AG954" s="275">
        <v>7.3860665580999996</v>
      </c>
      <c r="AH954" s="275">
        <v>7.3860665580999996</v>
      </c>
      <c r="AI954" s="275">
        <v>11.302642815744909</v>
      </c>
      <c r="AJ954" s="275">
        <v>11.302642815744909</v>
      </c>
      <c r="AK954" s="275">
        <v>11.302642815744909</v>
      </c>
    </row>
    <row r="955" spans="1:37" ht="15" x14ac:dyDescent="0.25">
      <c r="A955" s="269" t="s">
        <v>3045</v>
      </c>
      <c r="B955" s="269" t="s">
        <v>604</v>
      </c>
      <c r="C955" s="275">
        <v>36</v>
      </c>
      <c r="D955" s="269" t="s">
        <v>802</v>
      </c>
      <c r="E955" s="275">
        <v>588.07542332183345</v>
      </c>
      <c r="F955" s="275">
        <v>586.54092331003176</v>
      </c>
      <c r="G955" s="275">
        <v>587.05242331396573</v>
      </c>
      <c r="H955" s="275">
        <v>588.58692332576743</v>
      </c>
      <c r="I955" s="275">
        <v>587.56392331789959</v>
      </c>
      <c r="J955" s="275">
        <v>588.07542332183345</v>
      </c>
      <c r="K955" s="275">
        <v>588.07542332183345</v>
      </c>
      <c r="L955" s="275">
        <v>586.54092331003176</v>
      </c>
      <c r="M955" s="275">
        <v>587.05242331396573</v>
      </c>
      <c r="N955" s="275">
        <v>45.881170112869036</v>
      </c>
      <c r="O955" s="275">
        <v>45.881170112869036</v>
      </c>
      <c r="P955" s="275">
        <v>45.881170112869036</v>
      </c>
      <c r="Q955" s="275">
        <v>45.881170112869036</v>
      </c>
      <c r="R955" s="275">
        <v>45.881170112869036</v>
      </c>
      <c r="S955" s="275">
        <v>45.881170112869036</v>
      </c>
      <c r="T955" s="275">
        <v>45.881170112869036</v>
      </c>
      <c r="U955" s="275">
        <v>45.881170112869036</v>
      </c>
      <c r="V955" s="275">
        <v>45.881170112869036</v>
      </c>
      <c r="W955" s="275">
        <v>0</v>
      </c>
      <c r="X955" s="275">
        <v>0</v>
      </c>
      <c r="Y955" s="275">
        <v>0</v>
      </c>
      <c r="Z955" s="275">
        <v>0</v>
      </c>
      <c r="AA955" s="275">
        <v>0</v>
      </c>
      <c r="AB955" s="275">
        <v>0</v>
      </c>
      <c r="AC955" s="275">
        <v>0</v>
      </c>
      <c r="AD955" s="275">
        <v>0</v>
      </c>
      <c r="AE955" s="275">
        <v>0</v>
      </c>
      <c r="AF955" s="275">
        <v>205.9729174318</v>
      </c>
      <c r="AG955" s="275">
        <v>19.072852627899998</v>
      </c>
      <c r="AH955" s="275">
        <v>19.072852627899998</v>
      </c>
      <c r="AI955" s="275">
        <v>25.262006970574102</v>
      </c>
      <c r="AJ955" s="275">
        <v>25.262006970574102</v>
      </c>
      <c r="AK955" s="275">
        <v>25.262006970574102</v>
      </c>
    </row>
    <row r="956" spans="1:37" ht="15" x14ac:dyDescent="0.25">
      <c r="A956" s="269" t="s">
        <v>3046</v>
      </c>
      <c r="B956" s="269" t="s">
        <v>3047</v>
      </c>
      <c r="C956" s="275">
        <v>30</v>
      </c>
      <c r="D956" s="269" t="s">
        <v>802</v>
      </c>
      <c r="E956" s="275">
        <v>535.65590053781909</v>
      </c>
      <c r="F956" s="275">
        <v>532.11940046832012</v>
      </c>
      <c r="G956" s="275">
        <v>533.96556717738554</v>
      </c>
      <c r="H956" s="275">
        <v>536.16740054175307</v>
      </c>
      <c r="I956" s="275">
        <v>532.48947428619954</v>
      </c>
      <c r="J956" s="275">
        <v>533.82793739955196</v>
      </c>
      <c r="K956" s="275">
        <v>533.0009742901334</v>
      </c>
      <c r="L956" s="275">
        <v>531.4664742783317</v>
      </c>
      <c r="M956" s="275">
        <v>531.97797428226556</v>
      </c>
      <c r="N956" s="275">
        <v>54.991735868941099</v>
      </c>
      <c r="O956" s="275">
        <v>54.991735868941099</v>
      </c>
      <c r="P956" s="275">
        <v>54.991735868941085</v>
      </c>
      <c r="Q956" s="275">
        <v>54.991735868941099</v>
      </c>
      <c r="R956" s="275">
        <v>54.991735868941099</v>
      </c>
      <c r="S956" s="275">
        <v>54.991735868941099</v>
      </c>
      <c r="T956" s="275">
        <v>54.991735868941099</v>
      </c>
      <c r="U956" s="275">
        <v>54.991735868941099</v>
      </c>
      <c r="V956" s="275">
        <v>54.991735868941099</v>
      </c>
      <c r="W956" s="275">
        <v>0</v>
      </c>
      <c r="X956" s="275">
        <v>0</v>
      </c>
      <c r="Y956" s="275">
        <v>0</v>
      </c>
      <c r="Z956" s="275">
        <v>0</v>
      </c>
      <c r="AA956" s="275">
        <v>0</v>
      </c>
      <c r="AB956" s="275">
        <v>0</v>
      </c>
      <c r="AC956" s="275">
        <v>0</v>
      </c>
      <c r="AD956" s="275">
        <v>0</v>
      </c>
      <c r="AE956" s="275">
        <v>0</v>
      </c>
      <c r="AF956" s="275">
        <v>191.85602585539999</v>
      </c>
      <c r="AG956" s="275">
        <v>17.765648732399999</v>
      </c>
      <c r="AH956" s="275">
        <v>17.765648732399999</v>
      </c>
      <c r="AI956" s="275">
        <v>34.99560503417171</v>
      </c>
      <c r="AJ956" s="275">
        <v>34.99560503417171</v>
      </c>
      <c r="AK956" s="275">
        <v>34.99560503417171</v>
      </c>
    </row>
    <row r="957" spans="1:37" ht="15" x14ac:dyDescent="0.25">
      <c r="A957" s="269" t="s">
        <v>3048</v>
      </c>
      <c r="B957" s="269" t="s">
        <v>3049</v>
      </c>
      <c r="C957" s="275">
        <v>38</v>
      </c>
      <c r="D957" s="269" t="s">
        <v>802</v>
      </c>
      <c r="E957" s="275">
        <v>695.70689847884023</v>
      </c>
      <c r="F957" s="275">
        <v>689.10139838573775</v>
      </c>
      <c r="G957" s="275">
        <v>691.970565102671</v>
      </c>
      <c r="H957" s="275">
        <v>697.24139849064204</v>
      </c>
      <c r="I957" s="275">
        <v>691.51747221935284</v>
      </c>
      <c r="J957" s="275">
        <v>693.87893534057309</v>
      </c>
      <c r="K957" s="275">
        <v>693.05197223115454</v>
      </c>
      <c r="L957" s="275">
        <v>688.44847219574945</v>
      </c>
      <c r="M957" s="275">
        <v>689.98297220755103</v>
      </c>
      <c r="N957" s="275">
        <v>67.334732312816612</v>
      </c>
      <c r="O957" s="275">
        <v>67.334732312816612</v>
      </c>
      <c r="P957" s="275">
        <v>67.334732312816627</v>
      </c>
      <c r="Q957" s="275">
        <v>67.334732312816612</v>
      </c>
      <c r="R957" s="275">
        <v>67.334732312816612</v>
      </c>
      <c r="S957" s="275">
        <v>67.334732312816612</v>
      </c>
      <c r="T957" s="275">
        <v>67.334732312816612</v>
      </c>
      <c r="U957" s="275">
        <v>67.334732312816612</v>
      </c>
      <c r="V957" s="275">
        <v>67.334732312816612</v>
      </c>
      <c r="W957" s="275">
        <v>0</v>
      </c>
      <c r="X957" s="275">
        <v>0</v>
      </c>
      <c r="Y957" s="275">
        <v>0</v>
      </c>
      <c r="Z957" s="275">
        <v>0</v>
      </c>
      <c r="AA957" s="275">
        <v>0</v>
      </c>
      <c r="AB957" s="275">
        <v>0</v>
      </c>
      <c r="AC957" s="275">
        <v>0</v>
      </c>
      <c r="AD957" s="275">
        <v>0</v>
      </c>
      <c r="AE957" s="275">
        <v>0</v>
      </c>
      <c r="AF957" s="275">
        <v>247.45735579749999</v>
      </c>
      <c r="AG957" s="275">
        <v>22.914265320799998</v>
      </c>
      <c r="AH957" s="275">
        <v>22.914265320799998</v>
      </c>
      <c r="AI957" s="275">
        <v>42.609074326005114</v>
      </c>
      <c r="AJ957" s="275">
        <v>42.609074326005114</v>
      </c>
      <c r="AK957" s="275">
        <v>42.609074326005114</v>
      </c>
    </row>
    <row r="958" spans="1:37" ht="15" x14ac:dyDescent="0.25">
      <c r="A958" s="269" t="s">
        <v>3746</v>
      </c>
      <c r="B958" s="269" t="s">
        <v>3051</v>
      </c>
      <c r="C958" s="275">
        <v>10</v>
      </c>
      <c r="D958" s="269" t="s">
        <v>802</v>
      </c>
      <c r="E958" s="275">
        <v>24.635243294859791</v>
      </c>
      <c r="F958" s="275">
        <v>24.635243294859791</v>
      </c>
      <c r="G958" s="275">
        <v>24.635243294859787</v>
      </c>
      <c r="H958" s="275">
        <v>24.635243294859791</v>
      </c>
      <c r="I958" s="275">
        <v>24.635243294859791</v>
      </c>
      <c r="J958" s="275">
        <v>24.635243294859791</v>
      </c>
      <c r="K958" s="275">
        <v>24.635243294859791</v>
      </c>
      <c r="L958" s="275">
        <v>24.635243294859791</v>
      </c>
      <c r="M958" s="275">
        <v>24.635243294859791</v>
      </c>
      <c r="N958" s="275">
        <v>10.038960586374065</v>
      </c>
      <c r="O958" s="275">
        <v>10.038960586374065</v>
      </c>
      <c r="P958" s="275">
        <v>10.038960586374063</v>
      </c>
      <c r="Q958" s="275">
        <v>10.038960586374065</v>
      </c>
      <c r="R958" s="275">
        <v>10.038960586374065</v>
      </c>
      <c r="S958" s="275">
        <v>10.038960586374065</v>
      </c>
      <c r="T958" s="275">
        <v>10.038960586374065</v>
      </c>
      <c r="U958" s="275">
        <v>10.038960586374065</v>
      </c>
      <c r="V958" s="275">
        <v>10.038960586374065</v>
      </c>
      <c r="W958" s="275">
        <v>0</v>
      </c>
      <c r="X958" s="275">
        <v>0</v>
      </c>
      <c r="Y958" s="275">
        <v>0</v>
      </c>
      <c r="Z958" s="275">
        <v>0</v>
      </c>
      <c r="AA958" s="275">
        <v>0</v>
      </c>
      <c r="AB958" s="275">
        <v>0</v>
      </c>
      <c r="AC958" s="275">
        <v>0</v>
      </c>
      <c r="AD958" s="275">
        <v>0</v>
      </c>
      <c r="AE958" s="275">
        <v>0</v>
      </c>
      <c r="AF958" s="275">
        <v>30.051295597900001</v>
      </c>
      <c r="AG958" s="275">
        <v>2.7827201899</v>
      </c>
      <c r="AH958" s="275">
        <v>2.7827201899</v>
      </c>
      <c r="AI958" s="275">
        <v>2.8988371425868595</v>
      </c>
      <c r="AJ958" s="275">
        <v>2.8988371425868595</v>
      </c>
      <c r="AK958" s="275">
        <v>2.8988371425868595</v>
      </c>
    </row>
    <row r="959" spans="1:37" ht="15" x14ac:dyDescent="0.25">
      <c r="A959" s="269" t="s">
        <v>3050</v>
      </c>
      <c r="B959" s="269" t="s">
        <v>3051</v>
      </c>
      <c r="C959" s="275">
        <v>10</v>
      </c>
      <c r="D959" s="269" t="s">
        <v>802</v>
      </c>
      <c r="E959" s="275">
        <v>24.635243294859791</v>
      </c>
      <c r="F959" s="275">
        <v>24.635243294859791</v>
      </c>
      <c r="G959" s="275">
        <v>24.635243294859787</v>
      </c>
      <c r="H959" s="275">
        <v>24.635243294859791</v>
      </c>
      <c r="I959" s="275">
        <v>24.635243294859791</v>
      </c>
      <c r="J959" s="275">
        <v>24.635243294859791</v>
      </c>
      <c r="K959" s="275">
        <v>24.635243294859791</v>
      </c>
      <c r="L959" s="275">
        <v>24.635243294859791</v>
      </c>
      <c r="M959" s="275">
        <v>24.635243294859791</v>
      </c>
      <c r="N959" s="275">
        <v>10.038960586374065</v>
      </c>
      <c r="O959" s="275">
        <v>10.038960586374065</v>
      </c>
      <c r="P959" s="275">
        <v>10.038960586374063</v>
      </c>
      <c r="Q959" s="275">
        <v>10.038960586374065</v>
      </c>
      <c r="R959" s="275">
        <v>10.038960586374065</v>
      </c>
      <c r="S959" s="275">
        <v>10.038960586374065</v>
      </c>
      <c r="T959" s="275">
        <v>10.038960586374065</v>
      </c>
      <c r="U959" s="275">
        <v>10.038960586374065</v>
      </c>
      <c r="V959" s="275">
        <v>10.038960586374065</v>
      </c>
      <c r="W959" s="275">
        <v>0</v>
      </c>
      <c r="X959" s="275">
        <v>0</v>
      </c>
      <c r="Y959" s="275">
        <v>0</v>
      </c>
      <c r="Z959" s="275">
        <v>0</v>
      </c>
      <c r="AA959" s="275">
        <v>0</v>
      </c>
      <c r="AB959" s="275">
        <v>0</v>
      </c>
      <c r="AC959" s="275">
        <v>0</v>
      </c>
      <c r="AD959" s="275">
        <v>0</v>
      </c>
      <c r="AE959" s="275">
        <v>0</v>
      </c>
      <c r="AF959" s="275">
        <v>30.051295597900001</v>
      </c>
      <c r="AG959" s="275">
        <v>2.7827201899</v>
      </c>
      <c r="AH959" s="275">
        <v>2.7827201899</v>
      </c>
      <c r="AI959" s="275">
        <v>2.8988371425868595</v>
      </c>
      <c r="AJ959" s="275">
        <v>2.8988371425868595</v>
      </c>
      <c r="AK959" s="275">
        <v>2.8988371425868595</v>
      </c>
    </row>
    <row r="960" spans="1:37" ht="15" x14ac:dyDescent="0.25">
      <c r="A960" s="269" t="s">
        <v>3747</v>
      </c>
      <c r="B960" s="269" t="s">
        <v>3053</v>
      </c>
      <c r="C960" s="275">
        <v>4</v>
      </c>
      <c r="D960" s="269" t="s">
        <v>802</v>
      </c>
      <c r="E960" s="275">
        <v>60.923110963003161</v>
      </c>
      <c r="F960" s="275">
        <v>60.155860957102298</v>
      </c>
      <c r="G960" s="275">
        <v>60.411610959069257</v>
      </c>
      <c r="H960" s="275">
        <v>61.178860964970113</v>
      </c>
      <c r="I960" s="275">
        <v>60.667360961036209</v>
      </c>
      <c r="J960" s="275">
        <v>60.923110963003154</v>
      </c>
      <c r="K960" s="275">
        <v>60.923110963003161</v>
      </c>
      <c r="L960" s="275">
        <v>60.155860957102298</v>
      </c>
      <c r="M960" s="275">
        <v>60.411610959069257</v>
      </c>
      <c r="N960" s="275">
        <v>15.791909766342943</v>
      </c>
      <c r="O960" s="275">
        <v>15.791909766342943</v>
      </c>
      <c r="P960" s="275">
        <v>15.791909766342942</v>
      </c>
      <c r="Q960" s="275">
        <v>15.791909766342943</v>
      </c>
      <c r="R960" s="275">
        <v>15.791909766342943</v>
      </c>
      <c r="S960" s="275">
        <v>15.791909766342943</v>
      </c>
      <c r="T960" s="275">
        <v>15.791909766342943</v>
      </c>
      <c r="U960" s="275">
        <v>15.791909766342943</v>
      </c>
      <c r="V960" s="275">
        <v>15.791909766342943</v>
      </c>
      <c r="W960" s="275">
        <v>0</v>
      </c>
      <c r="X960" s="275">
        <v>0</v>
      </c>
      <c r="Y960" s="275">
        <v>0</v>
      </c>
      <c r="Z960" s="275">
        <v>0</v>
      </c>
      <c r="AA960" s="275">
        <v>0</v>
      </c>
      <c r="AB960" s="275">
        <v>0</v>
      </c>
      <c r="AC960" s="275">
        <v>0</v>
      </c>
      <c r="AD960" s="275">
        <v>0</v>
      </c>
      <c r="AE960" s="275">
        <v>0</v>
      </c>
      <c r="AF960" s="275">
        <v>22.039720922299999</v>
      </c>
      <c r="AG960" s="275">
        <v>2.0408567740999999</v>
      </c>
      <c r="AH960" s="275">
        <v>2.0408567740999999</v>
      </c>
      <c r="AI960" s="275">
        <v>7.2213540182386957</v>
      </c>
      <c r="AJ960" s="275">
        <v>7.2213540182386957</v>
      </c>
      <c r="AK960" s="275">
        <v>7.2213540182386957</v>
      </c>
    </row>
    <row r="961" spans="1:37" ht="15" x14ac:dyDescent="0.25">
      <c r="A961" s="269" t="s">
        <v>3052</v>
      </c>
      <c r="B961" s="269" t="s">
        <v>3053</v>
      </c>
      <c r="C961" s="275">
        <v>4</v>
      </c>
      <c r="D961" s="269" t="s">
        <v>802</v>
      </c>
      <c r="E961" s="275">
        <v>60.923110963003161</v>
      </c>
      <c r="F961" s="275">
        <v>60.155860957102298</v>
      </c>
      <c r="G961" s="275">
        <v>60.411610959069257</v>
      </c>
      <c r="H961" s="275">
        <v>61.178860964970113</v>
      </c>
      <c r="I961" s="275">
        <v>60.667360961036209</v>
      </c>
      <c r="J961" s="275">
        <v>60.923110963003154</v>
      </c>
      <c r="K961" s="275">
        <v>60.923110963003161</v>
      </c>
      <c r="L961" s="275">
        <v>60.155860957102298</v>
      </c>
      <c r="M961" s="275">
        <v>60.411610959069257</v>
      </c>
      <c r="N961" s="275">
        <v>15.750284452587829</v>
      </c>
      <c r="O961" s="275">
        <v>15.750284452587829</v>
      </c>
      <c r="P961" s="275">
        <v>15.750284452587833</v>
      </c>
      <c r="Q961" s="275">
        <v>15.750284452587829</v>
      </c>
      <c r="R961" s="275">
        <v>15.750284452587829</v>
      </c>
      <c r="S961" s="275">
        <v>15.750284452587829</v>
      </c>
      <c r="T961" s="275">
        <v>15.750284452587829</v>
      </c>
      <c r="U961" s="275">
        <v>15.750284452587829</v>
      </c>
      <c r="V961" s="275">
        <v>15.750284452587829</v>
      </c>
      <c r="W961" s="275">
        <v>0</v>
      </c>
      <c r="X961" s="275">
        <v>0</v>
      </c>
      <c r="Y961" s="275">
        <v>0</v>
      </c>
      <c r="Z961" s="275">
        <v>0</v>
      </c>
      <c r="AA961" s="275">
        <v>0</v>
      </c>
      <c r="AB961" s="275">
        <v>0</v>
      </c>
      <c r="AC961" s="275">
        <v>0</v>
      </c>
      <c r="AD961" s="275">
        <v>0</v>
      </c>
      <c r="AE961" s="275">
        <v>0</v>
      </c>
      <c r="AF961" s="275">
        <v>22.038907091600002</v>
      </c>
      <c r="AG961" s="275">
        <v>2.0407814141</v>
      </c>
      <c r="AH961" s="275">
        <v>2.0407814141</v>
      </c>
      <c r="AI961" s="275">
        <v>7.2177345755676612</v>
      </c>
      <c r="AJ961" s="275">
        <v>7.2177345755676612</v>
      </c>
      <c r="AK961" s="275">
        <v>7.2177345755676612</v>
      </c>
    </row>
    <row r="962" spans="1:37" ht="15" x14ac:dyDescent="0.25">
      <c r="A962" s="269" t="s">
        <v>3748</v>
      </c>
      <c r="B962" s="269" t="s">
        <v>3054</v>
      </c>
      <c r="C962" s="275">
        <v>31</v>
      </c>
      <c r="D962" s="269" t="s">
        <v>802</v>
      </c>
      <c r="E962" s="275">
        <v>290.70758494706445</v>
      </c>
      <c r="F962" s="275">
        <v>261.02980822241977</v>
      </c>
      <c r="G962" s="275">
        <v>271.24887723125369</v>
      </c>
      <c r="H962" s="275">
        <v>263.29460173052519</v>
      </c>
      <c r="I962" s="275">
        <v>256.29275465735435</v>
      </c>
      <c r="J962" s="275">
        <v>259.79367819393974</v>
      </c>
      <c r="K962" s="275">
        <v>276.23035997188578</v>
      </c>
      <c r="L962" s="275">
        <v>264.73659826325212</v>
      </c>
      <c r="M962" s="275">
        <v>269.44646394343692</v>
      </c>
      <c r="N962" s="275">
        <v>97.069151848995944</v>
      </c>
      <c r="O962" s="275">
        <v>91.54910032241655</v>
      </c>
      <c r="P962" s="275">
        <v>93.518374902835376</v>
      </c>
      <c r="Q962" s="275">
        <v>92.735227096722866</v>
      </c>
      <c r="R962" s="275">
        <v>92.005302927918976</v>
      </c>
      <c r="S962" s="275">
        <v>92.370265012320914</v>
      </c>
      <c r="T962" s="275">
        <v>94.514417258182334</v>
      </c>
      <c r="U962" s="275">
        <v>91.914062406818502</v>
      </c>
      <c r="V962" s="275">
        <v>93.328290483876017</v>
      </c>
      <c r="W962" s="275">
        <v>4.7846902201732728</v>
      </c>
      <c r="X962" s="275">
        <v>0.13810516174873497</v>
      </c>
      <c r="Y962" s="275">
        <v>2.4613976909610038</v>
      </c>
      <c r="Z962" s="275">
        <v>0.97545037643764099</v>
      </c>
      <c r="AA962" s="275">
        <v>0.97545037643764099</v>
      </c>
      <c r="AB962" s="275">
        <v>0.97545037643764099</v>
      </c>
      <c r="AC962" s="275">
        <v>0.97545037643764099</v>
      </c>
      <c r="AD962" s="275">
        <v>0.97545037643764099</v>
      </c>
      <c r="AE962" s="275">
        <v>0.97545037643764099</v>
      </c>
      <c r="AF962" s="275">
        <v>72.773391632300005</v>
      </c>
      <c r="AG962" s="275">
        <v>6.7387478048</v>
      </c>
      <c r="AH962" s="275">
        <v>6.7387478048</v>
      </c>
      <c r="AI962" s="275">
        <v>11.727911867495983</v>
      </c>
      <c r="AJ962" s="275">
        <v>11.727911867495983</v>
      </c>
      <c r="AK962" s="275">
        <v>11.727911867495983</v>
      </c>
    </row>
    <row r="963" spans="1:37" ht="15" x14ac:dyDescent="0.25">
      <c r="A963" s="269" t="s">
        <v>3749</v>
      </c>
      <c r="B963" s="269" t="s">
        <v>3057</v>
      </c>
      <c r="C963" s="275">
        <v>28</v>
      </c>
      <c r="D963" s="269" t="s">
        <v>802</v>
      </c>
      <c r="E963" s="275">
        <v>304.15005675662519</v>
      </c>
      <c r="F963" s="275">
        <v>301.08105673302168</v>
      </c>
      <c r="G963" s="275">
        <v>302.10405674088958</v>
      </c>
      <c r="H963" s="275">
        <v>305.17305676449297</v>
      </c>
      <c r="I963" s="275">
        <v>303.12705674875735</v>
      </c>
      <c r="J963" s="275">
        <v>304.15005675662519</v>
      </c>
      <c r="K963" s="275">
        <v>304.15005675662519</v>
      </c>
      <c r="L963" s="275">
        <v>301.08105673302168</v>
      </c>
      <c r="M963" s="275">
        <v>302.10405674088952</v>
      </c>
      <c r="N963" s="275">
        <v>67.835779845628124</v>
      </c>
      <c r="O963" s="275">
        <v>67.835779845628124</v>
      </c>
      <c r="P963" s="275">
        <v>67.835779845628139</v>
      </c>
      <c r="Q963" s="275">
        <v>67.835779845628124</v>
      </c>
      <c r="R963" s="275">
        <v>67.835779845628124</v>
      </c>
      <c r="S963" s="275">
        <v>67.835779845628124</v>
      </c>
      <c r="T963" s="275">
        <v>67.835779845628124</v>
      </c>
      <c r="U963" s="275">
        <v>67.835779845628124</v>
      </c>
      <c r="V963" s="275">
        <v>67.835779845628124</v>
      </c>
      <c r="W963" s="275">
        <v>0.56343916806507632</v>
      </c>
      <c r="X963" s="275">
        <v>1.1280857331821385E-2</v>
      </c>
      <c r="Y963" s="275">
        <v>0.28736001269844885</v>
      </c>
      <c r="Z963" s="275">
        <v>0.17303678709419634</v>
      </c>
      <c r="AA963" s="275">
        <v>0.17303678709419634</v>
      </c>
      <c r="AB963" s="275">
        <v>0.17303678709419634</v>
      </c>
      <c r="AC963" s="275">
        <v>0.17303678709419634</v>
      </c>
      <c r="AD963" s="275">
        <v>0.17303678709419634</v>
      </c>
      <c r="AE963" s="275">
        <v>0.17303678709419634</v>
      </c>
      <c r="AF963" s="275">
        <v>105.03322215520001</v>
      </c>
      <c r="AG963" s="275">
        <v>9.7259741246000004</v>
      </c>
      <c r="AH963" s="275">
        <v>9.7259741246000004</v>
      </c>
      <c r="AI963" s="275">
        <v>29.258746410625648</v>
      </c>
      <c r="AJ963" s="275">
        <v>29.258746410625648</v>
      </c>
      <c r="AK963" s="275">
        <v>29.258746410625648</v>
      </c>
    </row>
    <row r="964" spans="1:37" ht="15" x14ac:dyDescent="0.25">
      <c r="A964" s="269" t="s">
        <v>3055</v>
      </c>
      <c r="B964" s="269" t="s">
        <v>3054</v>
      </c>
      <c r="C964" s="275">
        <v>33</v>
      </c>
      <c r="D964" s="269" t="s">
        <v>802</v>
      </c>
      <c r="E964" s="275">
        <v>369.43818971730394</v>
      </c>
      <c r="F964" s="275">
        <v>339.76041299265921</v>
      </c>
      <c r="G964" s="275">
        <v>349.97948200149318</v>
      </c>
      <c r="H964" s="275">
        <v>342.02520650076468</v>
      </c>
      <c r="I964" s="275">
        <v>335.02335942759385</v>
      </c>
      <c r="J964" s="275">
        <v>338.52428296417924</v>
      </c>
      <c r="K964" s="275">
        <v>354.96096474212527</v>
      </c>
      <c r="L964" s="275">
        <v>343.46720303349167</v>
      </c>
      <c r="M964" s="275">
        <v>348.17706871367648</v>
      </c>
      <c r="N964" s="275">
        <v>105.58674746685945</v>
      </c>
      <c r="O964" s="275">
        <v>100.06669594028006</v>
      </c>
      <c r="P964" s="275">
        <v>102.03597052069887</v>
      </c>
      <c r="Q964" s="275">
        <v>101.25282271458637</v>
      </c>
      <c r="R964" s="275">
        <v>100.52289854578248</v>
      </c>
      <c r="S964" s="275">
        <v>100.88786063018443</v>
      </c>
      <c r="T964" s="275">
        <v>103.03201287604584</v>
      </c>
      <c r="U964" s="275">
        <v>100.43165802468201</v>
      </c>
      <c r="V964" s="275">
        <v>101.84588610173952</v>
      </c>
      <c r="W964" s="275">
        <v>4.7846902201732728</v>
      </c>
      <c r="X964" s="275">
        <v>0.13810516174873497</v>
      </c>
      <c r="Y964" s="275">
        <v>2.4613976909610038</v>
      </c>
      <c r="Z964" s="275">
        <v>0.97545037643764099</v>
      </c>
      <c r="AA964" s="275">
        <v>0.97545037643764099</v>
      </c>
      <c r="AB964" s="275">
        <v>0.97545037643764099</v>
      </c>
      <c r="AC964" s="275">
        <v>0.97545037643764099</v>
      </c>
      <c r="AD964" s="275">
        <v>0.97545037643764099</v>
      </c>
      <c r="AE964" s="275">
        <v>0.97545037643764099</v>
      </c>
      <c r="AF964" s="275">
        <v>82.113951252500016</v>
      </c>
      <c r="AG964" s="275">
        <v>7.6036744853999991</v>
      </c>
      <c r="AH964" s="275">
        <v>7.6036744853999991</v>
      </c>
      <c r="AI964" s="275">
        <v>12.450427670284586</v>
      </c>
      <c r="AJ964" s="275">
        <v>12.450427670284586</v>
      </c>
      <c r="AK964" s="275">
        <v>12.450427670284586</v>
      </c>
    </row>
    <row r="965" spans="1:37" ht="15" x14ac:dyDescent="0.25">
      <c r="A965" s="269" t="s">
        <v>3056</v>
      </c>
      <c r="B965" s="269" t="s">
        <v>3057</v>
      </c>
      <c r="C965" s="275">
        <v>29</v>
      </c>
      <c r="D965" s="269" t="s">
        <v>802</v>
      </c>
      <c r="E965" s="275">
        <v>304.15005675662519</v>
      </c>
      <c r="F965" s="275">
        <v>301.08105673302168</v>
      </c>
      <c r="G965" s="275">
        <v>302.10405674088958</v>
      </c>
      <c r="H965" s="275">
        <v>305.17305676449297</v>
      </c>
      <c r="I965" s="275">
        <v>303.12705674875735</v>
      </c>
      <c r="J965" s="275">
        <v>304.15005675662519</v>
      </c>
      <c r="K965" s="275">
        <v>304.15005675662519</v>
      </c>
      <c r="L965" s="275">
        <v>301.08105673302168</v>
      </c>
      <c r="M965" s="275">
        <v>302.10405674088952</v>
      </c>
      <c r="N965" s="275">
        <v>67.975288419833859</v>
      </c>
      <c r="O965" s="275">
        <v>67.975288419833859</v>
      </c>
      <c r="P965" s="275">
        <v>67.975288419833859</v>
      </c>
      <c r="Q965" s="275">
        <v>67.975288419833859</v>
      </c>
      <c r="R965" s="275">
        <v>67.975288419833859</v>
      </c>
      <c r="S965" s="275">
        <v>67.975288419833859</v>
      </c>
      <c r="T965" s="275">
        <v>67.975288419833859</v>
      </c>
      <c r="U965" s="275">
        <v>67.975288419833859</v>
      </c>
      <c r="V965" s="275">
        <v>67.975288419833859</v>
      </c>
      <c r="W965" s="275">
        <v>0.56343916806507632</v>
      </c>
      <c r="X965" s="275">
        <v>1.1280857331821385E-2</v>
      </c>
      <c r="Y965" s="275">
        <v>0.28736001269844885</v>
      </c>
      <c r="Z965" s="275">
        <v>0.17303678709419634</v>
      </c>
      <c r="AA965" s="275">
        <v>0.17303678709419634</v>
      </c>
      <c r="AB965" s="275">
        <v>0.17303678709419634</v>
      </c>
      <c r="AC965" s="275">
        <v>0.17303678709419634</v>
      </c>
      <c r="AD965" s="275">
        <v>0.17303678709419634</v>
      </c>
      <c r="AE965" s="275">
        <v>0.17303678709419634</v>
      </c>
      <c r="AF965" s="275">
        <v>105.03049230249999</v>
      </c>
      <c r="AG965" s="275">
        <v>9.7257213423</v>
      </c>
      <c r="AH965" s="275">
        <v>9.7257213423</v>
      </c>
      <c r="AI965" s="275">
        <v>29.26393138746883</v>
      </c>
      <c r="AJ965" s="275">
        <v>29.26393138746883</v>
      </c>
      <c r="AK965" s="275">
        <v>29.26393138746883</v>
      </c>
    </row>
    <row r="966" spans="1:37" ht="15" x14ac:dyDescent="0.25">
      <c r="A966" s="269" t="s">
        <v>319</v>
      </c>
      <c r="B966" s="269" t="s">
        <v>320</v>
      </c>
      <c r="C966" s="275">
        <v>87</v>
      </c>
      <c r="D966" s="269" t="s">
        <v>802</v>
      </c>
      <c r="E966" s="275">
        <v>186.36729514425383</v>
      </c>
      <c r="F966" s="275">
        <v>186.36729514425383</v>
      </c>
      <c r="G966" s="275">
        <v>186.36729514425383</v>
      </c>
      <c r="H966" s="275">
        <v>186.36729514425383</v>
      </c>
      <c r="I966" s="275">
        <v>186.36729514425383</v>
      </c>
      <c r="J966" s="275">
        <v>186.36729514425383</v>
      </c>
      <c r="K966" s="275">
        <v>186.36729514425383</v>
      </c>
      <c r="L966" s="275">
        <v>186.36729514425383</v>
      </c>
      <c r="M966" s="275">
        <v>186.36729514425383</v>
      </c>
      <c r="N966" s="275">
        <v>95.251833370420314</v>
      </c>
      <c r="O966" s="275">
        <v>95.251833370420314</v>
      </c>
      <c r="P966" s="275">
        <v>95.2518333704203</v>
      </c>
      <c r="Q966" s="275">
        <v>95.251833370420314</v>
      </c>
      <c r="R966" s="275">
        <v>95.251833370420314</v>
      </c>
      <c r="S966" s="275">
        <v>95.251833370420314</v>
      </c>
      <c r="T966" s="275">
        <v>95.251833370420314</v>
      </c>
      <c r="U966" s="275">
        <v>95.251833370420314</v>
      </c>
      <c r="V966" s="275">
        <v>95.251833370420314</v>
      </c>
      <c r="W966" s="275">
        <v>5.5662005013062341</v>
      </c>
      <c r="X966" s="275">
        <v>0.13199402479477812</v>
      </c>
      <c r="Y966" s="275">
        <v>2.8490972630505063</v>
      </c>
      <c r="Z966" s="275">
        <v>1.1071898347742517</v>
      </c>
      <c r="AA966" s="275">
        <v>1.1071898347742517</v>
      </c>
      <c r="AB966" s="275">
        <v>1.1071898347742517</v>
      </c>
      <c r="AC966" s="275">
        <v>1.1071898347742517</v>
      </c>
      <c r="AD966" s="275">
        <v>1.1071898347742517</v>
      </c>
      <c r="AE966" s="275">
        <v>1.1071898347742517</v>
      </c>
      <c r="AF966" s="275">
        <v>284.27901660888523</v>
      </c>
      <c r="AG966" s="275">
        <v>26.323954713959555</v>
      </c>
      <c r="AH966" s="275">
        <v>26.323954713959555</v>
      </c>
      <c r="AI966" s="275">
        <v>21.680049441969061</v>
      </c>
      <c r="AJ966" s="275">
        <v>21.680049441969061</v>
      </c>
      <c r="AK966" s="275">
        <v>21.680049441969061</v>
      </c>
    </row>
    <row r="967" spans="1:37" ht="15" x14ac:dyDescent="0.25">
      <c r="A967" s="269" t="s">
        <v>3750</v>
      </c>
      <c r="B967" s="269" t="s">
        <v>3751</v>
      </c>
      <c r="C967" s="275">
        <v>82</v>
      </c>
      <c r="D967" s="269" t="s">
        <v>802</v>
      </c>
      <c r="E967" s="275">
        <v>189.96785761564831</v>
      </c>
      <c r="F967" s="275">
        <v>189.96785761564831</v>
      </c>
      <c r="G967" s="275">
        <v>189.96785761564834</v>
      </c>
      <c r="H967" s="275">
        <v>189.96785761564831</v>
      </c>
      <c r="I967" s="275">
        <v>189.96785761564831</v>
      </c>
      <c r="J967" s="275">
        <v>189.96785761564831</v>
      </c>
      <c r="K967" s="275">
        <v>189.96785761564831</v>
      </c>
      <c r="L967" s="275">
        <v>189.96785761564831</v>
      </c>
      <c r="M967" s="275">
        <v>189.96785761564831</v>
      </c>
      <c r="N967" s="275">
        <v>102.43844428587261</v>
      </c>
      <c r="O967" s="275">
        <v>102.43844428587261</v>
      </c>
      <c r="P967" s="275">
        <v>102.43844428587261</v>
      </c>
      <c r="Q967" s="275">
        <v>102.43844428587261</v>
      </c>
      <c r="R967" s="275">
        <v>102.43844428587261</v>
      </c>
      <c r="S967" s="275">
        <v>102.43844428587261</v>
      </c>
      <c r="T967" s="275">
        <v>102.43844428587261</v>
      </c>
      <c r="U967" s="275">
        <v>102.43844428587261</v>
      </c>
      <c r="V967" s="275">
        <v>102.43844428587261</v>
      </c>
      <c r="W967" s="275">
        <v>5.5662005013062341</v>
      </c>
      <c r="X967" s="275">
        <v>0.13199402479477812</v>
      </c>
      <c r="Y967" s="275">
        <v>2.8490972630505063</v>
      </c>
      <c r="Z967" s="275">
        <v>1.1071898347742517</v>
      </c>
      <c r="AA967" s="275">
        <v>1.1071898347742517</v>
      </c>
      <c r="AB967" s="275">
        <v>1.1071898347742517</v>
      </c>
      <c r="AC967" s="275">
        <v>1.1071898347742517</v>
      </c>
      <c r="AD967" s="275">
        <v>1.1071898347742517</v>
      </c>
      <c r="AE967" s="275">
        <v>1.1071898347742517</v>
      </c>
      <c r="AF967" s="275">
        <v>245.16593403568524</v>
      </c>
      <c r="AG967" s="275">
        <v>22.702122184259554</v>
      </c>
      <c r="AH967" s="275">
        <v>22.702122184259554</v>
      </c>
      <c r="AI967" s="275">
        <v>18.827785851778884</v>
      </c>
      <c r="AJ967" s="275">
        <v>18.827785851778884</v>
      </c>
      <c r="AK967" s="275">
        <v>18.827785851778884</v>
      </c>
    </row>
    <row r="968" spans="1:37" ht="15" x14ac:dyDescent="0.25">
      <c r="A968" s="269" t="s">
        <v>3752</v>
      </c>
      <c r="B968" s="269" t="s">
        <v>3751</v>
      </c>
      <c r="C968" s="275">
        <v>84</v>
      </c>
      <c r="D968" s="269" t="s">
        <v>802</v>
      </c>
      <c r="E968" s="275">
        <v>240.84582564552926</v>
      </c>
      <c r="F968" s="275">
        <v>240.84582564552926</v>
      </c>
      <c r="G968" s="275">
        <v>240.84582564552923</v>
      </c>
      <c r="H968" s="275">
        <v>240.84582564552926</v>
      </c>
      <c r="I968" s="275">
        <v>240.84582564552926</v>
      </c>
      <c r="J968" s="275">
        <v>240.84582564552926</v>
      </c>
      <c r="K968" s="275">
        <v>240.84582564552926</v>
      </c>
      <c r="L968" s="275">
        <v>240.84582564552926</v>
      </c>
      <c r="M968" s="275">
        <v>240.84582564552926</v>
      </c>
      <c r="N968" s="275">
        <v>109.91137001636936</v>
      </c>
      <c r="O968" s="275">
        <v>109.91137001636936</v>
      </c>
      <c r="P968" s="275">
        <v>109.91137001636936</v>
      </c>
      <c r="Q968" s="275">
        <v>109.91137001636936</v>
      </c>
      <c r="R968" s="275">
        <v>109.91137001636936</v>
      </c>
      <c r="S968" s="275">
        <v>109.91137001636936</v>
      </c>
      <c r="T968" s="275">
        <v>109.91137001636936</v>
      </c>
      <c r="U968" s="275">
        <v>109.91137001636936</v>
      </c>
      <c r="V968" s="275">
        <v>109.91137001636936</v>
      </c>
      <c r="W968" s="275">
        <v>5.5662005013062341</v>
      </c>
      <c r="X968" s="275">
        <v>0.13199402479477812</v>
      </c>
      <c r="Y968" s="275">
        <v>2.8490972630505063</v>
      </c>
      <c r="Z968" s="275">
        <v>1.1071898347742517</v>
      </c>
      <c r="AA968" s="275">
        <v>1.1071898347742517</v>
      </c>
      <c r="AB968" s="275">
        <v>1.1071898347742517</v>
      </c>
      <c r="AC968" s="275">
        <v>1.1071898347742517</v>
      </c>
      <c r="AD968" s="275">
        <v>1.1071898347742517</v>
      </c>
      <c r="AE968" s="275">
        <v>1.1071898347742517</v>
      </c>
      <c r="AF968" s="275">
        <v>254.65928144668524</v>
      </c>
      <c r="AG968" s="275">
        <v>23.581196840559556</v>
      </c>
      <c r="AH968" s="275">
        <v>23.581196840559556</v>
      </c>
      <c r="AI968" s="275">
        <v>19.565282665853026</v>
      </c>
      <c r="AJ968" s="275">
        <v>19.565282665853026</v>
      </c>
      <c r="AK968" s="275">
        <v>19.565282665853026</v>
      </c>
    </row>
    <row r="969" spans="1:37" ht="15" x14ac:dyDescent="0.25">
      <c r="A969" s="269" t="s">
        <v>3058</v>
      </c>
      <c r="B969" s="269" t="s">
        <v>931</v>
      </c>
      <c r="C969" s="275">
        <v>90</v>
      </c>
      <c r="D969" s="269" t="s">
        <v>802</v>
      </c>
      <c r="E969" s="275">
        <v>740.21309924612626</v>
      </c>
      <c r="F969" s="275">
        <v>738.67859923432457</v>
      </c>
      <c r="G969" s="275">
        <v>739.19009923825854</v>
      </c>
      <c r="H969" s="275">
        <v>740.72459925006024</v>
      </c>
      <c r="I969" s="275">
        <v>739.7015992421924</v>
      </c>
      <c r="J969" s="275">
        <v>740.21309924612638</v>
      </c>
      <c r="K969" s="275">
        <v>740.21309924612626</v>
      </c>
      <c r="L969" s="275">
        <v>738.67859923432457</v>
      </c>
      <c r="M969" s="275">
        <v>739.19009923825843</v>
      </c>
      <c r="N969" s="275">
        <v>151.95570669007293</v>
      </c>
      <c r="O969" s="275">
        <v>151.95570669007293</v>
      </c>
      <c r="P969" s="275">
        <v>151.95570669007293</v>
      </c>
      <c r="Q969" s="275">
        <v>151.95570669007293</v>
      </c>
      <c r="R969" s="275">
        <v>151.95570669007293</v>
      </c>
      <c r="S969" s="275">
        <v>151.95570669007293</v>
      </c>
      <c r="T969" s="275">
        <v>151.95570669007293</v>
      </c>
      <c r="U969" s="275">
        <v>151.95570669007293</v>
      </c>
      <c r="V969" s="275">
        <v>151.95570669007293</v>
      </c>
      <c r="W969" s="275">
        <v>6.2819418518709282</v>
      </c>
      <c r="X969" s="275">
        <v>0.14166707524125974</v>
      </c>
      <c r="Y969" s="275">
        <v>3.2118044635560938</v>
      </c>
      <c r="Z969" s="275">
        <v>1.1786891342650685</v>
      </c>
      <c r="AA969" s="275">
        <v>1.1786891342650685</v>
      </c>
      <c r="AB969" s="275">
        <v>1.1786891342650685</v>
      </c>
      <c r="AC969" s="275">
        <v>1.1786891342650685</v>
      </c>
      <c r="AD969" s="275">
        <v>1.1786891342650685</v>
      </c>
      <c r="AE969" s="275">
        <v>1.1786891342650685</v>
      </c>
      <c r="AF969" s="275">
        <v>148.41183567049998</v>
      </c>
      <c r="AG969" s="275">
        <v>13.742784477399997</v>
      </c>
      <c r="AH969" s="275">
        <v>13.742784477399997</v>
      </c>
      <c r="AI969" s="275">
        <v>23.842170399175433</v>
      </c>
      <c r="AJ969" s="275">
        <v>23.842170399175433</v>
      </c>
      <c r="AK969" s="275">
        <v>23.842170399175433</v>
      </c>
    </row>
    <row r="970" spans="1:37" ht="15" x14ac:dyDescent="0.25">
      <c r="A970" s="269" t="s">
        <v>321</v>
      </c>
      <c r="B970" s="269" t="s">
        <v>322</v>
      </c>
      <c r="C970" s="275">
        <v>283</v>
      </c>
      <c r="D970" s="269" t="s">
        <v>802</v>
      </c>
      <c r="E970" s="275">
        <v>1165.7845414040878</v>
      </c>
      <c r="F970" s="275">
        <v>1159.646541356881</v>
      </c>
      <c r="G970" s="275">
        <v>1161.6925413726165</v>
      </c>
      <c r="H970" s="275">
        <v>1167.8305414198235</v>
      </c>
      <c r="I970" s="275">
        <v>1163.7385413883524</v>
      </c>
      <c r="J970" s="275">
        <v>1165.7845414040878</v>
      </c>
      <c r="K970" s="275">
        <v>1165.7845414040878</v>
      </c>
      <c r="L970" s="275">
        <v>1159.646541356881</v>
      </c>
      <c r="M970" s="275">
        <v>1161.6925413726167</v>
      </c>
      <c r="N970" s="275">
        <v>209.31238315187602</v>
      </c>
      <c r="O970" s="275">
        <v>209.31238315187602</v>
      </c>
      <c r="P970" s="275">
        <v>209.31238315187602</v>
      </c>
      <c r="Q970" s="275">
        <v>209.31238315187602</v>
      </c>
      <c r="R970" s="275">
        <v>209.31238315187602</v>
      </c>
      <c r="S970" s="275">
        <v>209.31238315187602</v>
      </c>
      <c r="T970" s="275">
        <v>209.31238315187602</v>
      </c>
      <c r="U970" s="275">
        <v>209.31238315187602</v>
      </c>
      <c r="V970" s="275">
        <v>209.31238315187602</v>
      </c>
      <c r="W970" s="275">
        <v>10.133439408980836</v>
      </c>
      <c r="X970" s="275">
        <v>0.25420819326285293</v>
      </c>
      <c r="Y970" s="275">
        <v>5.1938238011218445</v>
      </c>
      <c r="Z970" s="275">
        <v>2.1399214845250243</v>
      </c>
      <c r="AA970" s="275">
        <v>2.1399214845250243</v>
      </c>
      <c r="AB970" s="275">
        <v>2.1399214845250243</v>
      </c>
      <c r="AC970" s="275">
        <v>2.1399214845250243</v>
      </c>
      <c r="AD970" s="275">
        <v>2.1399214845250243</v>
      </c>
      <c r="AE970" s="275">
        <v>2.1399214845250243</v>
      </c>
      <c r="AF970" s="275">
        <v>270.92734426409999</v>
      </c>
      <c r="AG970" s="275">
        <v>25.087609561599997</v>
      </c>
      <c r="AH970" s="275">
        <v>25.087609561599997</v>
      </c>
      <c r="AI970" s="275">
        <v>48.071437458310783</v>
      </c>
      <c r="AJ970" s="275">
        <v>48.071437458310783</v>
      </c>
      <c r="AK970" s="275">
        <v>48.071437458310783</v>
      </c>
    </row>
    <row r="971" spans="1:37" ht="15" x14ac:dyDescent="0.25">
      <c r="A971" s="269" t="s">
        <v>323</v>
      </c>
      <c r="B971" s="269" t="s">
        <v>287</v>
      </c>
      <c r="C971" s="275">
        <v>132</v>
      </c>
      <c r="D971" s="269" t="s">
        <v>802</v>
      </c>
      <c r="E971" s="275">
        <v>925.40647485888462</v>
      </c>
      <c r="F971" s="275">
        <v>923.87197484708292</v>
      </c>
      <c r="G971" s="275">
        <v>924.38347485101679</v>
      </c>
      <c r="H971" s="275">
        <v>925.9179748628186</v>
      </c>
      <c r="I971" s="275">
        <v>924.89497485495076</v>
      </c>
      <c r="J971" s="275">
        <v>925.40647485888474</v>
      </c>
      <c r="K971" s="275">
        <v>925.40647485888462</v>
      </c>
      <c r="L971" s="275">
        <v>923.87197484708292</v>
      </c>
      <c r="M971" s="275">
        <v>924.3834748510169</v>
      </c>
      <c r="N971" s="275">
        <v>131.32999515899564</v>
      </c>
      <c r="O971" s="275">
        <v>131.32999515899564</v>
      </c>
      <c r="P971" s="275">
        <v>131.32999515899564</v>
      </c>
      <c r="Q971" s="275">
        <v>131.32999515899564</v>
      </c>
      <c r="R971" s="275">
        <v>131.32999515899564</v>
      </c>
      <c r="S971" s="275">
        <v>131.32999515899564</v>
      </c>
      <c r="T971" s="275">
        <v>131.32999515899564</v>
      </c>
      <c r="U971" s="275">
        <v>131.32999515899564</v>
      </c>
      <c r="V971" s="275">
        <v>131.32999515899564</v>
      </c>
      <c r="W971" s="275">
        <v>6.6077676177022404</v>
      </c>
      <c r="X971" s="275">
        <v>0.14631200461274449</v>
      </c>
      <c r="Y971" s="275">
        <v>3.3770398111574926</v>
      </c>
      <c r="Z971" s="275">
        <v>1.2372057590894294</v>
      </c>
      <c r="AA971" s="275">
        <v>1.2372057590894294</v>
      </c>
      <c r="AB971" s="275">
        <v>1.2372057590894294</v>
      </c>
      <c r="AC971" s="275">
        <v>1.2372057590894294</v>
      </c>
      <c r="AD971" s="275">
        <v>1.2372057590894294</v>
      </c>
      <c r="AE971" s="275">
        <v>1.2372057590894294</v>
      </c>
      <c r="AF971" s="275">
        <v>166.40030601379999</v>
      </c>
      <c r="AG971" s="275">
        <v>15.408512197800002</v>
      </c>
      <c r="AH971" s="275">
        <v>15.408512197800002</v>
      </c>
      <c r="AI971" s="275">
        <v>21.729219962062665</v>
      </c>
      <c r="AJ971" s="275">
        <v>21.729219962062665</v>
      </c>
      <c r="AK971" s="275">
        <v>21.729219962062665</v>
      </c>
    </row>
    <row r="972" spans="1:37" ht="15" x14ac:dyDescent="0.25">
      <c r="A972" s="269" t="s">
        <v>3753</v>
      </c>
      <c r="B972" s="269" t="s">
        <v>3059</v>
      </c>
      <c r="C972" s="275">
        <v>208</v>
      </c>
      <c r="D972" s="269" t="s">
        <v>802</v>
      </c>
      <c r="E972" s="275">
        <v>3290.9674239938117</v>
      </c>
      <c r="F972" s="275">
        <v>3149.740725021149</v>
      </c>
      <c r="G972" s="275">
        <v>3204.2102252223963</v>
      </c>
      <c r="H972" s="275">
        <v>3208.0284764482922</v>
      </c>
      <c r="I972" s="275">
        <v>2539.4812272549566</v>
      </c>
      <c r="J972" s="275">
        <v>3012.3850791322775</v>
      </c>
      <c r="K972" s="275">
        <v>3238.6405625229218</v>
      </c>
      <c r="L972" s="275">
        <v>2429.5768378118646</v>
      </c>
      <c r="M972" s="275">
        <v>2684.8238569353412</v>
      </c>
      <c r="N972" s="275">
        <v>420.21085346250482</v>
      </c>
      <c r="O972" s="275">
        <v>401.03456547497927</v>
      </c>
      <c r="P972" s="275">
        <v>407.87569300771906</v>
      </c>
      <c r="Q972" s="275">
        <v>419.68075699001798</v>
      </c>
      <c r="R972" s="275">
        <v>395.35654925227885</v>
      </c>
      <c r="S972" s="275">
        <v>405.70294476821039</v>
      </c>
      <c r="T972" s="275">
        <v>425.86154402731967</v>
      </c>
      <c r="U972" s="275">
        <v>389.37523242071086</v>
      </c>
      <c r="V972" s="275">
        <v>399.95251910052872</v>
      </c>
      <c r="W972" s="275">
        <v>0</v>
      </c>
      <c r="X972" s="275">
        <v>0</v>
      </c>
      <c r="Y972" s="275">
        <v>0</v>
      </c>
      <c r="Z972" s="275">
        <v>0</v>
      </c>
      <c r="AA972" s="275">
        <v>0</v>
      </c>
      <c r="AB972" s="275">
        <v>0</v>
      </c>
      <c r="AC972" s="275">
        <v>0</v>
      </c>
      <c r="AD972" s="275">
        <v>0</v>
      </c>
      <c r="AE972" s="275">
        <v>0</v>
      </c>
      <c r="AF972" s="275">
        <v>781.16841753505821</v>
      </c>
      <c r="AG972" s="275">
        <v>72.335414349137807</v>
      </c>
      <c r="AH972" s="275">
        <v>72.335414349137807</v>
      </c>
      <c r="AI972" s="275">
        <v>275.20781226349453</v>
      </c>
      <c r="AJ972" s="275">
        <v>275.20781226349453</v>
      </c>
      <c r="AK972" s="275">
        <v>275.20781226349453</v>
      </c>
    </row>
    <row r="973" spans="1:37" ht="15" x14ac:dyDescent="0.25">
      <c r="A973" s="269" t="s">
        <v>325</v>
      </c>
      <c r="B973" s="269" t="s">
        <v>324</v>
      </c>
      <c r="C973" s="275">
        <v>238</v>
      </c>
      <c r="D973" s="269" t="s">
        <v>802</v>
      </c>
      <c r="E973" s="275">
        <v>2431.2644783813544</v>
      </c>
      <c r="F973" s="275">
        <v>2391.6087407680566</v>
      </c>
      <c r="G973" s="275">
        <v>2410.4830873150272</v>
      </c>
      <c r="H973" s="275">
        <v>2408.8296728759724</v>
      </c>
      <c r="I973" s="275">
        <v>2405.9803063894828</v>
      </c>
      <c r="J973" s="275">
        <v>2407.4049896327278</v>
      </c>
      <c r="K973" s="275">
        <v>2421.6983051326861</v>
      </c>
      <c r="L973" s="275">
        <v>2391.6087407680566</v>
      </c>
      <c r="M973" s="275">
        <v>2405.3871854187792</v>
      </c>
      <c r="N973" s="275">
        <v>512.69233784487437</v>
      </c>
      <c r="O973" s="275">
        <v>507.17228631829505</v>
      </c>
      <c r="P973" s="275">
        <v>509.14156089871381</v>
      </c>
      <c r="Q973" s="275">
        <v>508.35841309260138</v>
      </c>
      <c r="R973" s="275">
        <v>507.62848892379748</v>
      </c>
      <c r="S973" s="275">
        <v>507.99345100819949</v>
      </c>
      <c r="T973" s="275">
        <v>510.13760325406076</v>
      </c>
      <c r="U973" s="275">
        <v>507.53724840269695</v>
      </c>
      <c r="V973" s="275">
        <v>508.95147647975443</v>
      </c>
      <c r="W973" s="275">
        <v>13.860650392633209</v>
      </c>
      <c r="X973" s="275">
        <v>0.36311985142141662</v>
      </c>
      <c r="Y973" s="275">
        <v>7.1118851220273127</v>
      </c>
      <c r="Z973" s="275">
        <v>4.6096796212597635</v>
      </c>
      <c r="AA973" s="275">
        <v>4.6096796212597635</v>
      </c>
      <c r="AB973" s="275">
        <v>4.6096796212597635</v>
      </c>
      <c r="AC973" s="275">
        <v>4.6096796212597635</v>
      </c>
      <c r="AD973" s="275">
        <v>4.6096796212597635</v>
      </c>
      <c r="AE973" s="275">
        <v>4.6096796212597635</v>
      </c>
      <c r="AF973" s="275">
        <v>836.26058856339978</v>
      </c>
      <c r="AG973" s="275">
        <v>77.436977968500003</v>
      </c>
      <c r="AH973" s="275">
        <v>77.436977968500003</v>
      </c>
      <c r="AI973" s="275">
        <v>149.41057564107984</v>
      </c>
      <c r="AJ973" s="275">
        <v>149.41057564107984</v>
      </c>
      <c r="AK973" s="275">
        <v>149.41057564107984</v>
      </c>
    </row>
    <row r="974" spans="1:37" ht="15" x14ac:dyDescent="0.25">
      <c r="A974" s="269" t="s">
        <v>3754</v>
      </c>
      <c r="B974" s="269" t="s">
        <v>3755</v>
      </c>
      <c r="C974" s="275">
        <v>66</v>
      </c>
      <c r="D974" s="269" t="s">
        <v>802</v>
      </c>
      <c r="E974" s="275">
        <v>171.16800301902566</v>
      </c>
      <c r="F974" s="275">
        <v>168.16500293247972</v>
      </c>
      <c r="G974" s="275">
        <v>169.49966963761125</v>
      </c>
      <c r="H974" s="275">
        <v>170.167002990177</v>
      </c>
      <c r="I974" s="275">
        <v>167.51207674249133</v>
      </c>
      <c r="J974" s="275">
        <v>168.33903985190986</v>
      </c>
      <c r="K974" s="275">
        <v>167.51207674249133</v>
      </c>
      <c r="L974" s="275">
        <v>167.51207674249133</v>
      </c>
      <c r="M974" s="275">
        <v>167.51207674249133</v>
      </c>
      <c r="N974" s="275">
        <v>70.966072366110964</v>
      </c>
      <c r="O974" s="275">
        <v>70.966072366110964</v>
      </c>
      <c r="P974" s="275">
        <v>70.966072366110978</v>
      </c>
      <c r="Q974" s="275">
        <v>70.966072366110964</v>
      </c>
      <c r="R974" s="275">
        <v>70.966072366110964</v>
      </c>
      <c r="S974" s="275">
        <v>70.966072366110964</v>
      </c>
      <c r="T974" s="275">
        <v>70.966072366110964</v>
      </c>
      <c r="U974" s="275">
        <v>70.966072366110964</v>
      </c>
      <c r="V974" s="275">
        <v>70.966072366110964</v>
      </c>
      <c r="W974" s="275">
        <v>4.5995333004141417</v>
      </c>
      <c r="X974" s="275">
        <v>8.4981741674552524E-2</v>
      </c>
      <c r="Y974" s="275">
        <v>2.3422575210443473</v>
      </c>
      <c r="Z974" s="275">
        <v>0.64114937739392164</v>
      </c>
      <c r="AA974" s="275">
        <v>0.64114937739392164</v>
      </c>
      <c r="AB974" s="275">
        <v>0.64114937739392164</v>
      </c>
      <c r="AC974" s="275">
        <v>0.64114937739392164</v>
      </c>
      <c r="AD974" s="275">
        <v>0.64114937739392164</v>
      </c>
      <c r="AE974" s="275">
        <v>0.64114937739392164</v>
      </c>
      <c r="AF974" s="275">
        <v>181.1480694160249</v>
      </c>
      <c r="AG974" s="275">
        <v>16.774140321418599</v>
      </c>
      <c r="AH974" s="275">
        <v>16.774140321418599</v>
      </c>
      <c r="AI974" s="275">
        <v>15.271880590041157</v>
      </c>
      <c r="AJ974" s="275">
        <v>15.271880590041157</v>
      </c>
      <c r="AK974" s="275">
        <v>15.271880590041157</v>
      </c>
    </row>
    <row r="975" spans="1:37" ht="15" x14ac:dyDescent="0.25">
      <c r="A975" s="269" t="s">
        <v>3756</v>
      </c>
      <c r="B975" s="269" t="s">
        <v>3755</v>
      </c>
      <c r="C975" s="275">
        <v>67</v>
      </c>
      <c r="D975" s="269" t="s">
        <v>802</v>
      </c>
      <c r="E975" s="275">
        <v>171.16800301902566</v>
      </c>
      <c r="F975" s="275">
        <v>168.16500293247972</v>
      </c>
      <c r="G975" s="275">
        <v>169.49966963761125</v>
      </c>
      <c r="H975" s="275">
        <v>170.167002990177</v>
      </c>
      <c r="I975" s="275">
        <v>167.51207674249133</v>
      </c>
      <c r="J975" s="275">
        <v>168.33903985190986</v>
      </c>
      <c r="K975" s="275">
        <v>167.51207674249133</v>
      </c>
      <c r="L975" s="275">
        <v>167.51207674249133</v>
      </c>
      <c r="M975" s="275">
        <v>167.51207674249133</v>
      </c>
      <c r="N975" s="275">
        <v>71.095892578816347</v>
      </c>
      <c r="O975" s="275">
        <v>71.095892578816347</v>
      </c>
      <c r="P975" s="275">
        <v>71.095892578816347</v>
      </c>
      <c r="Q975" s="275">
        <v>71.095892578816347</v>
      </c>
      <c r="R975" s="275">
        <v>71.095892578816347</v>
      </c>
      <c r="S975" s="275">
        <v>71.095892578816347</v>
      </c>
      <c r="T975" s="275">
        <v>71.095892578816347</v>
      </c>
      <c r="U975" s="275">
        <v>71.095892578816347</v>
      </c>
      <c r="V975" s="275">
        <v>71.095892578816347</v>
      </c>
      <c r="W975" s="275">
        <v>4.5995333004141417</v>
      </c>
      <c r="X975" s="275">
        <v>8.4981741674552524E-2</v>
      </c>
      <c r="Y975" s="275">
        <v>2.3422575210443473</v>
      </c>
      <c r="Z975" s="275">
        <v>0.64114937739392164</v>
      </c>
      <c r="AA975" s="275">
        <v>0.64114937739392164</v>
      </c>
      <c r="AB975" s="275">
        <v>0.64114937739392164</v>
      </c>
      <c r="AC975" s="275">
        <v>0.64114937739392164</v>
      </c>
      <c r="AD975" s="275">
        <v>0.64114937739392164</v>
      </c>
      <c r="AE975" s="275">
        <v>0.64114937739392164</v>
      </c>
      <c r="AF975" s="275">
        <v>181.1495091516249</v>
      </c>
      <c r="AG975" s="275">
        <v>16.774273637918601</v>
      </c>
      <c r="AH975" s="275">
        <v>16.774273637918601</v>
      </c>
      <c r="AI975" s="275">
        <v>15.275723225927255</v>
      </c>
      <c r="AJ975" s="275">
        <v>15.275723225927255</v>
      </c>
      <c r="AK975" s="275">
        <v>15.275723225927255</v>
      </c>
    </row>
    <row r="976" spans="1:37" ht="15" x14ac:dyDescent="0.25">
      <c r="A976" s="269" t="s">
        <v>3060</v>
      </c>
      <c r="B976" s="269" t="s">
        <v>3061</v>
      </c>
      <c r="C976" s="275">
        <v>270</v>
      </c>
      <c r="D976" s="269" t="s">
        <v>802</v>
      </c>
      <c r="E976" s="275">
        <v>1948.8937928860141</v>
      </c>
      <c r="F976" s="275">
        <v>1795.9729922430467</v>
      </c>
      <c r="G976" s="275">
        <v>1910.6635927252721</v>
      </c>
      <c r="H976" s="275">
        <v>1948.8937928860141</v>
      </c>
      <c r="I976" s="275">
        <v>1123.9316546068903</v>
      </c>
      <c r="J976" s="275">
        <v>1553.0749260584626</v>
      </c>
      <c r="K976" s="275">
        <v>1419.9616648193826</v>
      </c>
      <c r="L976" s="275">
        <v>894.55045364243927</v>
      </c>
      <c r="M976" s="275">
        <v>1121.4787568385295</v>
      </c>
      <c r="N976" s="275">
        <v>1323.9297673578835</v>
      </c>
      <c r="O976" s="275">
        <v>1270.4025717613067</v>
      </c>
      <c r="P976" s="275">
        <v>1310.342090776857</v>
      </c>
      <c r="Q976" s="275">
        <v>1323.9297673578835</v>
      </c>
      <c r="R976" s="275">
        <v>575.95086861908203</v>
      </c>
      <c r="S976" s="275">
        <v>980.61589792675443</v>
      </c>
      <c r="T976" s="275">
        <v>779.02845566471603</v>
      </c>
      <c r="U976" s="275">
        <v>495.57840022328315</v>
      </c>
      <c r="V976" s="275">
        <v>599.91583008173529</v>
      </c>
      <c r="W976" s="275">
        <v>7.0514569682933335</v>
      </c>
      <c r="X976" s="275">
        <v>0.12532265604078793</v>
      </c>
      <c r="Y976" s="275">
        <v>3.5883898121670605</v>
      </c>
      <c r="Z976" s="275">
        <v>1.1092672887551323</v>
      </c>
      <c r="AA976" s="275">
        <v>1.1092672887551323</v>
      </c>
      <c r="AB976" s="275">
        <v>1.1092672887551323</v>
      </c>
      <c r="AC976" s="275">
        <v>1.1092672887551323</v>
      </c>
      <c r="AD976" s="275">
        <v>1.1092672887551323</v>
      </c>
      <c r="AE976" s="275">
        <v>1.1092672887551323</v>
      </c>
      <c r="AF976" s="275">
        <v>791.58293840346312</v>
      </c>
      <c r="AG976" s="275">
        <v>73.299790842173792</v>
      </c>
      <c r="AH976" s="275">
        <v>73.299790842173792</v>
      </c>
      <c r="AI976" s="275">
        <v>75.439777087171493</v>
      </c>
      <c r="AJ976" s="275">
        <v>75.439777087171493</v>
      </c>
      <c r="AK976" s="275">
        <v>75.439777087171493</v>
      </c>
    </row>
    <row r="977" spans="1:37" ht="15" x14ac:dyDescent="0.25">
      <c r="A977" s="269" t="s">
        <v>3062</v>
      </c>
      <c r="B977" s="269" t="s">
        <v>3063</v>
      </c>
      <c r="C977" s="275">
        <v>267</v>
      </c>
      <c r="D977" s="269" t="s">
        <v>802</v>
      </c>
      <c r="E977" s="275">
        <v>1905.7607327550875</v>
      </c>
      <c r="F977" s="275">
        <v>1769.7175323385225</v>
      </c>
      <c r="G977" s="275">
        <v>1871.749932650946</v>
      </c>
      <c r="H977" s="275">
        <v>1905.7607327550875</v>
      </c>
      <c r="I977" s="275">
        <v>1073.0414506866464</v>
      </c>
      <c r="J977" s="275">
        <v>1512.3367521317364</v>
      </c>
      <c r="K977" s="275">
        <v>1368.848892954971</v>
      </c>
      <c r="L977" s="275">
        <v>868.97665006179898</v>
      </c>
      <c r="M977" s="275">
        <v>1078.9717110454451</v>
      </c>
      <c r="N977" s="275">
        <v>1309.4929598830179</v>
      </c>
      <c r="O977" s="275">
        <v>1261.1981826855354</v>
      </c>
      <c r="P977" s="275">
        <v>1297.2254983536402</v>
      </c>
      <c r="Q977" s="275">
        <v>1309.4929598830179</v>
      </c>
      <c r="R977" s="275">
        <v>553.89311531813291</v>
      </c>
      <c r="S977" s="275">
        <v>964.66768213354294</v>
      </c>
      <c r="T977" s="275">
        <v>758.34255404766009</v>
      </c>
      <c r="U977" s="275">
        <v>481.34505361722444</v>
      </c>
      <c r="V977" s="275">
        <v>580.80513844943107</v>
      </c>
      <c r="W977" s="275">
        <v>0</v>
      </c>
      <c r="X977" s="275">
        <v>0</v>
      </c>
      <c r="Y977" s="275">
        <v>0</v>
      </c>
      <c r="Z977" s="275">
        <v>0</v>
      </c>
      <c r="AA977" s="275">
        <v>0</v>
      </c>
      <c r="AB977" s="275">
        <v>0</v>
      </c>
      <c r="AC977" s="275">
        <v>0</v>
      </c>
      <c r="AD977" s="275">
        <v>0</v>
      </c>
      <c r="AE977" s="275">
        <v>0</v>
      </c>
      <c r="AF977" s="275">
        <v>786.01052233176313</v>
      </c>
      <c r="AG977" s="275">
        <v>72.783789796673801</v>
      </c>
      <c r="AH977" s="275">
        <v>72.783789796673801</v>
      </c>
      <c r="AI977" s="275">
        <v>74.205870993647522</v>
      </c>
      <c r="AJ977" s="275">
        <v>74.205870993647522</v>
      </c>
      <c r="AK977" s="275">
        <v>74.205870993647522</v>
      </c>
    </row>
    <row r="978" spans="1:37" ht="15" x14ac:dyDescent="0.25">
      <c r="A978" s="269" t="s">
        <v>3757</v>
      </c>
      <c r="B978" s="269" t="s">
        <v>933</v>
      </c>
      <c r="C978" s="275">
        <v>45</v>
      </c>
      <c r="D978" s="269" t="s">
        <v>802</v>
      </c>
      <c r="E978" s="275">
        <v>1075.7762676641421</v>
      </c>
      <c r="F978" s="275">
        <v>945.93367496371468</v>
      </c>
      <c r="G978" s="275">
        <v>1036.670981997637</v>
      </c>
      <c r="H978" s="275">
        <v>1014.2045774170855</v>
      </c>
      <c r="I978" s="275">
        <v>548.81292274924067</v>
      </c>
      <c r="J978" s="275">
        <v>786.04319699716575</v>
      </c>
      <c r="K978" s="275">
        <v>723.69698192590192</v>
      </c>
      <c r="L978" s="275">
        <v>380.36892275782373</v>
      </c>
      <c r="M978" s="275">
        <v>536.38593754626697</v>
      </c>
      <c r="N978" s="275">
        <v>715.60564042557303</v>
      </c>
      <c r="O978" s="275">
        <v>672.01739309461345</v>
      </c>
      <c r="P978" s="275">
        <v>704.687990824645</v>
      </c>
      <c r="Q978" s="275">
        <v>715.60564042557303</v>
      </c>
      <c r="R978" s="275">
        <v>347.73731651467824</v>
      </c>
      <c r="S978" s="275">
        <v>540.99957629328196</v>
      </c>
      <c r="T978" s="275">
        <v>450.30727546661416</v>
      </c>
      <c r="U978" s="275">
        <v>282.56124877612103</v>
      </c>
      <c r="V978" s="275">
        <v>351.6888342161235</v>
      </c>
      <c r="W978" s="275">
        <v>6.803031613573733</v>
      </c>
      <c r="X978" s="275">
        <v>0.13976447680544182</v>
      </c>
      <c r="Y978" s="275">
        <v>3.4713980451895874</v>
      </c>
      <c r="Z978" s="275">
        <v>1.1063516142794367</v>
      </c>
      <c r="AA978" s="275">
        <v>1.1063516142794367</v>
      </c>
      <c r="AB978" s="275">
        <v>1.1063516142794367</v>
      </c>
      <c r="AC978" s="275">
        <v>1.1063516142794367</v>
      </c>
      <c r="AD978" s="275">
        <v>1.1063516142794367</v>
      </c>
      <c r="AE978" s="275">
        <v>1.1063516142794367</v>
      </c>
      <c r="AF978" s="275">
        <v>538.85445814584421</v>
      </c>
      <c r="AG978" s="275">
        <v>49.897403358854831</v>
      </c>
      <c r="AH978" s="275">
        <v>49.897403358854831</v>
      </c>
      <c r="AI978" s="275">
        <v>38.618845398520641</v>
      </c>
      <c r="AJ978" s="275">
        <v>38.618845398520641</v>
      </c>
      <c r="AK978" s="275">
        <v>38.618845398520641</v>
      </c>
    </row>
    <row r="979" spans="1:37" ht="15" x14ac:dyDescent="0.25">
      <c r="A979" s="269" t="s">
        <v>932</v>
      </c>
      <c r="B979" s="269" t="s">
        <v>933</v>
      </c>
      <c r="C979" s="275">
        <v>46</v>
      </c>
      <c r="D979" s="269" t="s">
        <v>802</v>
      </c>
      <c r="E979" s="275">
        <v>983.65994682503424</v>
      </c>
      <c r="F979" s="275">
        <v>862.59065047768149</v>
      </c>
      <c r="G979" s="275">
        <v>950.07030399249686</v>
      </c>
      <c r="H979" s="275">
        <v>952.87410170150588</v>
      </c>
      <c r="I979" s="275">
        <v>530.70832860299959</v>
      </c>
      <c r="J979" s="275">
        <v>739.96140552959764</v>
      </c>
      <c r="K979" s="275">
        <v>685.98422586841332</v>
      </c>
      <c r="L979" s="275">
        <v>362.26432861158264</v>
      </c>
      <c r="M979" s="275">
        <v>513.37930292221404</v>
      </c>
      <c r="N979" s="275">
        <v>735.1390073996547</v>
      </c>
      <c r="O979" s="275">
        <v>691.55076006869513</v>
      </c>
      <c r="P979" s="275">
        <v>724.22135779872667</v>
      </c>
      <c r="Q979" s="275">
        <v>735.1390073996547</v>
      </c>
      <c r="R979" s="275">
        <v>341.67793618004129</v>
      </c>
      <c r="S979" s="275">
        <v>549.42030298857776</v>
      </c>
      <c r="T979" s="275">
        <v>450.98282863427158</v>
      </c>
      <c r="U979" s="275">
        <v>276.50186844148402</v>
      </c>
      <c r="V979" s="275">
        <v>347.31318725706012</v>
      </c>
      <c r="W979" s="275">
        <v>6.6984197344107992</v>
      </c>
      <c r="X979" s="275">
        <v>0.13864150348376897</v>
      </c>
      <c r="Y979" s="275">
        <v>3.4185306189472842</v>
      </c>
      <c r="Z979" s="275">
        <v>1.1036900557757918</v>
      </c>
      <c r="AA979" s="275">
        <v>1.1036900557757918</v>
      </c>
      <c r="AB979" s="275">
        <v>1.1036900557757918</v>
      </c>
      <c r="AC979" s="275">
        <v>1.1036900557757918</v>
      </c>
      <c r="AD979" s="275">
        <v>1.1036900557757918</v>
      </c>
      <c r="AE979" s="275">
        <v>1.1036900557757918</v>
      </c>
      <c r="AF979" s="275">
        <v>296.16574688188359</v>
      </c>
      <c r="AG979" s="275">
        <v>27.424660836954775</v>
      </c>
      <c r="AH979" s="275">
        <v>27.424660836954775</v>
      </c>
      <c r="AI979" s="275">
        <v>40.860774731278994</v>
      </c>
      <c r="AJ979" s="275">
        <v>40.860774731278994</v>
      </c>
      <c r="AK979" s="275">
        <v>40.860774731278994</v>
      </c>
    </row>
    <row r="980" spans="1:37" ht="15" x14ac:dyDescent="0.25">
      <c r="A980" s="269" t="s">
        <v>1831</v>
      </c>
      <c r="B980" s="269" t="s">
        <v>933</v>
      </c>
      <c r="C980" s="275">
        <v>45</v>
      </c>
      <c r="D980" s="269" t="s">
        <v>802</v>
      </c>
      <c r="E980" s="275">
        <v>1075.7762676641421</v>
      </c>
      <c r="F980" s="275">
        <v>945.93367496371468</v>
      </c>
      <c r="G980" s="275">
        <v>1036.670981997637</v>
      </c>
      <c r="H980" s="275">
        <v>1014.2045774170855</v>
      </c>
      <c r="I980" s="275">
        <v>548.81292274924067</v>
      </c>
      <c r="J980" s="275">
        <v>786.04319699716575</v>
      </c>
      <c r="K980" s="275">
        <v>723.69698192590192</v>
      </c>
      <c r="L980" s="275">
        <v>380.36892275782373</v>
      </c>
      <c r="M980" s="275">
        <v>536.38593754626697</v>
      </c>
      <c r="N980" s="275">
        <v>715.6056404255728</v>
      </c>
      <c r="O980" s="275">
        <v>672.01739309461323</v>
      </c>
      <c r="P980" s="275">
        <v>704.68799082464466</v>
      </c>
      <c r="Q980" s="275">
        <v>715.6056404255728</v>
      </c>
      <c r="R980" s="275">
        <v>347.73731651467824</v>
      </c>
      <c r="S980" s="275">
        <v>540.99957629328173</v>
      </c>
      <c r="T980" s="275">
        <v>450.30727546661421</v>
      </c>
      <c r="U980" s="275">
        <v>282.56124877612103</v>
      </c>
      <c r="V980" s="275">
        <v>351.6888342161235</v>
      </c>
      <c r="W980" s="275">
        <v>6.803031613573733</v>
      </c>
      <c r="X980" s="275">
        <v>0.13976447680544182</v>
      </c>
      <c r="Y980" s="275">
        <v>3.4713980451895874</v>
      </c>
      <c r="Z980" s="275">
        <v>1.1063516142794367</v>
      </c>
      <c r="AA980" s="275">
        <v>1.1063516142794367</v>
      </c>
      <c r="AB980" s="275">
        <v>1.1063516142794367</v>
      </c>
      <c r="AC980" s="275">
        <v>1.1063516142794367</v>
      </c>
      <c r="AD980" s="275">
        <v>1.1063516142794367</v>
      </c>
      <c r="AE980" s="275">
        <v>1.1063516142794367</v>
      </c>
      <c r="AF980" s="275">
        <v>538.8768813915442</v>
      </c>
      <c r="AG980" s="275">
        <v>49.899479724454828</v>
      </c>
      <c r="AH980" s="275">
        <v>49.899479724454828</v>
      </c>
      <c r="AI980" s="275">
        <v>38.673017557980273</v>
      </c>
      <c r="AJ980" s="275">
        <v>38.673017557980273</v>
      </c>
      <c r="AK980" s="275">
        <v>38.673017557980273</v>
      </c>
    </row>
    <row r="981" spans="1:37" ht="15" x14ac:dyDescent="0.25">
      <c r="A981" s="269" t="s">
        <v>3758</v>
      </c>
      <c r="B981" s="269" t="s">
        <v>1833</v>
      </c>
      <c r="C981" s="275">
        <v>45</v>
      </c>
      <c r="D981" s="269" t="s">
        <v>802</v>
      </c>
      <c r="E981" s="275">
        <v>1012.9280487896797</v>
      </c>
      <c r="F981" s="275">
        <v>886.1384486557838</v>
      </c>
      <c r="G981" s="275">
        <v>981.2306487562056</v>
      </c>
      <c r="H981" s="275">
        <v>1012.9280487896797</v>
      </c>
      <c r="I981" s="275">
        <v>578.83387790230404</v>
      </c>
      <c r="J981" s="275">
        <v>789.10913286000095</v>
      </c>
      <c r="K981" s="275">
        <v>741.93095615918423</v>
      </c>
      <c r="L981" s="275">
        <v>388.64947770146023</v>
      </c>
      <c r="M981" s="275">
        <v>556.21334739957615</v>
      </c>
      <c r="N981" s="275">
        <v>743.13653254240819</v>
      </c>
      <c r="O981" s="275">
        <v>696.97104182078749</v>
      </c>
      <c r="P981" s="275">
        <v>731.571544480846</v>
      </c>
      <c r="Q981" s="275">
        <v>743.13653254240819</v>
      </c>
      <c r="R981" s="275">
        <v>325.34105957971792</v>
      </c>
      <c r="S981" s="275">
        <v>545.97546339629071</v>
      </c>
      <c r="T981" s="275">
        <v>441.39299598811812</v>
      </c>
      <c r="U981" s="275">
        <v>256.32940288485776</v>
      </c>
      <c r="V981" s="275">
        <v>331.38958801479305</v>
      </c>
      <c r="W981" s="275">
        <v>4.2671675999880021</v>
      </c>
      <c r="X981" s="275">
        <v>7.4879614487558505E-2</v>
      </c>
      <c r="Y981" s="275">
        <v>2.1710236072377804</v>
      </c>
      <c r="Z981" s="275">
        <v>0.68036802193942247</v>
      </c>
      <c r="AA981" s="275">
        <v>0.68036802193942247</v>
      </c>
      <c r="AB981" s="275">
        <v>0.68036802193942247</v>
      </c>
      <c r="AC981" s="275">
        <v>0.68036802193942247</v>
      </c>
      <c r="AD981" s="275">
        <v>0.68036802193942247</v>
      </c>
      <c r="AE981" s="275">
        <v>0.68036802193942247</v>
      </c>
      <c r="AF981" s="275">
        <v>424.29299982384418</v>
      </c>
      <c r="AG981" s="275">
        <v>39.289111596654827</v>
      </c>
      <c r="AH981" s="275">
        <v>39.289111596654827</v>
      </c>
      <c r="AI981" s="275">
        <v>39.887972595232355</v>
      </c>
      <c r="AJ981" s="275">
        <v>39.887972595232355</v>
      </c>
      <c r="AK981" s="275">
        <v>39.887972595232355</v>
      </c>
    </row>
    <row r="982" spans="1:37" ht="15" x14ac:dyDescent="0.25">
      <c r="A982" s="269" t="s">
        <v>3759</v>
      </c>
      <c r="B982" s="269" t="s">
        <v>941</v>
      </c>
      <c r="C982" s="275">
        <v>45</v>
      </c>
      <c r="D982" s="269" t="s">
        <v>802</v>
      </c>
      <c r="E982" s="275">
        <v>962.81680563862903</v>
      </c>
      <c r="F982" s="275">
        <v>841.98560562069997</v>
      </c>
      <c r="G982" s="275">
        <v>932.60900563414691</v>
      </c>
      <c r="H982" s="275">
        <v>962.81680563862903</v>
      </c>
      <c r="I982" s="275">
        <v>550.64060588343193</v>
      </c>
      <c r="J982" s="275">
        <v>750.16809739455903</v>
      </c>
      <c r="K982" s="275">
        <v>705.64497244443987</v>
      </c>
      <c r="L982" s="275">
        <v>369.39380585653828</v>
      </c>
      <c r="M982" s="275">
        <v>528.97609751471941</v>
      </c>
      <c r="N982" s="275">
        <v>701.54305351151424</v>
      </c>
      <c r="O982" s="275">
        <v>661.21494953548927</v>
      </c>
      <c r="P982" s="275">
        <v>691.43801765894443</v>
      </c>
      <c r="Q982" s="275">
        <v>701.54305351151424</v>
      </c>
      <c r="R982" s="275">
        <v>307.2909213648839</v>
      </c>
      <c r="S982" s="275">
        <v>516.60063606476967</v>
      </c>
      <c r="T982" s="275">
        <v>416.37833595582475</v>
      </c>
      <c r="U982" s="275">
        <v>247.02928956247948</v>
      </c>
      <c r="V982" s="275">
        <v>314.51398510542316</v>
      </c>
      <c r="W982" s="275">
        <v>4.2511733621409267</v>
      </c>
      <c r="X982" s="275">
        <v>7.3416810670932572E-2</v>
      </c>
      <c r="Y982" s="275">
        <v>2.1622950864059298</v>
      </c>
      <c r="Z982" s="275">
        <v>0.65063754195176182</v>
      </c>
      <c r="AA982" s="275">
        <v>0.65063754195176182</v>
      </c>
      <c r="AB982" s="275">
        <v>0.65063754195176182</v>
      </c>
      <c r="AC982" s="275">
        <v>0.65063754195176182</v>
      </c>
      <c r="AD982" s="275">
        <v>0.65063754195176182</v>
      </c>
      <c r="AE982" s="275">
        <v>0.65063754195176182</v>
      </c>
      <c r="AF982" s="275">
        <v>394.12349797824425</v>
      </c>
      <c r="AG982" s="275">
        <v>36.495445287054835</v>
      </c>
      <c r="AH982" s="275">
        <v>36.495445287054835</v>
      </c>
      <c r="AI982" s="275">
        <v>38.075467787355521</v>
      </c>
      <c r="AJ982" s="275">
        <v>38.075467787355521</v>
      </c>
      <c r="AK982" s="275">
        <v>38.075467787355521</v>
      </c>
    </row>
    <row r="983" spans="1:37" ht="15" x14ac:dyDescent="0.25">
      <c r="A983" s="269" t="s">
        <v>3760</v>
      </c>
      <c r="B983" s="269" t="s">
        <v>3761</v>
      </c>
      <c r="C983" s="275">
        <v>11</v>
      </c>
      <c r="D983" s="269" t="s">
        <v>802</v>
      </c>
      <c r="E983" s="275">
        <v>76.250647409408714</v>
      </c>
      <c r="F983" s="275">
        <v>69.035447276085037</v>
      </c>
      <c r="G983" s="275">
        <v>74.44684737607777</v>
      </c>
      <c r="H983" s="275">
        <v>76.250647409408714</v>
      </c>
      <c r="I983" s="275">
        <v>38.334286745807127</v>
      </c>
      <c r="J983" s="275">
        <v>58.032188621997989</v>
      </c>
      <c r="K983" s="275">
        <v>52.115973123352909</v>
      </c>
      <c r="L983" s="275">
        <v>27.511486545821615</v>
      </c>
      <c r="M983" s="275">
        <v>38.172108273531734</v>
      </c>
      <c r="N983" s="275">
        <v>60.44861124934539</v>
      </c>
      <c r="O983" s="275">
        <v>56.922244660128854</v>
      </c>
      <c r="P983" s="275">
        <v>59.563991989181766</v>
      </c>
      <c r="Q983" s="275">
        <v>60.44861124934539</v>
      </c>
      <c r="R983" s="275">
        <v>31.537569929769315</v>
      </c>
      <c r="S983" s="275">
        <v>46.694321393222864</v>
      </c>
      <c r="T983" s="275">
        <v>39.613877351099234</v>
      </c>
      <c r="U983" s="275">
        <v>26.278296174539424</v>
      </c>
      <c r="V983" s="275">
        <v>31.808601554790982</v>
      </c>
      <c r="W983" s="275">
        <v>0</v>
      </c>
      <c r="X983" s="275">
        <v>0</v>
      </c>
      <c r="Y983" s="275">
        <v>0</v>
      </c>
      <c r="Z983" s="275">
        <v>0</v>
      </c>
      <c r="AA983" s="275">
        <v>0</v>
      </c>
      <c r="AB983" s="275">
        <v>0</v>
      </c>
      <c r="AC983" s="275">
        <v>0</v>
      </c>
      <c r="AD983" s="275">
        <v>0</v>
      </c>
      <c r="AE983" s="275">
        <v>0</v>
      </c>
      <c r="AF983" s="275">
        <v>33.904012171700003</v>
      </c>
      <c r="AG983" s="275">
        <v>3.1394789168999999</v>
      </c>
      <c r="AH983" s="275">
        <v>3.1394789168999999</v>
      </c>
      <c r="AI983" s="275">
        <v>3.7603212429779447</v>
      </c>
      <c r="AJ983" s="275">
        <v>3.7603212429779447</v>
      </c>
      <c r="AK983" s="275">
        <v>3.7603212429779447</v>
      </c>
    </row>
    <row r="984" spans="1:37" ht="15" x14ac:dyDescent="0.25">
      <c r="A984" s="269" t="s">
        <v>3762</v>
      </c>
      <c r="B984" s="269" t="s">
        <v>3763</v>
      </c>
      <c r="C984" s="275">
        <v>33</v>
      </c>
      <c r="D984" s="269" t="s">
        <v>802</v>
      </c>
      <c r="E984" s="275">
        <v>431.31683584662386</v>
      </c>
      <c r="F984" s="275">
        <v>400.50403542490903</v>
      </c>
      <c r="G984" s="275">
        <v>423.61363574119514</v>
      </c>
      <c r="H984" s="275">
        <v>431.31683584662386</v>
      </c>
      <c r="I984" s="275">
        <v>193.85597241492781</v>
      </c>
      <c r="J984" s="275">
        <v>321.69599687302946</v>
      </c>
      <c r="K984" s="275">
        <v>276.51354401651446</v>
      </c>
      <c r="L984" s="275">
        <v>147.63677178235562</v>
      </c>
      <c r="M984" s="275">
        <v>199.11396510446707</v>
      </c>
      <c r="N984" s="275">
        <v>402.74212693466069</v>
      </c>
      <c r="O984" s="275">
        <v>385.57891601011733</v>
      </c>
      <c r="P984" s="275">
        <v>398.44042479683691</v>
      </c>
      <c r="Q984" s="275">
        <v>402.74212693466069</v>
      </c>
      <c r="R984" s="275">
        <v>176.16795840426985</v>
      </c>
      <c r="S984" s="275">
        <v>298.50973022975649</v>
      </c>
      <c r="T984" s="275">
        <v>238.0654902281228</v>
      </c>
      <c r="U984" s="275">
        <v>150.5323488723335</v>
      </c>
      <c r="V984" s="275">
        <v>183.11533932540078</v>
      </c>
      <c r="W984" s="275">
        <v>2.7085810258936585</v>
      </c>
      <c r="X984" s="275">
        <v>6.9700148449742871E-2</v>
      </c>
      <c r="Y984" s="275">
        <v>1.3891405871717006</v>
      </c>
      <c r="Z984" s="275">
        <v>0.4766987499254508</v>
      </c>
      <c r="AA984" s="275">
        <v>0.4766987499254508</v>
      </c>
      <c r="AB984" s="275">
        <v>0.4766987499254508</v>
      </c>
      <c r="AC984" s="275">
        <v>0.4766987499254508</v>
      </c>
      <c r="AD984" s="275">
        <v>0.4766987499254508</v>
      </c>
      <c r="AE984" s="275">
        <v>0.4766987499254508</v>
      </c>
      <c r="AF984" s="275">
        <v>234.60017716918495</v>
      </c>
      <c r="AG984" s="275">
        <v>21.723742052700455</v>
      </c>
      <c r="AH984" s="275">
        <v>21.723742052700455</v>
      </c>
      <c r="AI984" s="275">
        <v>21.226628440459979</v>
      </c>
      <c r="AJ984" s="275">
        <v>21.226628440459979</v>
      </c>
      <c r="AK984" s="275">
        <v>21.226628440459979</v>
      </c>
    </row>
    <row r="985" spans="1:37" ht="15" x14ac:dyDescent="0.25">
      <c r="A985" s="269" t="s">
        <v>3764</v>
      </c>
      <c r="B985" s="269" t="s">
        <v>937</v>
      </c>
      <c r="C985" s="275">
        <v>38</v>
      </c>
      <c r="D985" s="269" t="s">
        <v>802</v>
      </c>
      <c r="E985" s="275">
        <v>482.36826218378866</v>
      </c>
      <c r="F985" s="275">
        <v>446.82186162245591</v>
      </c>
      <c r="G985" s="275">
        <v>473.48166204345551</v>
      </c>
      <c r="H985" s="275">
        <v>482.36826218378866</v>
      </c>
      <c r="I985" s="275">
        <v>219.29536713065505</v>
      </c>
      <c r="J985" s="275">
        <v>360.45395593516542</v>
      </c>
      <c r="K985" s="275">
        <v>311.10353308442836</v>
      </c>
      <c r="L985" s="275">
        <v>165.97576628865602</v>
      </c>
      <c r="M985" s="275">
        <v>224.47420833843205</v>
      </c>
      <c r="N985" s="275">
        <v>452.16152825453827</v>
      </c>
      <c r="O985" s="275">
        <v>431.92932998176769</v>
      </c>
      <c r="P985" s="275">
        <v>447.09136823447011</v>
      </c>
      <c r="Q985" s="275">
        <v>452.16152825453827</v>
      </c>
      <c r="R985" s="275">
        <v>201.51699563766678</v>
      </c>
      <c r="S985" s="275">
        <v>336.42984023935099</v>
      </c>
      <c r="T985" s="275">
        <v>270.15430514456432</v>
      </c>
      <c r="U985" s="275">
        <v>171.29001553526516</v>
      </c>
      <c r="V985" s="275">
        <v>208.62088253138302</v>
      </c>
      <c r="W985" s="275">
        <v>5.1866300725941512</v>
      </c>
      <c r="X985" s="275">
        <v>0.10120612375241296</v>
      </c>
      <c r="Y985" s="275">
        <v>2.6439180981732822</v>
      </c>
      <c r="Z985" s="275">
        <v>0.52045527794498403</v>
      </c>
      <c r="AA985" s="275">
        <v>0.52045527794498403</v>
      </c>
      <c r="AB985" s="275">
        <v>0.52045527794498403</v>
      </c>
      <c r="AC985" s="275">
        <v>0.52045527794498403</v>
      </c>
      <c r="AD985" s="275">
        <v>0.52045527794498403</v>
      </c>
      <c r="AE985" s="275">
        <v>0.52045527794498403</v>
      </c>
      <c r="AF985" s="275">
        <v>260.25588418158492</v>
      </c>
      <c r="AG985" s="275">
        <v>24.099434854500455</v>
      </c>
      <c r="AH985" s="275">
        <v>24.099434854500455</v>
      </c>
      <c r="AI985" s="275">
        <v>23.303642790878108</v>
      </c>
      <c r="AJ985" s="275">
        <v>23.303642790878108</v>
      </c>
      <c r="AK985" s="275">
        <v>23.303642790878108</v>
      </c>
    </row>
    <row r="986" spans="1:37" ht="15" x14ac:dyDescent="0.25">
      <c r="A986" s="269" t="s">
        <v>1832</v>
      </c>
      <c r="B986" s="269" t="s">
        <v>1833</v>
      </c>
      <c r="C986" s="275">
        <v>45</v>
      </c>
      <c r="D986" s="269" t="s">
        <v>802</v>
      </c>
      <c r="E986" s="275">
        <v>1049.1620491387246</v>
      </c>
      <c r="F986" s="275">
        <v>907.87884886521078</v>
      </c>
      <c r="G986" s="275">
        <v>1013.8412490703462</v>
      </c>
      <c r="H986" s="275">
        <v>1049.1620491387246</v>
      </c>
      <c r="I986" s="275">
        <v>622.31467832115788</v>
      </c>
      <c r="J986" s="275">
        <v>823.53143319159358</v>
      </c>
      <c r="K986" s="275">
        <v>785.41175657803808</v>
      </c>
      <c r="L986" s="275">
        <v>410.38987791088709</v>
      </c>
      <c r="M986" s="275">
        <v>592.44734774862104</v>
      </c>
      <c r="N986" s="275">
        <v>756.32601801692954</v>
      </c>
      <c r="O986" s="275">
        <v>707.63414780252469</v>
      </c>
      <c r="P986" s="275">
        <v>744.13064612735855</v>
      </c>
      <c r="Q986" s="275">
        <v>756.32601801692954</v>
      </c>
      <c r="R986" s="275">
        <v>339.80584525250686</v>
      </c>
      <c r="S986" s="275">
        <v>558.85217904718297</v>
      </c>
      <c r="T986" s="275">
        <v>455.85293748015675</v>
      </c>
      <c r="U986" s="275">
        <v>266.99250886659485</v>
      </c>
      <c r="V986" s="275">
        <v>344.58391767006458</v>
      </c>
      <c r="W986" s="275">
        <v>4.2671675999880021</v>
      </c>
      <c r="X986" s="275">
        <v>7.4879614487558505E-2</v>
      </c>
      <c r="Y986" s="275">
        <v>2.1710236072377804</v>
      </c>
      <c r="Z986" s="275">
        <v>0.68036802193942247</v>
      </c>
      <c r="AA986" s="275">
        <v>0.68036802193942247</v>
      </c>
      <c r="AB986" s="275">
        <v>0.68036802193942247</v>
      </c>
      <c r="AC986" s="275">
        <v>0.68036802193942247</v>
      </c>
      <c r="AD986" s="275">
        <v>0.68036802193942247</v>
      </c>
      <c r="AE986" s="275">
        <v>0.68036802193942247</v>
      </c>
      <c r="AF986" s="275">
        <v>425.10330930774421</v>
      </c>
      <c r="AG986" s="275">
        <v>39.364145291154827</v>
      </c>
      <c r="AH986" s="275">
        <v>39.364145291154827</v>
      </c>
      <c r="AI986" s="275">
        <v>39.428719496133489</v>
      </c>
      <c r="AJ986" s="275">
        <v>39.428719496133489</v>
      </c>
      <c r="AK986" s="275">
        <v>39.428719496133489</v>
      </c>
    </row>
    <row r="987" spans="1:37" ht="15" x14ac:dyDescent="0.25">
      <c r="A987" s="269" t="s">
        <v>1834</v>
      </c>
      <c r="B987" s="269" t="s">
        <v>941</v>
      </c>
      <c r="C987" s="275">
        <v>45</v>
      </c>
      <c r="D987" s="269" t="s">
        <v>802</v>
      </c>
      <c r="E987" s="275">
        <v>1016.930231916666</v>
      </c>
      <c r="F987" s="275">
        <v>890.14063178277013</v>
      </c>
      <c r="G987" s="275">
        <v>985.23283188319192</v>
      </c>
      <c r="H987" s="275">
        <v>1016.930231916666</v>
      </c>
      <c r="I987" s="275">
        <v>579.75440052820579</v>
      </c>
      <c r="J987" s="275">
        <v>791.83495640052354</v>
      </c>
      <c r="K987" s="275">
        <v>743.90936144140039</v>
      </c>
      <c r="L987" s="275">
        <v>389.57000032736198</v>
      </c>
      <c r="M987" s="275">
        <v>557.39834068955645</v>
      </c>
      <c r="N987" s="275">
        <v>755.82133172122042</v>
      </c>
      <c r="O987" s="275">
        <v>709.6485747284745</v>
      </c>
      <c r="P987" s="275">
        <v>744.25392156928308</v>
      </c>
      <c r="Q987" s="275">
        <v>755.82133172122042</v>
      </c>
      <c r="R987" s="275">
        <v>338.8866683223564</v>
      </c>
      <c r="S987" s="275">
        <v>559.03266475563112</v>
      </c>
      <c r="T987" s="275">
        <v>454.71386059634182</v>
      </c>
      <c r="U987" s="275">
        <v>269.870167446746</v>
      </c>
      <c r="V987" s="275">
        <v>344.87840520123405</v>
      </c>
      <c r="W987" s="275">
        <v>4.2511733621409267</v>
      </c>
      <c r="X987" s="275">
        <v>7.3416810670932572E-2</v>
      </c>
      <c r="Y987" s="275">
        <v>2.1622950864059298</v>
      </c>
      <c r="Z987" s="275">
        <v>0.65063754195176182</v>
      </c>
      <c r="AA987" s="275">
        <v>0.65063754195176182</v>
      </c>
      <c r="AB987" s="275">
        <v>0.65063754195176182</v>
      </c>
      <c r="AC987" s="275">
        <v>0.65063754195176182</v>
      </c>
      <c r="AD987" s="275">
        <v>0.65063754195176182</v>
      </c>
      <c r="AE987" s="275">
        <v>0.65063754195176182</v>
      </c>
      <c r="AF987" s="275">
        <v>421.06979842984424</v>
      </c>
      <c r="AG987" s="275">
        <v>38.990645901754831</v>
      </c>
      <c r="AH987" s="275">
        <v>38.990645901754831</v>
      </c>
      <c r="AI987" s="275">
        <v>40.711535828511174</v>
      </c>
      <c r="AJ987" s="275">
        <v>40.711535828511174</v>
      </c>
      <c r="AK987" s="275">
        <v>40.711535828511174</v>
      </c>
    </row>
    <row r="988" spans="1:37" ht="15" x14ac:dyDescent="0.25">
      <c r="A988" s="269" t="s">
        <v>934</v>
      </c>
      <c r="B988" s="269" t="s">
        <v>935</v>
      </c>
      <c r="C988" s="275">
        <v>33</v>
      </c>
      <c r="D988" s="269" t="s">
        <v>802</v>
      </c>
      <c r="E988" s="275">
        <v>431.31683584662386</v>
      </c>
      <c r="F988" s="275">
        <v>400.50403542490903</v>
      </c>
      <c r="G988" s="275">
        <v>423.61363574119514</v>
      </c>
      <c r="H988" s="275">
        <v>431.31683584662386</v>
      </c>
      <c r="I988" s="275">
        <v>193.85597241492781</v>
      </c>
      <c r="J988" s="275">
        <v>321.69599687302946</v>
      </c>
      <c r="K988" s="275">
        <v>276.51354401651446</v>
      </c>
      <c r="L988" s="275">
        <v>147.63677178235562</v>
      </c>
      <c r="M988" s="275">
        <v>199.11396510446707</v>
      </c>
      <c r="N988" s="275">
        <v>402.91483795551153</v>
      </c>
      <c r="O988" s="275">
        <v>385.75162703096817</v>
      </c>
      <c r="P988" s="275">
        <v>398.61313581768786</v>
      </c>
      <c r="Q988" s="275">
        <v>402.91483795551153</v>
      </c>
      <c r="R988" s="275">
        <v>176.34066942512061</v>
      </c>
      <c r="S988" s="275">
        <v>298.68244125060727</v>
      </c>
      <c r="T988" s="275">
        <v>238.23820124897361</v>
      </c>
      <c r="U988" s="275">
        <v>150.70505989318426</v>
      </c>
      <c r="V988" s="275">
        <v>183.28805034625157</v>
      </c>
      <c r="W988" s="275">
        <v>2.7085810258936585</v>
      </c>
      <c r="X988" s="275">
        <v>6.9700148449742871E-2</v>
      </c>
      <c r="Y988" s="275">
        <v>1.3891405871717006</v>
      </c>
      <c r="Z988" s="275">
        <v>0.4766987499254508</v>
      </c>
      <c r="AA988" s="275">
        <v>0.4766987499254508</v>
      </c>
      <c r="AB988" s="275">
        <v>0.4766987499254508</v>
      </c>
      <c r="AC988" s="275">
        <v>0.4766987499254508</v>
      </c>
      <c r="AD988" s="275">
        <v>0.4766987499254508</v>
      </c>
      <c r="AE988" s="275">
        <v>0.4766987499254508</v>
      </c>
      <c r="AF988" s="275">
        <v>234.61019619380002</v>
      </c>
      <c r="AG988" s="275">
        <v>21.724669803999998</v>
      </c>
      <c r="AH988" s="275">
        <v>21.724669803999998</v>
      </c>
      <c r="AI988" s="275">
        <v>21.255668092083976</v>
      </c>
      <c r="AJ988" s="275">
        <v>21.255668092083976</v>
      </c>
      <c r="AK988" s="275">
        <v>21.255668092083976</v>
      </c>
    </row>
    <row r="989" spans="1:37" ht="15" x14ac:dyDescent="0.25">
      <c r="A989" s="269" t="s">
        <v>936</v>
      </c>
      <c r="B989" s="269" t="s">
        <v>937</v>
      </c>
      <c r="C989" s="275">
        <v>38</v>
      </c>
      <c r="D989" s="269" t="s">
        <v>802</v>
      </c>
      <c r="E989" s="275">
        <v>482.36826218378866</v>
      </c>
      <c r="F989" s="275">
        <v>446.82186162245591</v>
      </c>
      <c r="G989" s="275">
        <v>473.48166204345551</v>
      </c>
      <c r="H989" s="275">
        <v>482.36826218378866</v>
      </c>
      <c r="I989" s="275">
        <v>219.29536713065505</v>
      </c>
      <c r="J989" s="275">
        <v>360.45395593516542</v>
      </c>
      <c r="K989" s="275">
        <v>311.10353308442836</v>
      </c>
      <c r="L989" s="275">
        <v>165.97576628865602</v>
      </c>
      <c r="M989" s="275">
        <v>224.47420833843205</v>
      </c>
      <c r="N989" s="275">
        <v>452.16152825453833</v>
      </c>
      <c r="O989" s="275">
        <v>431.92932998176775</v>
      </c>
      <c r="P989" s="275">
        <v>447.09136823447017</v>
      </c>
      <c r="Q989" s="275">
        <v>452.16152825453833</v>
      </c>
      <c r="R989" s="275">
        <v>201.51699563766678</v>
      </c>
      <c r="S989" s="275">
        <v>336.42984023935099</v>
      </c>
      <c r="T989" s="275">
        <v>270.15430514456432</v>
      </c>
      <c r="U989" s="275">
        <v>171.29001553526518</v>
      </c>
      <c r="V989" s="275">
        <v>208.62088253138302</v>
      </c>
      <c r="W989" s="275">
        <v>5.1866300725941512</v>
      </c>
      <c r="X989" s="275">
        <v>0.10120612375241296</v>
      </c>
      <c r="Y989" s="275">
        <v>2.6439180981732822</v>
      </c>
      <c r="Z989" s="275">
        <v>0.52045527794498403</v>
      </c>
      <c r="AA989" s="275">
        <v>0.52045527794498403</v>
      </c>
      <c r="AB989" s="275">
        <v>0.52045527794498403</v>
      </c>
      <c r="AC989" s="275">
        <v>0.52045527794498403</v>
      </c>
      <c r="AD989" s="275">
        <v>0.52045527794498403</v>
      </c>
      <c r="AE989" s="275">
        <v>0.52045527794498403</v>
      </c>
      <c r="AF989" s="275">
        <v>260.25525840099999</v>
      </c>
      <c r="AG989" s="275">
        <v>24.099376909399997</v>
      </c>
      <c r="AH989" s="275">
        <v>24.099376909399997</v>
      </c>
      <c r="AI989" s="275">
        <v>23.303652115142928</v>
      </c>
      <c r="AJ989" s="275">
        <v>23.303652115142928</v>
      </c>
      <c r="AK989" s="275">
        <v>23.303652115142928</v>
      </c>
    </row>
    <row r="990" spans="1:37" ht="15" x14ac:dyDescent="0.25">
      <c r="A990" s="269" t="s">
        <v>938</v>
      </c>
      <c r="B990" s="269" t="s">
        <v>939</v>
      </c>
      <c r="C990" s="275">
        <v>46</v>
      </c>
      <c r="D990" s="269" t="s">
        <v>802</v>
      </c>
      <c r="E990" s="275">
        <v>976.6940484406349</v>
      </c>
      <c r="F990" s="275">
        <v>864.39804844635705</v>
      </c>
      <c r="G990" s="275">
        <v>948.62004844206547</v>
      </c>
      <c r="H990" s="275">
        <v>976.6940484406349</v>
      </c>
      <c r="I990" s="275">
        <v>535.35307748345031</v>
      </c>
      <c r="J990" s="275">
        <v>754.68683252840844</v>
      </c>
      <c r="K990" s="275">
        <v>698.4501557403305</v>
      </c>
      <c r="L990" s="275">
        <v>366.90907749203336</v>
      </c>
      <c r="M990" s="275">
        <v>519.97934705053137</v>
      </c>
      <c r="N990" s="275">
        <v>750.29398852807878</v>
      </c>
      <c r="O990" s="275">
        <v>706.70574119711921</v>
      </c>
      <c r="P990" s="275">
        <v>739.37633892715064</v>
      </c>
      <c r="Q990" s="275">
        <v>750.29398852807878</v>
      </c>
      <c r="R990" s="275">
        <v>331.24016999974663</v>
      </c>
      <c r="S990" s="275">
        <v>553.4626438382162</v>
      </c>
      <c r="T990" s="275">
        <v>447.27999595627131</v>
      </c>
      <c r="U990" s="275">
        <v>266.06410226118936</v>
      </c>
      <c r="V990" s="275">
        <v>338.55915445233904</v>
      </c>
      <c r="W990" s="275">
        <v>4.1453014779283945</v>
      </c>
      <c r="X990" s="275">
        <v>7.3569538063761625E-2</v>
      </c>
      <c r="Y990" s="275">
        <v>2.109435507996078</v>
      </c>
      <c r="Z990" s="275">
        <v>0.67835014686718786</v>
      </c>
      <c r="AA990" s="275">
        <v>0.67835014686718786</v>
      </c>
      <c r="AB990" s="275">
        <v>0.67835014686718786</v>
      </c>
      <c r="AC990" s="275">
        <v>0.67835014686718786</v>
      </c>
      <c r="AD990" s="275">
        <v>0.67835014686718786</v>
      </c>
      <c r="AE990" s="275">
        <v>0.67835014686718786</v>
      </c>
      <c r="AF990" s="275">
        <v>423.47032075138361</v>
      </c>
      <c r="AG990" s="275">
        <v>39.21293214615477</v>
      </c>
      <c r="AH990" s="275">
        <v>39.21293214615477</v>
      </c>
      <c r="AI990" s="275">
        <v>40.524983168539713</v>
      </c>
      <c r="AJ990" s="275">
        <v>40.524983168539713</v>
      </c>
      <c r="AK990" s="275">
        <v>40.524983168539713</v>
      </c>
    </row>
    <row r="991" spans="1:37" ht="15" x14ac:dyDescent="0.25">
      <c r="A991" s="269" t="s">
        <v>940</v>
      </c>
      <c r="B991" s="269" t="s">
        <v>941</v>
      </c>
      <c r="C991" s="275">
        <v>46</v>
      </c>
      <c r="D991" s="269" t="s">
        <v>802</v>
      </c>
      <c r="E991" s="275">
        <v>980.69623156762123</v>
      </c>
      <c r="F991" s="275">
        <v>868.40023157334326</v>
      </c>
      <c r="G991" s="275">
        <v>952.62223156905168</v>
      </c>
      <c r="H991" s="275">
        <v>980.69623156762123</v>
      </c>
      <c r="I991" s="275">
        <v>536.27360010935206</v>
      </c>
      <c r="J991" s="275">
        <v>757.41265606893103</v>
      </c>
      <c r="K991" s="275">
        <v>700.42856102254666</v>
      </c>
      <c r="L991" s="275">
        <v>367.82960011793512</v>
      </c>
      <c r="M991" s="275">
        <v>521.16434034051167</v>
      </c>
      <c r="N991" s="275">
        <v>748.91352142688049</v>
      </c>
      <c r="O991" s="275">
        <v>705.32527409592092</v>
      </c>
      <c r="P991" s="275">
        <v>737.99587182595235</v>
      </c>
      <c r="Q991" s="275">
        <v>748.91352142688049</v>
      </c>
      <c r="R991" s="275">
        <v>330.72293455274962</v>
      </c>
      <c r="S991" s="275">
        <v>552.45700100792101</v>
      </c>
      <c r="T991" s="275">
        <v>446.53559428448449</v>
      </c>
      <c r="U991" s="275">
        <v>265.54686681419236</v>
      </c>
      <c r="V991" s="275">
        <v>337.98512744914456</v>
      </c>
      <c r="W991" s="275">
        <v>4.1293072400813191</v>
      </c>
      <c r="X991" s="275">
        <v>7.2106734247135679E-2</v>
      </c>
      <c r="Y991" s="275">
        <v>2.1007069871642274</v>
      </c>
      <c r="Z991" s="275">
        <v>0.64861966687952743</v>
      </c>
      <c r="AA991" s="275">
        <v>0.64861966687952743</v>
      </c>
      <c r="AB991" s="275">
        <v>0.64861966687952743</v>
      </c>
      <c r="AC991" s="275">
        <v>0.64861966687952743</v>
      </c>
      <c r="AD991" s="275">
        <v>0.64861966687952743</v>
      </c>
      <c r="AE991" s="275">
        <v>0.64861966687952743</v>
      </c>
      <c r="AF991" s="275">
        <v>420.11724580878365</v>
      </c>
      <c r="AG991" s="275">
        <v>38.902440315854776</v>
      </c>
      <c r="AH991" s="275">
        <v>38.902440315854776</v>
      </c>
      <c r="AI991" s="275">
        <v>40.749141607539904</v>
      </c>
      <c r="AJ991" s="275">
        <v>40.749141607539904</v>
      </c>
      <c r="AK991" s="275">
        <v>40.749141607539904</v>
      </c>
    </row>
    <row r="992" spans="1:37" ht="15" x14ac:dyDescent="0.25">
      <c r="A992" s="269" t="s">
        <v>3064</v>
      </c>
      <c r="B992" s="269" t="s">
        <v>2275</v>
      </c>
      <c r="C992" s="275">
        <v>79</v>
      </c>
      <c r="D992" s="269" t="s">
        <v>802</v>
      </c>
      <c r="E992" s="275">
        <v>137.2542781531875</v>
      </c>
      <c r="F992" s="275">
        <v>129.41347807765652</v>
      </c>
      <c r="G992" s="275">
        <v>135.29407813430473</v>
      </c>
      <c r="H992" s="275">
        <v>137.2542781531875</v>
      </c>
      <c r="I992" s="275">
        <v>57.238183117213545</v>
      </c>
      <c r="J992" s="275">
        <v>101.16887637101637</v>
      </c>
      <c r="K992" s="275">
        <v>84.689966173773414</v>
      </c>
      <c r="L992" s="275">
        <v>45.476983003917034</v>
      </c>
      <c r="M992" s="275">
        <v>60.180728843588007</v>
      </c>
      <c r="N992" s="275">
        <v>125.03630598457116</v>
      </c>
      <c r="O992" s="275">
        <v>123.9616020399705</v>
      </c>
      <c r="P992" s="275">
        <v>124.76399686285835</v>
      </c>
      <c r="Q992" s="275">
        <v>125.03630598457116</v>
      </c>
      <c r="R992" s="275">
        <v>48.759084675088928</v>
      </c>
      <c r="S992" s="275">
        <v>91.554964316232173</v>
      </c>
      <c r="T992" s="275">
        <v>68.978417724222666</v>
      </c>
      <c r="U992" s="275">
        <v>47.183360113814274</v>
      </c>
      <c r="V992" s="275">
        <v>53.294731642885203</v>
      </c>
      <c r="W992" s="275">
        <v>0</v>
      </c>
      <c r="X992" s="275">
        <v>0</v>
      </c>
      <c r="Y992" s="275">
        <v>0</v>
      </c>
      <c r="Z992" s="275">
        <v>0</v>
      </c>
      <c r="AA992" s="275">
        <v>0</v>
      </c>
      <c r="AB992" s="275">
        <v>0</v>
      </c>
      <c r="AC992" s="275">
        <v>0</v>
      </c>
      <c r="AD992" s="275">
        <v>0</v>
      </c>
      <c r="AE992" s="275">
        <v>0</v>
      </c>
      <c r="AF992" s="275">
        <v>74.444126161317769</v>
      </c>
      <c r="AG992" s="275">
        <v>6.8934512938909043</v>
      </c>
      <c r="AH992" s="275">
        <v>6.8934512938909043</v>
      </c>
      <c r="AI992" s="275">
        <v>11.595328736436977</v>
      </c>
      <c r="AJ992" s="275">
        <v>11.595328736436977</v>
      </c>
      <c r="AK992" s="275">
        <v>11.595328736436977</v>
      </c>
    </row>
    <row r="993" spans="1:37" ht="15" x14ac:dyDescent="0.25">
      <c r="A993" s="269" t="s">
        <v>2274</v>
      </c>
      <c r="B993" s="269" t="s">
        <v>2275</v>
      </c>
      <c r="C993" s="275">
        <v>46</v>
      </c>
      <c r="D993" s="269" t="s">
        <v>802</v>
      </c>
      <c r="E993" s="275">
        <v>137.2542781531875</v>
      </c>
      <c r="F993" s="275">
        <v>129.41347807765652</v>
      </c>
      <c r="G993" s="275">
        <v>135.29407813430473</v>
      </c>
      <c r="H993" s="275">
        <v>137.2542781531875</v>
      </c>
      <c r="I993" s="275">
        <v>57.238183117213545</v>
      </c>
      <c r="J993" s="275">
        <v>101.16887637101637</v>
      </c>
      <c r="K993" s="275">
        <v>84.689966173773414</v>
      </c>
      <c r="L993" s="275">
        <v>45.476983003917034</v>
      </c>
      <c r="M993" s="275">
        <v>60.180728843588007</v>
      </c>
      <c r="N993" s="275">
        <v>123.08189983652514</v>
      </c>
      <c r="O993" s="275">
        <v>122.00719589192448</v>
      </c>
      <c r="P993" s="275">
        <v>122.80959071481233</v>
      </c>
      <c r="Q993" s="275">
        <v>123.08189983652514</v>
      </c>
      <c r="R993" s="275">
        <v>46.80467852704291</v>
      </c>
      <c r="S993" s="275">
        <v>89.600558168186154</v>
      </c>
      <c r="T993" s="275">
        <v>67.024011576176662</v>
      </c>
      <c r="U993" s="275">
        <v>45.228953965768248</v>
      </c>
      <c r="V993" s="275">
        <v>51.340325494839185</v>
      </c>
      <c r="W993" s="275">
        <v>2.1031429914315303</v>
      </c>
      <c r="X993" s="275">
        <v>3.8914079121693972E-2</v>
      </c>
      <c r="Y993" s="275">
        <v>1.071028535276612</v>
      </c>
      <c r="Z993" s="275">
        <v>0.8003042055007431</v>
      </c>
      <c r="AA993" s="275">
        <v>0.8003042055007431</v>
      </c>
      <c r="AB993" s="275">
        <v>0.8003042055007431</v>
      </c>
      <c r="AC993" s="275">
        <v>0.8003042055007431</v>
      </c>
      <c r="AD993" s="275">
        <v>0.8003042055007431</v>
      </c>
      <c r="AE993" s="275">
        <v>0.8003042055007431</v>
      </c>
      <c r="AF993" s="275">
        <v>74.188569333117769</v>
      </c>
      <c r="AG993" s="275">
        <v>6.8697870053909043</v>
      </c>
      <c r="AH993" s="275">
        <v>6.8697870053909043</v>
      </c>
      <c r="AI993" s="275">
        <v>11.337065623885922</v>
      </c>
      <c r="AJ993" s="275">
        <v>11.337065623885922</v>
      </c>
      <c r="AK993" s="275">
        <v>11.337065623885922</v>
      </c>
    </row>
    <row r="994" spans="1:37" ht="15" x14ac:dyDescent="0.25">
      <c r="A994" s="269" t="s">
        <v>3065</v>
      </c>
      <c r="B994" s="269" t="s">
        <v>3066</v>
      </c>
      <c r="C994" s="275">
        <v>272</v>
      </c>
      <c r="D994" s="269" t="s">
        <v>802</v>
      </c>
      <c r="E994" s="275">
        <v>1746.3605074144393</v>
      </c>
      <c r="F994" s="275">
        <v>1690.5925060583145</v>
      </c>
      <c r="G994" s="275">
        <v>1732.4185070754083</v>
      </c>
      <c r="H994" s="275">
        <v>1746.3605074144393</v>
      </c>
      <c r="I994" s="275">
        <v>1089.207418463569</v>
      </c>
      <c r="J994" s="275">
        <v>1452.9323015499167</v>
      </c>
      <c r="K994" s="275">
        <v>1313.4527749414071</v>
      </c>
      <c r="L994" s="275">
        <v>1005.5554164293817</v>
      </c>
      <c r="M994" s="275">
        <v>1117.384756904966</v>
      </c>
      <c r="N994" s="275">
        <v>1100.078158691837</v>
      </c>
      <c r="O994" s="275">
        <v>1067.8672603052271</v>
      </c>
      <c r="P994" s="275">
        <v>1091.8740534467413</v>
      </c>
      <c r="Q994" s="275">
        <v>1100.078158691837</v>
      </c>
      <c r="R994" s="275">
        <v>497.02702776066008</v>
      </c>
      <c r="S994" s="275">
        <v>827.03320372389578</v>
      </c>
      <c r="T994" s="275">
        <v>659.38917268955117</v>
      </c>
      <c r="U994" s="275">
        <v>448.59012371910677</v>
      </c>
      <c r="V994" s="275">
        <v>521.45183656875861</v>
      </c>
      <c r="W994" s="275">
        <v>0</v>
      </c>
      <c r="X994" s="275">
        <v>0</v>
      </c>
      <c r="Y994" s="275">
        <v>0</v>
      </c>
      <c r="Z994" s="275">
        <v>0</v>
      </c>
      <c r="AA994" s="275">
        <v>0</v>
      </c>
      <c r="AB994" s="275">
        <v>0</v>
      </c>
      <c r="AC994" s="275">
        <v>0</v>
      </c>
      <c r="AD994" s="275">
        <v>0</v>
      </c>
      <c r="AE994" s="275">
        <v>0</v>
      </c>
      <c r="AF994" s="275">
        <v>704.90913315049261</v>
      </c>
      <c r="AG994" s="275">
        <v>65.273877106301157</v>
      </c>
      <c r="AH994" s="275">
        <v>65.273877106301157</v>
      </c>
      <c r="AI994" s="275">
        <v>60.80150843579748</v>
      </c>
      <c r="AJ994" s="275">
        <v>60.80150843579748</v>
      </c>
      <c r="AK994" s="275">
        <v>60.80150843579748</v>
      </c>
    </row>
    <row r="995" spans="1:37" ht="15" x14ac:dyDescent="0.25">
      <c r="A995" s="269" t="s">
        <v>3067</v>
      </c>
      <c r="B995" s="269" t="s">
        <v>3068</v>
      </c>
      <c r="C995" s="275">
        <v>272</v>
      </c>
      <c r="D995" s="269" t="s">
        <v>802</v>
      </c>
      <c r="E995" s="275">
        <v>1745.4214478495182</v>
      </c>
      <c r="F995" s="275">
        <v>1689.6534464933934</v>
      </c>
      <c r="G995" s="275">
        <v>1731.479447510487</v>
      </c>
      <c r="H995" s="275">
        <v>1745.4214478495182</v>
      </c>
      <c r="I995" s="275">
        <v>1088.9500152225321</v>
      </c>
      <c r="J995" s="275">
        <v>1452.2784281608961</v>
      </c>
      <c r="K995" s="275">
        <v>1312.9728037562027</v>
      </c>
      <c r="L995" s="275">
        <v>1005.2980131883447</v>
      </c>
      <c r="M995" s="275">
        <v>1117.0717116778874</v>
      </c>
      <c r="N995" s="275">
        <v>1113.8881394757877</v>
      </c>
      <c r="O995" s="275">
        <v>1081.6772410891781</v>
      </c>
      <c r="P995" s="275">
        <v>1105.6840342306925</v>
      </c>
      <c r="Q995" s="275">
        <v>1113.8881394757877</v>
      </c>
      <c r="R995" s="275">
        <v>505.80805101432355</v>
      </c>
      <c r="S995" s="275">
        <v>838.6595582118008</v>
      </c>
      <c r="T995" s="275">
        <v>669.49360581960605</v>
      </c>
      <c r="U995" s="275">
        <v>457.37114697277025</v>
      </c>
      <c r="V995" s="275">
        <v>530.56371229152001</v>
      </c>
      <c r="W995" s="275">
        <v>0</v>
      </c>
      <c r="X995" s="275">
        <v>0</v>
      </c>
      <c r="Y995" s="275">
        <v>0</v>
      </c>
      <c r="Z995" s="275">
        <v>0</v>
      </c>
      <c r="AA995" s="275">
        <v>0</v>
      </c>
      <c r="AB995" s="275">
        <v>0</v>
      </c>
      <c r="AC995" s="275">
        <v>0</v>
      </c>
      <c r="AD995" s="275">
        <v>0</v>
      </c>
      <c r="AE995" s="275">
        <v>0</v>
      </c>
      <c r="AF995" s="275">
        <v>703.24811599039276</v>
      </c>
      <c r="AG995" s="275">
        <v>65.120068498301166</v>
      </c>
      <c r="AH995" s="275">
        <v>65.120068498301166</v>
      </c>
      <c r="AI995" s="275">
        <v>61.732659499542081</v>
      </c>
      <c r="AJ995" s="275">
        <v>61.732659499542081</v>
      </c>
      <c r="AK995" s="275">
        <v>61.732659499542081</v>
      </c>
    </row>
    <row r="996" spans="1:37" ht="15" x14ac:dyDescent="0.25">
      <c r="A996" s="269" t="s">
        <v>326</v>
      </c>
      <c r="B996" s="269" t="s">
        <v>327</v>
      </c>
      <c r="C996" s="275">
        <v>3</v>
      </c>
      <c r="D996" s="269" t="s">
        <v>802</v>
      </c>
      <c r="E996" s="275">
        <v>0</v>
      </c>
      <c r="F996" s="275">
        <v>0</v>
      </c>
      <c r="G996" s="275">
        <v>0</v>
      </c>
      <c r="H996" s="275">
        <v>0</v>
      </c>
      <c r="I996" s="275">
        <v>0</v>
      </c>
      <c r="J996" s="275">
        <v>0</v>
      </c>
      <c r="K996" s="275">
        <v>0</v>
      </c>
      <c r="L996" s="275">
        <v>0</v>
      </c>
      <c r="M996" s="275">
        <v>0</v>
      </c>
      <c r="N996" s="275">
        <v>0.1248759412653494</v>
      </c>
      <c r="O996" s="275">
        <v>0.1248759412653494</v>
      </c>
      <c r="P996" s="275">
        <v>0.12487594126534944</v>
      </c>
      <c r="Q996" s="275">
        <v>0.1248759412653494</v>
      </c>
      <c r="R996" s="275">
        <v>0.1248759412653494</v>
      </c>
      <c r="S996" s="275">
        <v>0.1248759412653494</v>
      </c>
      <c r="T996" s="275">
        <v>0.1248759412653494</v>
      </c>
      <c r="U996" s="275">
        <v>0.1248759412653494</v>
      </c>
      <c r="V996" s="275">
        <v>0.1248759412653494</v>
      </c>
      <c r="W996" s="275">
        <v>6.7439206019187681E-2</v>
      </c>
      <c r="X996" s="275">
        <v>5.6244445012213731E-4</v>
      </c>
      <c r="Y996" s="275">
        <v>3.4000825234654912E-2</v>
      </c>
      <c r="Z996" s="275">
        <v>3.5781937755768461E-2</v>
      </c>
      <c r="AA996" s="275">
        <v>3.5781937755768461E-2</v>
      </c>
      <c r="AB996" s="275">
        <v>3.5781937755768461E-2</v>
      </c>
      <c r="AC996" s="275">
        <v>3.5781937755768461E-2</v>
      </c>
      <c r="AD996" s="275">
        <v>3.5781937755768461E-2</v>
      </c>
      <c r="AE996" s="275">
        <v>3.5781937755768461E-2</v>
      </c>
      <c r="AF996" s="275">
        <v>2.4303179999999999E-3</v>
      </c>
      <c r="AG996" s="275">
        <v>2.2504499999999997E-4</v>
      </c>
      <c r="AH996" s="275">
        <v>2.2504499999999997E-4</v>
      </c>
      <c r="AI996" s="275">
        <v>1.0570386844243582E-2</v>
      </c>
      <c r="AJ996" s="275">
        <v>1.0570386844243582E-2</v>
      </c>
      <c r="AK996" s="275">
        <v>1.0570386844243582E-2</v>
      </c>
    </row>
    <row r="997" spans="1:37" ht="15" x14ac:dyDescent="0.25">
      <c r="A997" s="269" t="s">
        <v>328</v>
      </c>
      <c r="B997" s="269" t="s">
        <v>329</v>
      </c>
      <c r="C997" s="275">
        <v>15</v>
      </c>
      <c r="D997" s="269" t="s">
        <v>802</v>
      </c>
      <c r="E997" s="275">
        <v>0</v>
      </c>
      <c r="F997" s="275">
        <v>0</v>
      </c>
      <c r="G997" s="275">
        <v>0</v>
      </c>
      <c r="H997" s="275">
        <v>0</v>
      </c>
      <c r="I997" s="275">
        <v>0</v>
      </c>
      <c r="J997" s="275">
        <v>0</v>
      </c>
      <c r="K997" s="275">
        <v>0</v>
      </c>
      <c r="L997" s="275">
        <v>0</v>
      </c>
      <c r="M997" s="275">
        <v>0</v>
      </c>
      <c r="N997" s="275">
        <v>0.64399210236221727</v>
      </c>
      <c r="O997" s="275">
        <v>0.64399210236221727</v>
      </c>
      <c r="P997" s="275">
        <v>0.64399210236221727</v>
      </c>
      <c r="Q997" s="275">
        <v>0.64399210236221727</v>
      </c>
      <c r="R997" s="275">
        <v>0.64399210236221727</v>
      </c>
      <c r="S997" s="275">
        <v>0.64399210236221727</v>
      </c>
      <c r="T997" s="275">
        <v>0.64399210236221727</v>
      </c>
      <c r="U997" s="275">
        <v>0.64399210236221727</v>
      </c>
      <c r="V997" s="275">
        <v>0.64399210236221727</v>
      </c>
      <c r="W997" s="275">
        <v>0.29345029644088888</v>
      </c>
      <c r="X997" s="275">
        <v>2.8098569381106871E-3</v>
      </c>
      <c r="Y997" s="275">
        <v>0.14813007668949979</v>
      </c>
      <c r="Z997" s="275">
        <v>8.1894321679735135E-2</v>
      </c>
      <c r="AA997" s="275">
        <v>8.1894321679735135E-2</v>
      </c>
      <c r="AB997" s="275">
        <v>8.1894321679735135E-2</v>
      </c>
      <c r="AC997" s="275">
        <v>8.1894321679735135E-2</v>
      </c>
      <c r="AD997" s="275">
        <v>8.1894321679735135E-2</v>
      </c>
      <c r="AE997" s="275">
        <v>8.1894321679735135E-2</v>
      </c>
      <c r="AF997" s="275">
        <v>2.4043686000000002E-2</v>
      </c>
      <c r="AG997" s="275">
        <v>2.2264193999999996E-3</v>
      </c>
      <c r="AH997" s="275">
        <v>2.2264193999999996E-3</v>
      </c>
      <c r="AI997" s="275">
        <v>5.2977551125577033E-2</v>
      </c>
      <c r="AJ997" s="275">
        <v>5.2977551125577033E-2</v>
      </c>
      <c r="AK997" s="275">
        <v>5.2977551125577033E-2</v>
      </c>
    </row>
    <row r="998" spans="1:37" ht="15" x14ac:dyDescent="0.25">
      <c r="A998" s="269" t="s">
        <v>330</v>
      </c>
      <c r="B998" s="269" t="s">
        <v>331</v>
      </c>
      <c r="C998" s="275">
        <v>25</v>
      </c>
      <c r="D998" s="269" t="s">
        <v>802</v>
      </c>
      <c r="E998" s="275">
        <v>0</v>
      </c>
      <c r="F998" s="275">
        <v>0</v>
      </c>
      <c r="G998" s="275">
        <v>0</v>
      </c>
      <c r="H998" s="275">
        <v>0</v>
      </c>
      <c r="I998" s="275">
        <v>0</v>
      </c>
      <c r="J998" s="275">
        <v>0</v>
      </c>
      <c r="K998" s="275">
        <v>0</v>
      </c>
      <c r="L998" s="275">
        <v>0</v>
      </c>
      <c r="M998" s="275">
        <v>0</v>
      </c>
      <c r="N998" s="275">
        <v>1.070051437931117</v>
      </c>
      <c r="O998" s="275">
        <v>1.070051437931117</v>
      </c>
      <c r="P998" s="275">
        <v>1.0700514379311168</v>
      </c>
      <c r="Q998" s="275">
        <v>1.070051437931117</v>
      </c>
      <c r="R998" s="275">
        <v>1.070051437931117</v>
      </c>
      <c r="S998" s="275">
        <v>1.070051437931117</v>
      </c>
      <c r="T998" s="275">
        <v>1.070051437931117</v>
      </c>
      <c r="U998" s="275">
        <v>1.070051437931117</v>
      </c>
      <c r="V998" s="275">
        <v>1.070051437931117</v>
      </c>
      <c r="W998" s="275">
        <v>0.48448413835257631</v>
      </c>
      <c r="X998" s="275">
        <v>4.6829381370297185E-3</v>
      </c>
      <c r="Y998" s="275">
        <v>0.244583538244803</v>
      </c>
      <c r="Z998" s="275">
        <v>0.12691541313273802</v>
      </c>
      <c r="AA998" s="275">
        <v>0.12691541313273802</v>
      </c>
      <c r="AB998" s="275">
        <v>0.12691541313273802</v>
      </c>
      <c r="AC998" s="275">
        <v>0.12691541313273802</v>
      </c>
      <c r="AD998" s="275">
        <v>0.12691541313273802</v>
      </c>
      <c r="AE998" s="275">
        <v>0.12691541313273802</v>
      </c>
      <c r="AF998" s="275">
        <v>3.8090793999999997E-2</v>
      </c>
      <c r="AG998" s="275">
        <v>3.5271666000000002E-3</v>
      </c>
      <c r="AH998" s="275">
        <v>3.5271666000000002E-3</v>
      </c>
      <c r="AI998" s="275">
        <v>8.8274982391901874E-2</v>
      </c>
      <c r="AJ998" s="275">
        <v>8.8274982391901874E-2</v>
      </c>
      <c r="AK998" s="275">
        <v>8.8274982391901874E-2</v>
      </c>
    </row>
    <row r="999" spans="1:37" ht="15" x14ac:dyDescent="0.25">
      <c r="A999" s="269" t="s">
        <v>332</v>
      </c>
      <c r="B999" s="269" t="s">
        <v>333</v>
      </c>
      <c r="C999" s="275">
        <v>2</v>
      </c>
      <c r="D999" s="269" t="s">
        <v>802</v>
      </c>
      <c r="E999" s="275">
        <v>0</v>
      </c>
      <c r="F999" s="275">
        <v>0</v>
      </c>
      <c r="G999" s="275">
        <v>0</v>
      </c>
      <c r="H999" s="275">
        <v>0</v>
      </c>
      <c r="I999" s="275">
        <v>0</v>
      </c>
      <c r="J999" s="275">
        <v>0</v>
      </c>
      <c r="K999" s="275">
        <v>0</v>
      </c>
      <c r="L999" s="275">
        <v>0</v>
      </c>
      <c r="M999" s="275">
        <v>0</v>
      </c>
      <c r="N999" s="275">
        <v>8.3250627510232933E-2</v>
      </c>
      <c r="O999" s="275">
        <v>8.3250627510232933E-2</v>
      </c>
      <c r="P999" s="275">
        <v>8.3250627510232933E-2</v>
      </c>
      <c r="Q999" s="275">
        <v>8.3250627510232933E-2</v>
      </c>
      <c r="R999" s="275">
        <v>8.3250627510232933E-2</v>
      </c>
      <c r="S999" s="275">
        <v>8.3250627510232933E-2</v>
      </c>
      <c r="T999" s="275">
        <v>8.3250627510232933E-2</v>
      </c>
      <c r="U999" s="275">
        <v>8.3250627510232933E-2</v>
      </c>
      <c r="V999" s="275">
        <v>8.3250627510232933E-2</v>
      </c>
      <c r="W999" s="275">
        <v>4.9950560410014007E-2</v>
      </c>
      <c r="X999" s="275">
        <v>3.7526522299809152E-4</v>
      </c>
      <c r="Y999" s="275">
        <v>2.5162912816506049E-2</v>
      </c>
      <c r="Z999" s="275">
        <v>3.5236305587178975E-2</v>
      </c>
      <c r="AA999" s="275">
        <v>3.5236305587178975E-2</v>
      </c>
      <c r="AB999" s="275">
        <v>3.5236305587178975E-2</v>
      </c>
      <c r="AC999" s="275">
        <v>3.5236305587178975E-2</v>
      </c>
      <c r="AD999" s="275">
        <v>3.5236305587178975E-2</v>
      </c>
      <c r="AE999" s="275">
        <v>3.5236305587178975E-2</v>
      </c>
      <c r="AF999" s="275">
        <v>1.620212E-3</v>
      </c>
      <c r="AG999" s="275">
        <v>1.5003E-4</v>
      </c>
      <c r="AH999" s="275">
        <v>1.5003E-4</v>
      </c>
      <c r="AI999" s="275">
        <v>7.0469245628290546E-3</v>
      </c>
      <c r="AJ999" s="275">
        <v>7.0469245628290546E-3</v>
      </c>
      <c r="AK999" s="275">
        <v>7.0469245628290546E-3</v>
      </c>
    </row>
    <row r="1000" spans="1:37" ht="15" x14ac:dyDescent="0.25">
      <c r="A1000" s="269" t="s">
        <v>2276</v>
      </c>
      <c r="B1000" s="269" t="s">
        <v>948</v>
      </c>
      <c r="C1000" s="275">
        <v>44</v>
      </c>
      <c r="D1000" s="269" t="s">
        <v>802</v>
      </c>
      <c r="E1000" s="275">
        <v>0</v>
      </c>
      <c r="F1000" s="275">
        <v>0</v>
      </c>
      <c r="G1000" s="275">
        <v>0</v>
      </c>
      <c r="H1000" s="275">
        <v>0</v>
      </c>
      <c r="I1000" s="275">
        <v>0</v>
      </c>
      <c r="J1000" s="275">
        <v>0</v>
      </c>
      <c r="K1000" s="275">
        <v>0</v>
      </c>
      <c r="L1000" s="275">
        <v>0</v>
      </c>
      <c r="M1000" s="275">
        <v>0</v>
      </c>
      <c r="N1000" s="275">
        <v>1.5826056726532147</v>
      </c>
      <c r="O1000" s="275">
        <v>1.5820431726806887</v>
      </c>
      <c r="P1000" s="275">
        <v>1.58218379767382</v>
      </c>
      <c r="Q1000" s="275">
        <v>1.5826056726532147</v>
      </c>
      <c r="R1000" s="275">
        <v>1.5820431726806887</v>
      </c>
      <c r="S1000" s="275">
        <v>1.5821837976738202</v>
      </c>
      <c r="T1000" s="275">
        <v>1.5826056726532147</v>
      </c>
      <c r="U1000" s="275">
        <v>1.5820431726806887</v>
      </c>
      <c r="V1000" s="275">
        <v>1.5821837976738202</v>
      </c>
      <c r="W1000" s="275">
        <v>0.74810655252136793</v>
      </c>
      <c r="X1000" s="275">
        <v>7.4196288675589779E-3</v>
      </c>
      <c r="Y1000" s="275">
        <v>0.37776309069446345</v>
      </c>
      <c r="Z1000" s="275">
        <v>0.21438607594755607</v>
      </c>
      <c r="AA1000" s="275">
        <v>0.21438607594755607</v>
      </c>
      <c r="AB1000" s="275">
        <v>0.21438607594755607</v>
      </c>
      <c r="AC1000" s="275">
        <v>0.21438607594755607</v>
      </c>
      <c r="AD1000" s="275">
        <v>0.21438607594755607</v>
      </c>
      <c r="AE1000" s="275">
        <v>0.21438607594755607</v>
      </c>
      <c r="AF1000" s="275">
        <v>8.2985054600000011E-2</v>
      </c>
      <c r="AG1000" s="275">
        <v>7.6843219999999986E-3</v>
      </c>
      <c r="AH1000" s="275">
        <v>7.6843219999999986E-3</v>
      </c>
      <c r="AI1000" s="275">
        <v>0.20849943966963799</v>
      </c>
      <c r="AJ1000" s="275">
        <v>0.20849943966963799</v>
      </c>
      <c r="AK1000" s="275">
        <v>0.20849943966963799</v>
      </c>
    </row>
    <row r="1001" spans="1:37" ht="15" x14ac:dyDescent="0.25">
      <c r="A1001" s="269" t="s">
        <v>2277</v>
      </c>
      <c r="B1001" s="269" t="s">
        <v>334</v>
      </c>
      <c r="C1001" s="275">
        <v>14</v>
      </c>
      <c r="D1001" s="269" t="s">
        <v>802</v>
      </c>
      <c r="E1001" s="275">
        <v>0</v>
      </c>
      <c r="F1001" s="275">
        <v>0</v>
      </c>
      <c r="G1001" s="275">
        <v>0</v>
      </c>
      <c r="H1001" s="275">
        <v>0</v>
      </c>
      <c r="I1001" s="275">
        <v>0</v>
      </c>
      <c r="J1001" s="275">
        <v>0</v>
      </c>
      <c r="K1001" s="275">
        <v>0</v>
      </c>
      <c r="L1001" s="275">
        <v>0</v>
      </c>
      <c r="M1001" s="275">
        <v>0</v>
      </c>
      <c r="N1001" s="275">
        <v>0.58292486869057214</v>
      </c>
      <c r="O1001" s="275">
        <v>0.58292486869057214</v>
      </c>
      <c r="P1001" s="275">
        <v>0.58292486869057214</v>
      </c>
      <c r="Q1001" s="275">
        <v>0.58292486869057214</v>
      </c>
      <c r="R1001" s="275">
        <v>0.58292486869057214</v>
      </c>
      <c r="S1001" s="275">
        <v>0.58292486869057214</v>
      </c>
      <c r="T1001" s="275">
        <v>0.58292486869057214</v>
      </c>
      <c r="U1001" s="275">
        <v>0.58292486869057214</v>
      </c>
      <c r="V1001" s="275">
        <v>0.58292486869057214</v>
      </c>
      <c r="W1001" s="275">
        <v>0.27596165083171526</v>
      </c>
      <c r="X1001" s="275">
        <v>2.6226777109866414E-3</v>
      </c>
      <c r="Y1001" s="275">
        <v>0.13929216427135094</v>
      </c>
      <c r="Z1001" s="275">
        <v>8.1348689470074231E-2</v>
      </c>
      <c r="AA1001" s="275">
        <v>8.1348689470074231E-2</v>
      </c>
      <c r="AB1001" s="275">
        <v>8.1348689470074231E-2</v>
      </c>
      <c r="AC1001" s="275">
        <v>8.1348689470074231E-2</v>
      </c>
      <c r="AD1001" s="275">
        <v>8.1348689470074231E-2</v>
      </c>
      <c r="AE1001" s="275">
        <v>8.1348689470074231E-2</v>
      </c>
      <c r="AF1001" s="275">
        <v>3.1743902000000004E-2</v>
      </c>
      <c r="AG1001" s="275">
        <v>2.9394468999999999E-3</v>
      </c>
      <c r="AH1001" s="275">
        <v>2.9394468999999999E-3</v>
      </c>
      <c r="AI1001" s="275">
        <v>0.14444771467007705</v>
      </c>
      <c r="AJ1001" s="275">
        <v>0.14444771467007705</v>
      </c>
      <c r="AK1001" s="275">
        <v>0.14444771467007705</v>
      </c>
    </row>
    <row r="1002" spans="1:37" ht="15" x14ac:dyDescent="0.25">
      <c r="A1002" s="269" t="s">
        <v>335</v>
      </c>
      <c r="B1002" s="269" t="s">
        <v>336</v>
      </c>
      <c r="C1002" s="275">
        <v>1</v>
      </c>
      <c r="D1002" s="269" t="s">
        <v>802</v>
      </c>
      <c r="E1002" s="275">
        <v>0</v>
      </c>
      <c r="F1002" s="275">
        <v>0</v>
      </c>
      <c r="G1002" s="275">
        <v>0</v>
      </c>
      <c r="H1002" s="275">
        <v>0</v>
      </c>
      <c r="I1002" s="275">
        <v>0</v>
      </c>
      <c r="J1002" s="275">
        <v>0</v>
      </c>
      <c r="K1002" s="275">
        <v>0</v>
      </c>
      <c r="L1002" s="275">
        <v>0</v>
      </c>
      <c r="M1002" s="275">
        <v>0</v>
      </c>
      <c r="N1002" s="275">
        <v>4.1625313755116466E-2</v>
      </c>
      <c r="O1002" s="275">
        <v>4.1625313755116466E-2</v>
      </c>
      <c r="P1002" s="275">
        <v>4.1625313755116466E-2</v>
      </c>
      <c r="Q1002" s="275">
        <v>4.1625313755116466E-2</v>
      </c>
      <c r="R1002" s="275">
        <v>4.1625313755116466E-2</v>
      </c>
      <c r="S1002" s="275">
        <v>4.1625313755116466E-2</v>
      </c>
      <c r="T1002" s="275">
        <v>4.1625313755116466E-2</v>
      </c>
      <c r="U1002" s="275">
        <v>4.1625313755116466E-2</v>
      </c>
      <c r="V1002" s="275">
        <v>4.1625313755116466E-2</v>
      </c>
      <c r="W1002" s="275">
        <v>3.246191480084034E-2</v>
      </c>
      <c r="X1002" s="275">
        <v>1.8808429587404573E-4</v>
      </c>
      <c r="Y1002" s="275">
        <v>1.6324999548357193E-2</v>
      </c>
      <c r="Z1002" s="275">
        <v>3.4690671718589486E-2</v>
      </c>
      <c r="AA1002" s="275">
        <v>3.4690671718589486E-2</v>
      </c>
      <c r="AB1002" s="275">
        <v>3.4690671718589486E-2</v>
      </c>
      <c r="AC1002" s="275">
        <v>3.4690671718589486E-2</v>
      </c>
      <c r="AD1002" s="275">
        <v>3.4690671718589486E-2</v>
      </c>
      <c r="AE1002" s="275">
        <v>3.4690671718589486E-2</v>
      </c>
      <c r="AF1002" s="275">
        <v>8.10106E-4</v>
      </c>
      <c r="AG1002" s="275">
        <v>7.5014999999999999E-5</v>
      </c>
      <c r="AH1002" s="275">
        <v>7.5014999999999999E-5</v>
      </c>
      <c r="AI1002" s="275">
        <v>2.5999248827079059E-3</v>
      </c>
      <c r="AJ1002" s="275">
        <v>2.5999248827079059E-3</v>
      </c>
      <c r="AK1002" s="275">
        <v>2.5999248827079059E-3</v>
      </c>
    </row>
    <row r="1003" spans="1:37" ht="15" x14ac:dyDescent="0.25">
      <c r="A1003" s="269" t="s">
        <v>337</v>
      </c>
      <c r="B1003" s="269" t="s">
        <v>338</v>
      </c>
      <c r="C1003" s="275">
        <v>22</v>
      </c>
      <c r="D1003" s="269" t="s">
        <v>802</v>
      </c>
      <c r="E1003" s="275">
        <v>0</v>
      </c>
      <c r="F1003" s="275">
        <v>0</v>
      </c>
      <c r="G1003" s="275">
        <v>0</v>
      </c>
      <c r="H1003" s="275">
        <v>0</v>
      </c>
      <c r="I1003" s="275">
        <v>0</v>
      </c>
      <c r="J1003" s="275">
        <v>0</v>
      </c>
      <c r="K1003" s="275">
        <v>0</v>
      </c>
      <c r="L1003" s="275">
        <v>0</v>
      </c>
      <c r="M1003" s="275">
        <v>0</v>
      </c>
      <c r="N1003" s="275">
        <v>0.66600502008186346</v>
      </c>
      <c r="O1003" s="275">
        <v>0.66600502008186346</v>
      </c>
      <c r="P1003" s="275">
        <v>0.66600502008186346</v>
      </c>
      <c r="Q1003" s="275">
        <v>0.66600502008186346</v>
      </c>
      <c r="R1003" s="275">
        <v>0.66600502008186346</v>
      </c>
      <c r="S1003" s="275">
        <v>0.66600502008186346</v>
      </c>
      <c r="T1003" s="275">
        <v>0.66600502008186346</v>
      </c>
      <c r="U1003" s="275">
        <v>0.66600502008186346</v>
      </c>
      <c r="V1003" s="275">
        <v>0.66600502008186346</v>
      </c>
      <c r="W1003" s="275">
        <v>0.33039904293422934</v>
      </c>
      <c r="X1003" s="275">
        <v>3.2489969939847332E-3</v>
      </c>
      <c r="Y1003" s="275">
        <v>0.16682401996410703</v>
      </c>
      <c r="Z1003" s="275">
        <v>0.12304459102332463</v>
      </c>
      <c r="AA1003" s="275">
        <v>0.12304459102332463</v>
      </c>
      <c r="AB1003" s="275">
        <v>0.12304459102332463</v>
      </c>
      <c r="AC1003" s="275">
        <v>0.12304459102332463</v>
      </c>
      <c r="AD1003" s="275">
        <v>0.12304459102332463</v>
      </c>
      <c r="AE1003" s="275">
        <v>0.12304459102332463</v>
      </c>
      <c r="AF1003" s="275">
        <v>5.3521241800000001E-2</v>
      </c>
      <c r="AG1003" s="275">
        <v>4.956007499999999E-3</v>
      </c>
      <c r="AH1003" s="275">
        <v>4.956007499999999E-3</v>
      </c>
      <c r="AI1003" s="275">
        <v>0.1179569507507046</v>
      </c>
      <c r="AJ1003" s="275">
        <v>0.1179569507507046</v>
      </c>
      <c r="AK1003" s="275">
        <v>0.1179569507507046</v>
      </c>
    </row>
    <row r="1004" spans="1:37" ht="15" x14ac:dyDescent="0.25">
      <c r="A1004" s="269" t="s">
        <v>4413</v>
      </c>
      <c r="B1004" s="269" t="s">
        <v>4414</v>
      </c>
      <c r="C1004" s="275">
        <v>33</v>
      </c>
      <c r="D1004" s="269" t="s">
        <v>802</v>
      </c>
      <c r="E1004" s="275">
        <v>431.31683584662386</v>
      </c>
      <c r="F1004" s="275">
        <v>400.50403542490903</v>
      </c>
      <c r="G1004" s="275">
        <v>423.61363574119514</v>
      </c>
      <c r="H1004" s="275">
        <v>431.31683584662386</v>
      </c>
      <c r="I1004" s="275">
        <v>193.85597241492781</v>
      </c>
      <c r="J1004" s="275">
        <v>322.78580319910543</v>
      </c>
      <c r="K1004" s="275">
        <v>280.87276932081841</v>
      </c>
      <c r="L1004" s="275">
        <v>147.63677178235562</v>
      </c>
      <c r="M1004" s="275">
        <v>200.20377143054304</v>
      </c>
      <c r="N1004" s="275">
        <v>401.57275385611609</v>
      </c>
      <c r="O1004" s="275">
        <v>384.32234767806943</v>
      </c>
      <c r="P1004" s="275">
        <v>397.2056552781649</v>
      </c>
      <c r="Q1004" s="275">
        <v>401.57275385611609</v>
      </c>
      <c r="R1004" s="275">
        <v>175.04218295247682</v>
      </c>
      <c r="S1004" s="275">
        <v>297.27496071108442</v>
      </c>
      <c r="T1004" s="275">
        <v>236.67855459181987</v>
      </c>
      <c r="U1004" s="275">
        <v>149.27578054028572</v>
      </c>
      <c r="V1004" s="275">
        <v>181.88067620072871</v>
      </c>
      <c r="W1004" s="275">
        <v>0</v>
      </c>
      <c r="X1004" s="275">
        <v>0</v>
      </c>
      <c r="Y1004" s="275">
        <v>0</v>
      </c>
      <c r="Z1004" s="275">
        <v>0</v>
      </c>
      <c r="AA1004" s="275">
        <v>0</v>
      </c>
      <c r="AB1004" s="275">
        <v>0</v>
      </c>
      <c r="AC1004" s="275">
        <v>0</v>
      </c>
      <c r="AD1004" s="275">
        <v>0</v>
      </c>
      <c r="AE1004" s="275">
        <v>0</v>
      </c>
      <c r="AF1004" s="275">
        <v>234.60015127158496</v>
      </c>
      <c r="AG1004" s="275">
        <v>21.723739654700456</v>
      </c>
      <c r="AH1004" s="275">
        <v>21.723739654700456</v>
      </c>
      <c r="AI1004" s="275">
        <v>21.226628440459979</v>
      </c>
      <c r="AJ1004" s="275">
        <v>21.226628440459979</v>
      </c>
      <c r="AK1004" s="275">
        <v>21.226628440459979</v>
      </c>
    </row>
    <row r="1005" spans="1:37" ht="15" x14ac:dyDescent="0.25">
      <c r="A1005" s="269" t="s">
        <v>3069</v>
      </c>
      <c r="B1005" s="269" t="s">
        <v>943</v>
      </c>
      <c r="C1005" s="275">
        <v>16</v>
      </c>
      <c r="D1005" s="269" t="s">
        <v>802</v>
      </c>
      <c r="E1005" s="275">
        <v>0</v>
      </c>
      <c r="F1005" s="275">
        <v>0</v>
      </c>
      <c r="G1005" s="275">
        <v>0</v>
      </c>
      <c r="H1005" s="275">
        <v>0</v>
      </c>
      <c r="I1005" s="275">
        <v>0</v>
      </c>
      <c r="J1005" s="275">
        <v>0</v>
      </c>
      <c r="K1005" s="275">
        <v>0</v>
      </c>
      <c r="L1005" s="275">
        <v>0</v>
      </c>
      <c r="M1005" s="275">
        <v>0</v>
      </c>
      <c r="N1005" s="275">
        <v>0.33420203721889141</v>
      </c>
      <c r="O1005" s="275">
        <v>0.33420203721889141</v>
      </c>
      <c r="P1005" s="275">
        <v>0.33420203721889141</v>
      </c>
      <c r="Q1005" s="275">
        <v>0.33420203721889141</v>
      </c>
      <c r="R1005" s="275">
        <v>0.3340021160225648</v>
      </c>
      <c r="S1005" s="275">
        <v>0.33410207662072811</v>
      </c>
      <c r="T1005" s="275">
        <v>0.3340021160225648</v>
      </c>
      <c r="U1005" s="275">
        <v>0.3340021160225648</v>
      </c>
      <c r="V1005" s="275">
        <v>0.3340021160225648</v>
      </c>
      <c r="W1005" s="275">
        <v>0.66336682884760767</v>
      </c>
      <c r="X1005" s="275">
        <v>6.6842885719387481E-3</v>
      </c>
      <c r="Y1005" s="275">
        <v>0.33502555870977319</v>
      </c>
      <c r="Z1005" s="275">
        <v>0.21259185088353724</v>
      </c>
      <c r="AA1005" s="275">
        <v>0.21259185088353724</v>
      </c>
      <c r="AB1005" s="275">
        <v>0.21259185088353724</v>
      </c>
      <c r="AC1005" s="275">
        <v>0.21259185088353724</v>
      </c>
      <c r="AD1005" s="275">
        <v>0.21259185088353724</v>
      </c>
      <c r="AE1005" s="275">
        <v>0.21259185088353724</v>
      </c>
      <c r="AF1005" s="275">
        <v>3.2908333300000002E-2</v>
      </c>
      <c r="AG1005" s="275">
        <v>3.0472750000000003E-3</v>
      </c>
      <c r="AH1005" s="275">
        <v>3.0472750000000003E-3</v>
      </c>
      <c r="AI1005" s="275">
        <v>4.5316892286696712E-2</v>
      </c>
      <c r="AJ1005" s="275">
        <v>4.5316892286696712E-2</v>
      </c>
      <c r="AK1005" s="275">
        <v>4.5316892286696712E-2</v>
      </c>
    </row>
    <row r="1006" spans="1:37" ht="15" x14ac:dyDescent="0.25">
      <c r="A1006" s="269" t="s">
        <v>3070</v>
      </c>
      <c r="B1006" s="269" t="s">
        <v>3071</v>
      </c>
      <c r="C1006" s="275">
        <v>8</v>
      </c>
      <c r="D1006" s="269" t="s">
        <v>802</v>
      </c>
      <c r="E1006" s="275">
        <v>0</v>
      </c>
      <c r="F1006" s="275">
        <v>0</v>
      </c>
      <c r="G1006" s="275">
        <v>0</v>
      </c>
      <c r="H1006" s="275">
        <v>0</v>
      </c>
      <c r="I1006" s="275">
        <v>0</v>
      </c>
      <c r="J1006" s="275">
        <v>0</v>
      </c>
      <c r="K1006" s="275">
        <v>0</v>
      </c>
      <c r="L1006" s="275">
        <v>0</v>
      </c>
      <c r="M1006" s="275">
        <v>0</v>
      </c>
      <c r="N1006" s="275">
        <v>8.3250627510232933E-2</v>
      </c>
      <c r="O1006" s="275">
        <v>8.3250627510232933E-2</v>
      </c>
      <c r="P1006" s="275">
        <v>8.3250627510232933E-2</v>
      </c>
      <c r="Q1006" s="275">
        <v>8.3250627510232933E-2</v>
      </c>
      <c r="R1006" s="275">
        <v>8.3250627510232933E-2</v>
      </c>
      <c r="S1006" s="275">
        <v>8.3250627510232933E-2</v>
      </c>
      <c r="T1006" s="275">
        <v>8.3250627510232933E-2</v>
      </c>
      <c r="U1006" s="275">
        <v>8.3250627510232933E-2</v>
      </c>
      <c r="V1006" s="275">
        <v>8.3250627510232933E-2</v>
      </c>
      <c r="W1006" s="275">
        <v>0</v>
      </c>
      <c r="X1006" s="275">
        <v>0</v>
      </c>
      <c r="Y1006" s="275">
        <v>0</v>
      </c>
      <c r="Z1006" s="275">
        <v>0</v>
      </c>
      <c r="AA1006" s="275">
        <v>0</v>
      </c>
      <c r="AB1006" s="275">
        <v>0</v>
      </c>
      <c r="AC1006" s="275">
        <v>0</v>
      </c>
      <c r="AD1006" s="275">
        <v>0</v>
      </c>
      <c r="AE1006" s="275">
        <v>0</v>
      </c>
      <c r="AF1006" s="275">
        <v>2.4333888000000001E-3</v>
      </c>
      <c r="AG1006" s="275">
        <v>2.2533000000000001E-4</v>
      </c>
      <c r="AH1006" s="275">
        <v>2.2533000000000001E-4</v>
      </c>
      <c r="AI1006" s="275">
        <v>1.8619843107353141E-2</v>
      </c>
      <c r="AJ1006" s="275">
        <v>1.8619843107353141E-2</v>
      </c>
      <c r="AK1006" s="275">
        <v>1.8619843107353141E-2</v>
      </c>
    </row>
    <row r="1007" spans="1:37" ht="15" x14ac:dyDescent="0.25">
      <c r="A1007" s="269" t="s">
        <v>942</v>
      </c>
      <c r="B1007" s="269" t="s">
        <v>943</v>
      </c>
      <c r="C1007" s="275">
        <v>44</v>
      </c>
      <c r="D1007" s="269" t="s">
        <v>802</v>
      </c>
      <c r="E1007" s="275">
        <v>0</v>
      </c>
      <c r="F1007" s="275">
        <v>0</v>
      </c>
      <c r="G1007" s="275">
        <v>0</v>
      </c>
      <c r="H1007" s="275">
        <v>0</v>
      </c>
      <c r="I1007" s="275">
        <v>0</v>
      </c>
      <c r="J1007" s="275">
        <v>0</v>
      </c>
      <c r="K1007" s="275">
        <v>0</v>
      </c>
      <c r="L1007" s="275">
        <v>0</v>
      </c>
      <c r="M1007" s="275">
        <v>0</v>
      </c>
      <c r="N1007" s="275">
        <v>1.374834881096803</v>
      </c>
      <c r="O1007" s="275">
        <v>1.374834881096803</v>
      </c>
      <c r="P1007" s="275">
        <v>1.3748348810968027</v>
      </c>
      <c r="Q1007" s="275">
        <v>1.374834881096803</v>
      </c>
      <c r="R1007" s="275">
        <v>1.3746349599004763</v>
      </c>
      <c r="S1007" s="275">
        <v>1.3747349204986397</v>
      </c>
      <c r="T1007" s="275">
        <v>1.3746349599004763</v>
      </c>
      <c r="U1007" s="275">
        <v>1.3746349599004763</v>
      </c>
      <c r="V1007" s="275">
        <v>1.3746349599004763</v>
      </c>
      <c r="W1007" s="275">
        <v>0.66336682884760767</v>
      </c>
      <c r="X1007" s="275">
        <v>6.6842885719387481E-3</v>
      </c>
      <c r="Y1007" s="275">
        <v>0.33502555870977319</v>
      </c>
      <c r="Z1007" s="275">
        <v>0.21259185088353724</v>
      </c>
      <c r="AA1007" s="275">
        <v>0.21259185088353724</v>
      </c>
      <c r="AB1007" s="275">
        <v>0.21259185088353724</v>
      </c>
      <c r="AC1007" s="275">
        <v>0.21259185088353724</v>
      </c>
      <c r="AD1007" s="275">
        <v>0.21259185088353724</v>
      </c>
      <c r="AE1007" s="275">
        <v>0.21259185088353724</v>
      </c>
      <c r="AF1007" s="275">
        <v>9.670858390000002E-2</v>
      </c>
      <c r="AG1007" s="275">
        <v>8.9551074999999983E-3</v>
      </c>
      <c r="AH1007" s="275">
        <v>8.9551074999999983E-3</v>
      </c>
      <c r="AI1007" s="275">
        <v>0.19840293207964996</v>
      </c>
      <c r="AJ1007" s="275">
        <v>0.19840293207964996</v>
      </c>
      <c r="AK1007" s="275">
        <v>0.19840293207964996</v>
      </c>
    </row>
    <row r="1008" spans="1:37" ht="15" x14ac:dyDescent="0.25">
      <c r="A1008" s="269" t="s">
        <v>2615</v>
      </c>
      <c r="B1008" s="269" t="s">
        <v>943</v>
      </c>
      <c r="C1008" s="275">
        <v>133</v>
      </c>
      <c r="D1008" s="269" t="s">
        <v>802</v>
      </c>
      <c r="E1008" s="275">
        <v>0</v>
      </c>
      <c r="F1008" s="275">
        <v>0</v>
      </c>
      <c r="G1008" s="275">
        <v>0</v>
      </c>
      <c r="H1008" s="275">
        <v>0</v>
      </c>
      <c r="I1008" s="275">
        <v>0</v>
      </c>
      <c r="J1008" s="275">
        <v>0</v>
      </c>
      <c r="K1008" s="275">
        <v>0</v>
      </c>
      <c r="L1008" s="275">
        <v>0</v>
      </c>
      <c r="M1008" s="275">
        <v>0</v>
      </c>
      <c r="N1008" s="275">
        <v>2.4154677249747145</v>
      </c>
      <c r="O1008" s="275">
        <v>2.4154677249747145</v>
      </c>
      <c r="P1008" s="275">
        <v>2.4154677249747145</v>
      </c>
      <c r="Q1008" s="275">
        <v>2.4154677249747145</v>
      </c>
      <c r="R1008" s="275">
        <v>2.4152678037783879</v>
      </c>
      <c r="S1008" s="275">
        <v>2.4153677643765512</v>
      </c>
      <c r="T1008" s="275">
        <v>2.4152678037783879</v>
      </c>
      <c r="U1008" s="275">
        <v>2.4152678037783879</v>
      </c>
      <c r="V1008" s="275">
        <v>2.4152678037783879</v>
      </c>
      <c r="W1008" s="275">
        <v>1.2883120632656004</v>
      </c>
      <c r="X1008" s="275">
        <v>1.4583908264206561E-2</v>
      </c>
      <c r="Y1008" s="275">
        <v>0.65144798576490348</v>
      </c>
      <c r="Z1008" s="275">
        <v>0.59562613431732203</v>
      </c>
      <c r="AA1008" s="275">
        <v>0.59562613431732203</v>
      </c>
      <c r="AB1008" s="275">
        <v>0.59562613431732203</v>
      </c>
      <c r="AC1008" s="275">
        <v>0.59562613431732203</v>
      </c>
      <c r="AD1008" s="275">
        <v>0.59562613431732203</v>
      </c>
      <c r="AE1008" s="275">
        <v>0.59562613431732203</v>
      </c>
      <c r="AF1008" s="275">
        <v>0.12847995510000002</v>
      </c>
      <c r="AG1008" s="275">
        <v>1.1897110900000001E-2</v>
      </c>
      <c r="AH1008" s="275">
        <v>1.1897110900000001E-2</v>
      </c>
      <c r="AI1008" s="275">
        <v>0.4111017658234471</v>
      </c>
      <c r="AJ1008" s="275">
        <v>0.4111017658234471</v>
      </c>
      <c r="AK1008" s="275">
        <v>0.4111017658234471</v>
      </c>
    </row>
    <row r="1009" spans="1:37" ht="15" x14ac:dyDescent="0.25">
      <c r="A1009" s="269" t="s">
        <v>2616</v>
      </c>
      <c r="B1009" s="269" t="s">
        <v>943</v>
      </c>
      <c r="C1009" s="275">
        <v>59</v>
      </c>
      <c r="D1009" s="269" t="s">
        <v>802</v>
      </c>
      <c r="E1009" s="275">
        <v>0</v>
      </c>
      <c r="F1009" s="275">
        <v>0</v>
      </c>
      <c r="G1009" s="275">
        <v>0</v>
      </c>
      <c r="H1009" s="275">
        <v>0</v>
      </c>
      <c r="I1009" s="275">
        <v>0</v>
      </c>
      <c r="J1009" s="275">
        <v>0</v>
      </c>
      <c r="K1009" s="275">
        <v>0</v>
      </c>
      <c r="L1009" s="275">
        <v>0</v>
      </c>
      <c r="M1009" s="275">
        <v>0</v>
      </c>
      <c r="N1009" s="275">
        <v>1.5413361361172688</v>
      </c>
      <c r="O1009" s="275">
        <v>1.5413361361172688</v>
      </c>
      <c r="P1009" s="275">
        <v>1.5413361361172691</v>
      </c>
      <c r="Q1009" s="275">
        <v>1.5413361361172688</v>
      </c>
      <c r="R1009" s="275">
        <v>1.5411362149209422</v>
      </c>
      <c r="S1009" s="275">
        <v>1.5412361755191055</v>
      </c>
      <c r="T1009" s="275">
        <v>1.5411362149209422</v>
      </c>
      <c r="U1009" s="275">
        <v>1.5411362149209422</v>
      </c>
      <c r="V1009" s="275">
        <v>1.5411362149209422</v>
      </c>
      <c r="W1009" s="275">
        <v>0.75793084929136112</v>
      </c>
      <c r="X1009" s="275">
        <v>7.9861428558515996E-3</v>
      </c>
      <c r="Y1009" s="275">
        <v>0.38295849607360638</v>
      </c>
      <c r="Z1009" s="275">
        <v>0.26204665770771662</v>
      </c>
      <c r="AA1009" s="275">
        <v>0.26204665770771662</v>
      </c>
      <c r="AB1009" s="275">
        <v>0.26204665770771662</v>
      </c>
      <c r="AC1009" s="275">
        <v>0.26204665770771662</v>
      </c>
      <c r="AD1009" s="275">
        <v>0.26204665770771662</v>
      </c>
      <c r="AE1009" s="275">
        <v>0.26204665770771662</v>
      </c>
      <c r="AF1009" s="275">
        <v>9.0835886900000024E-2</v>
      </c>
      <c r="AG1009" s="275">
        <v>8.4113047000000003E-3</v>
      </c>
      <c r="AH1009" s="275">
        <v>8.4113047000000003E-3</v>
      </c>
      <c r="AI1009" s="275">
        <v>0.2338199632854365</v>
      </c>
      <c r="AJ1009" s="275">
        <v>0.2338199632854365</v>
      </c>
      <c r="AK1009" s="275">
        <v>0.2338199632854365</v>
      </c>
    </row>
    <row r="1010" spans="1:37" ht="15" x14ac:dyDescent="0.25">
      <c r="A1010" s="269" t="s">
        <v>2617</v>
      </c>
      <c r="B1010" s="269" t="s">
        <v>943</v>
      </c>
      <c r="C1010" s="275">
        <v>52</v>
      </c>
      <c r="D1010" s="269" t="s">
        <v>802</v>
      </c>
      <c r="E1010" s="275">
        <v>0</v>
      </c>
      <c r="F1010" s="275">
        <v>0</v>
      </c>
      <c r="G1010" s="275">
        <v>0</v>
      </c>
      <c r="H1010" s="275">
        <v>0</v>
      </c>
      <c r="I1010" s="275">
        <v>0</v>
      </c>
      <c r="J1010" s="275">
        <v>0</v>
      </c>
      <c r="K1010" s="275">
        <v>0</v>
      </c>
      <c r="L1010" s="275">
        <v>0</v>
      </c>
      <c r="M1010" s="275">
        <v>0</v>
      </c>
      <c r="N1010" s="275">
        <v>1.7078373911377347</v>
      </c>
      <c r="O1010" s="275">
        <v>1.7078373911377347</v>
      </c>
      <c r="P1010" s="275">
        <v>1.7078373911377345</v>
      </c>
      <c r="Q1010" s="275">
        <v>1.7078373911377347</v>
      </c>
      <c r="R1010" s="275">
        <v>1.7076374699414081</v>
      </c>
      <c r="S1010" s="275">
        <v>1.7077374305395714</v>
      </c>
      <c r="T1010" s="275">
        <v>1.7076374699414081</v>
      </c>
      <c r="U1010" s="275">
        <v>1.7076374699414081</v>
      </c>
      <c r="V1010" s="275">
        <v>1.7076374699414081</v>
      </c>
      <c r="W1010" s="275">
        <v>0.81942334669555561</v>
      </c>
      <c r="X1010" s="275">
        <v>8.1829887743477825E-3</v>
      </c>
      <c r="Y1010" s="275">
        <v>0.41380316773495168</v>
      </c>
      <c r="Z1010" s="275">
        <v>0.25652170809207453</v>
      </c>
      <c r="AA1010" s="275">
        <v>0.25652170809207453</v>
      </c>
      <c r="AB1010" s="275">
        <v>0.25652170809207453</v>
      </c>
      <c r="AC1010" s="275">
        <v>0.25652170809207453</v>
      </c>
      <c r="AD1010" s="275">
        <v>0.25652170809207453</v>
      </c>
      <c r="AE1010" s="275">
        <v>0.25652170809207453</v>
      </c>
      <c r="AF1010" s="275">
        <v>0.10423393750000001</v>
      </c>
      <c r="AG1010" s="275">
        <v>9.651947499999999E-3</v>
      </c>
      <c r="AH1010" s="275">
        <v>9.651947499999999E-3</v>
      </c>
      <c r="AI1010" s="275">
        <v>0.22913858429498873</v>
      </c>
      <c r="AJ1010" s="275">
        <v>0.22913858429498873</v>
      </c>
      <c r="AK1010" s="275">
        <v>0.22913858429498873</v>
      </c>
    </row>
    <row r="1011" spans="1:37" ht="15" x14ac:dyDescent="0.25">
      <c r="A1011" s="269" t="s">
        <v>3765</v>
      </c>
      <c r="B1011" s="269" t="s">
        <v>339</v>
      </c>
      <c r="C1011" s="275">
        <v>151</v>
      </c>
      <c r="D1011" s="269" t="s">
        <v>802</v>
      </c>
      <c r="E1011" s="275">
        <v>804.41559723073919</v>
      </c>
      <c r="F1011" s="275">
        <v>776.99109994369383</v>
      </c>
      <c r="G1011" s="275">
        <v>793.97162428748516</v>
      </c>
      <c r="H1011" s="275">
        <v>797.23989998775369</v>
      </c>
      <c r="I1011" s="275">
        <v>277.32330128535767</v>
      </c>
      <c r="J1011" s="275">
        <v>597.95163614243984</v>
      </c>
      <c r="K1011" s="275">
        <v>540.89777858186335</v>
      </c>
      <c r="L1011" s="275">
        <v>246.95010121926808</v>
      </c>
      <c r="M1011" s="275">
        <v>333.0925205874542</v>
      </c>
      <c r="N1011" s="275">
        <v>594.6913554813907</v>
      </c>
      <c r="O1011" s="275">
        <v>587.71078418626075</v>
      </c>
      <c r="P1011" s="275">
        <v>591.29052982691621</v>
      </c>
      <c r="Q1011" s="275">
        <v>591.3799898200067</v>
      </c>
      <c r="R1011" s="275">
        <v>195.29971728264573</v>
      </c>
      <c r="S1011" s="275">
        <v>418.31797808181909</v>
      </c>
      <c r="T1011" s="275">
        <v>300.485925269603</v>
      </c>
      <c r="U1011" s="275">
        <v>190.02600741766011</v>
      </c>
      <c r="V1011" s="275">
        <v>219.87671575532875</v>
      </c>
      <c r="W1011" s="275">
        <v>7.3749268602753606</v>
      </c>
      <c r="X1011" s="275">
        <v>0.11951426946426792</v>
      </c>
      <c r="Y1011" s="275">
        <v>3.7472205648698145</v>
      </c>
      <c r="Z1011" s="275">
        <v>0.99530450035656437</v>
      </c>
      <c r="AA1011" s="275">
        <v>0.99530450035656437</v>
      </c>
      <c r="AB1011" s="275">
        <v>0.99530450035656437</v>
      </c>
      <c r="AC1011" s="275">
        <v>0.99530450035656437</v>
      </c>
      <c r="AD1011" s="275">
        <v>0.99530450035656437</v>
      </c>
      <c r="AE1011" s="275">
        <v>0.99530450035656437</v>
      </c>
      <c r="AF1011" s="275">
        <v>372.55584989139999</v>
      </c>
      <c r="AG1011" s="275">
        <v>34.498322333099999</v>
      </c>
      <c r="AH1011" s="275">
        <v>34.498322333099999</v>
      </c>
      <c r="AI1011" s="275">
        <v>36.137358031008063</v>
      </c>
      <c r="AJ1011" s="275">
        <v>36.137358031008063</v>
      </c>
      <c r="AK1011" s="275">
        <v>36.137358031008063</v>
      </c>
    </row>
    <row r="1012" spans="1:37" ht="15" x14ac:dyDescent="0.25">
      <c r="A1012" s="269" t="s">
        <v>1835</v>
      </c>
      <c r="B1012" s="269" t="s">
        <v>339</v>
      </c>
      <c r="C1012" s="275">
        <v>152</v>
      </c>
      <c r="D1012" s="269" t="s">
        <v>802</v>
      </c>
      <c r="E1012" s="275">
        <v>793.67586107489433</v>
      </c>
      <c r="F1012" s="275">
        <v>768.73296378155487</v>
      </c>
      <c r="G1012" s="275">
        <v>783.85228813006677</v>
      </c>
      <c r="H1012" s="275">
        <v>786.50016383190882</v>
      </c>
      <c r="I1012" s="275">
        <v>265.34276513266008</v>
      </c>
      <c r="J1012" s="275">
        <v>587.52209998580838</v>
      </c>
      <c r="K1012" s="275">
        <v>528.91724242916575</v>
      </c>
      <c r="L1012" s="275">
        <v>238.69196505712904</v>
      </c>
      <c r="M1012" s="275">
        <v>322.35278443160951</v>
      </c>
      <c r="N1012" s="275">
        <v>582.31337299649113</v>
      </c>
      <c r="O1012" s="275">
        <v>575.76838213028725</v>
      </c>
      <c r="P1012" s="275">
        <v>579.02144244924818</v>
      </c>
      <c r="Q1012" s="275">
        <v>579.00200733510724</v>
      </c>
      <c r="R1012" s="275">
        <v>182.7039445832832</v>
      </c>
      <c r="S1012" s="275">
        <v>405.9944431505354</v>
      </c>
      <c r="T1012" s="275">
        <v>287.89015257024045</v>
      </c>
      <c r="U1012" s="275">
        <v>178.08360536168664</v>
      </c>
      <c r="V1012" s="275">
        <v>207.49873327042923</v>
      </c>
      <c r="W1012" s="275">
        <v>7.3749268602753606</v>
      </c>
      <c r="X1012" s="275">
        <v>0.11951426946426792</v>
      </c>
      <c r="Y1012" s="275">
        <v>3.7472205648698145</v>
      </c>
      <c r="Z1012" s="275">
        <v>0.99530450035656437</v>
      </c>
      <c r="AA1012" s="275">
        <v>0.99530450035656437</v>
      </c>
      <c r="AB1012" s="275">
        <v>0.99530450035656437</v>
      </c>
      <c r="AC1012" s="275">
        <v>0.99530450035656437</v>
      </c>
      <c r="AD1012" s="275">
        <v>0.99530450035656437</v>
      </c>
      <c r="AE1012" s="275">
        <v>0.99530450035656437</v>
      </c>
      <c r="AF1012" s="275">
        <v>372.20923179648497</v>
      </c>
      <c r="AG1012" s="275">
        <v>34.466225863200457</v>
      </c>
      <c r="AH1012" s="275">
        <v>34.466225863200457</v>
      </c>
      <c r="AI1012" s="275">
        <v>36.105788694901378</v>
      </c>
      <c r="AJ1012" s="275">
        <v>36.105788694901378</v>
      </c>
      <c r="AK1012" s="275">
        <v>36.105788694901378</v>
      </c>
    </row>
    <row r="1013" spans="1:37" ht="15" x14ac:dyDescent="0.25">
      <c r="A1013" s="269" t="s">
        <v>3766</v>
      </c>
      <c r="B1013" s="269" t="s">
        <v>1837</v>
      </c>
      <c r="C1013" s="275">
        <v>106</v>
      </c>
      <c r="D1013" s="269" t="s">
        <v>802</v>
      </c>
      <c r="E1013" s="275">
        <v>479.25003015169005</v>
      </c>
      <c r="F1013" s="275">
        <v>449.06682973512511</v>
      </c>
      <c r="G1013" s="275">
        <v>471.70423004754889</v>
      </c>
      <c r="H1013" s="275">
        <v>479.25003015169005</v>
      </c>
      <c r="I1013" s="275">
        <v>215.27268225259786</v>
      </c>
      <c r="J1013" s="275">
        <v>365.10657453140215</v>
      </c>
      <c r="K1013" s="275">
        <v>331.928356194478</v>
      </c>
      <c r="L1013" s="275">
        <v>169.99788162775044</v>
      </c>
      <c r="M1013" s="275">
        <v>229.34500052978541</v>
      </c>
      <c r="N1013" s="275">
        <v>349.50627739854332</v>
      </c>
      <c r="O1013" s="275">
        <v>334.73574588056175</v>
      </c>
      <c r="P1013" s="275">
        <v>345.75309225967067</v>
      </c>
      <c r="Q1013" s="275">
        <v>349.50627739854332</v>
      </c>
      <c r="R1013" s="275">
        <v>127.11021473266126</v>
      </c>
      <c r="S1013" s="275">
        <v>247.8481406519698</v>
      </c>
      <c r="T1013" s="275">
        <v>187.30448583634922</v>
      </c>
      <c r="U1013" s="275">
        <v>105.07552197444339</v>
      </c>
      <c r="V1013" s="275">
        <v>134.83406900896969</v>
      </c>
      <c r="W1013" s="275">
        <v>5.0109210992237259</v>
      </c>
      <c r="X1013" s="275">
        <v>7.8382496171301483E-2</v>
      </c>
      <c r="Y1013" s="275">
        <v>2.5446517976975138</v>
      </c>
      <c r="Z1013" s="275">
        <v>0.49547865514156469</v>
      </c>
      <c r="AA1013" s="275">
        <v>0.49547865514156469</v>
      </c>
      <c r="AB1013" s="275">
        <v>0.49547865514156469</v>
      </c>
      <c r="AC1013" s="275">
        <v>0.49547865514156469</v>
      </c>
      <c r="AD1013" s="275">
        <v>0.49547865514156469</v>
      </c>
      <c r="AE1013" s="275">
        <v>0.49547865514156469</v>
      </c>
      <c r="AF1013" s="275">
        <v>230.67214928573085</v>
      </c>
      <c r="AG1013" s="275">
        <v>21.360015022615446</v>
      </c>
      <c r="AH1013" s="275">
        <v>21.360015022615446</v>
      </c>
      <c r="AI1013" s="275">
        <v>18.160787207548708</v>
      </c>
      <c r="AJ1013" s="275">
        <v>18.160787207548708</v>
      </c>
      <c r="AK1013" s="275">
        <v>18.160787207548708</v>
      </c>
    </row>
    <row r="1014" spans="1:37" ht="15" x14ac:dyDescent="0.25">
      <c r="A1014" s="269" t="s">
        <v>3767</v>
      </c>
      <c r="B1014" s="269" t="s">
        <v>1837</v>
      </c>
      <c r="C1014" s="275">
        <v>130</v>
      </c>
      <c r="D1014" s="269" t="s">
        <v>802</v>
      </c>
      <c r="E1014" s="275">
        <v>576.68010321590964</v>
      </c>
      <c r="F1014" s="275">
        <v>546.49690279934464</v>
      </c>
      <c r="G1014" s="275">
        <v>569.13430311176842</v>
      </c>
      <c r="H1014" s="275">
        <v>576.68010321590964</v>
      </c>
      <c r="I1014" s="275">
        <v>243.19996289530746</v>
      </c>
      <c r="J1014" s="275">
        <v>434.78489052272107</v>
      </c>
      <c r="K1014" s="275">
        <v>387.85419338860493</v>
      </c>
      <c r="L1014" s="275">
        <v>197.92516227046008</v>
      </c>
      <c r="M1014" s="275">
        <v>264.27192031034934</v>
      </c>
      <c r="N1014" s="275">
        <v>428.83005315301619</v>
      </c>
      <c r="O1014" s="275">
        <v>413.99896937565751</v>
      </c>
      <c r="P1014" s="275">
        <v>425.04659188445498</v>
      </c>
      <c r="Q1014" s="275">
        <v>428.83005315301619</v>
      </c>
      <c r="R1014" s="275">
        <v>150.19729469282601</v>
      </c>
      <c r="S1014" s="275">
        <v>302.72307499764662</v>
      </c>
      <c r="T1014" s="275">
        <v>225.13014400932306</v>
      </c>
      <c r="U1014" s="275">
        <v>128.10204967523092</v>
      </c>
      <c r="V1014" s="275">
        <v>161.5906554574924</v>
      </c>
      <c r="W1014" s="275">
        <v>5.2757178021685815</v>
      </c>
      <c r="X1014" s="275">
        <v>8.2830724602420122E-2</v>
      </c>
      <c r="Y1014" s="275">
        <v>2.6792742633855009</v>
      </c>
      <c r="Z1014" s="275">
        <v>0.5686647717565434</v>
      </c>
      <c r="AA1014" s="275">
        <v>0.5686647717565434</v>
      </c>
      <c r="AB1014" s="275">
        <v>0.5686647717565434</v>
      </c>
      <c r="AC1014" s="275">
        <v>0.5686647717565434</v>
      </c>
      <c r="AD1014" s="275">
        <v>0.5686647717565434</v>
      </c>
      <c r="AE1014" s="275">
        <v>0.5686647717565434</v>
      </c>
      <c r="AF1014" s="275">
        <v>286.28124870833085</v>
      </c>
      <c r="AG1014" s="275">
        <v>26.509362981115451</v>
      </c>
      <c r="AH1014" s="275">
        <v>26.509362981115451</v>
      </c>
      <c r="AI1014" s="275">
        <v>23.016036343194653</v>
      </c>
      <c r="AJ1014" s="275">
        <v>23.016036343194653</v>
      </c>
      <c r="AK1014" s="275">
        <v>23.016036343194653</v>
      </c>
    </row>
    <row r="1015" spans="1:37" ht="15" x14ac:dyDescent="0.25">
      <c r="A1015" s="269" t="s">
        <v>1836</v>
      </c>
      <c r="B1015" s="269" t="s">
        <v>1837</v>
      </c>
      <c r="C1015" s="275">
        <v>107</v>
      </c>
      <c r="D1015" s="269" t="s">
        <v>802</v>
      </c>
      <c r="E1015" s="275">
        <v>478.38593684943908</v>
      </c>
      <c r="F1015" s="275">
        <v>448.20273643287419</v>
      </c>
      <c r="G1015" s="275">
        <v>470.8401367452978</v>
      </c>
      <c r="H1015" s="275">
        <v>478.38593684943908</v>
      </c>
      <c r="I1015" s="275">
        <v>214.40858895034694</v>
      </c>
      <c r="J1015" s="275">
        <v>364.24248122915117</v>
      </c>
      <c r="K1015" s="275">
        <v>331.06426289222708</v>
      </c>
      <c r="L1015" s="275">
        <v>169.13378832549949</v>
      </c>
      <c r="M1015" s="275">
        <v>228.48090722753449</v>
      </c>
      <c r="N1015" s="275">
        <v>349.54638154817729</v>
      </c>
      <c r="O1015" s="275">
        <v>334.77585003019573</v>
      </c>
      <c r="P1015" s="275">
        <v>345.7931964093047</v>
      </c>
      <c r="Q1015" s="275">
        <v>349.54638154817729</v>
      </c>
      <c r="R1015" s="275">
        <v>127.15031888229521</v>
      </c>
      <c r="S1015" s="275">
        <v>247.88824480160378</v>
      </c>
      <c r="T1015" s="275">
        <v>187.34458998598316</v>
      </c>
      <c r="U1015" s="275">
        <v>105.11562612407734</v>
      </c>
      <c r="V1015" s="275">
        <v>134.87417315860364</v>
      </c>
      <c r="W1015" s="275">
        <v>5.0109210992237259</v>
      </c>
      <c r="X1015" s="275">
        <v>7.8382496171301483E-2</v>
      </c>
      <c r="Y1015" s="275">
        <v>2.5446517976975138</v>
      </c>
      <c r="Z1015" s="275">
        <v>0.49547865514156469</v>
      </c>
      <c r="AA1015" s="275">
        <v>0.49547865514156469</v>
      </c>
      <c r="AB1015" s="275">
        <v>0.49547865514156469</v>
      </c>
      <c r="AC1015" s="275">
        <v>0.49547865514156469</v>
      </c>
      <c r="AD1015" s="275">
        <v>0.49547865514156469</v>
      </c>
      <c r="AE1015" s="275">
        <v>0.49547865514156469</v>
      </c>
      <c r="AF1015" s="275">
        <v>230.56535658023085</v>
      </c>
      <c r="AG1015" s="275">
        <v>21.350126140415448</v>
      </c>
      <c r="AH1015" s="275">
        <v>21.350126140415448</v>
      </c>
      <c r="AI1015" s="275">
        <v>18.25196394493949</v>
      </c>
      <c r="AJ1015" s="275">
        <v>18.25196394493949</v>
      </c>
      <c r="AK1015" s="275">
        <v>18.25196394493949</v>
      </c>
    </row>
    <row r="1016" spans="1:37" ht="15" x14ac:dyDescent="0.25">
      <c r="A1016" s="269" t="s">
        <v>2618</v>
      </c>
      <c r="B1016" s="269" t="s">
        <v>1837</v>
      </c>
      <c r="C1016" s="275">
        <v>131</v>
      </c>
      <c r="D1016" s="269" t="s">
        <v>802</v>
      </c>
      <c r="E1016" s="275">
        <v>575.8160099136586</v>
      </c>
      <c r="F1016" s="275">
        <v>545.63280949709372</v>
      </c>
      <c r="G1016" s="275">
        <v>568.27020980951738</v>
      </c>
      <c r="H1016" s="275">
        <v>575.8160099136586</v>
      </c>
      <c r="I1016" s="275">
        <v>242.33586959305654</v>
      </c>
      <c r="J1016" s="275">
        <v>433.92079722047004</v>
      </c>
      <c r="K1016" s="275">
        <v>386.99010008635395</v>
      </c>
      <c r="L1016" s="275">
        <v>197.06106896820913</v>
      </c>
      <c r="M1016" s="275">
        <v>263.40782700809842</v>
      </c>
      <c r="N1016" s="275">
        <v>428.87015730265011</v>
      </c>
      <c r="O1016" s="275">
        <v>414.03907352529137</v>
      </c>
      <c r="P1016" s="275">
        <v>425.08669603408885</v>
      </c>
      <c r="Q1016" s="275">
        <v>428.87015730265011</v>
      </c>
      <c r="R1016" s="275">
        <v>150.2373988424599</v>
      </c>
      <c r="S1016" s="275">
        <v>302.76317914728048</v>
      </c>
      <c r="T1016" s="275">
        <v>225.17024815895698</v>
      </c>
      <c r="U1016" s="275">
        <v>128.14215382486483</v>
      </c>
      <c r="V1016" s="275">
        <v>161.63075960712632</v>
      </c>
      <c r="W1016" s="275">
        <v>5.2757178021685815</v>
      </c>
      <c r="X1016" s="275">
        <v>8.2830724602420122E-2</v>
      </c>
      <c r="Y1016" s="275">
        <v>2.6792742633855009</v>
      </c>
      <c r="Z1016" s="275">
        <v>0.5686647717565434</v>
      </c>
      <c r="AA1016" s="275">
        <v>0.5686647717565434</v>
      </c>
      <c r="AB1016" s="275">
        <v>0.5686647717565434</v>
      </c>
      <c r="AC1016" s="275">
        <v>0.5686647717565434</v>
      </c>
      <c r="AD1016" s="275">
        <v>0.5686647717565434</v>
      </c>
      <c r="AE1016" s="275">
        <v>0.5686647717565434</v>
      </c>
      <c r="AF1016" s="275">
        <v>286.18313171603086</v>
      </c>
      <c r="AG1016" s="275">
        <v>26.500277459715448</v>
      </c>
      <c r="AH1016" s="275">
        <v>26.500277459715448</v>
      </c>
      <c r="AI1016" s="275">
        <v>23.126338639788855</v>
      </c>
      <c r="AJ1016" s="275">
        <v>23.126338639788855</v>
      </c>
      <c r="AK1016" s="275">
        <v>23.126338639788855</v>
      </c>
    </row>
    <row r="1017" spans="1:37" ht="15" x14ac:dyDescent="0.25">
      <c r="A1017" s="269" t="s">
        <v>2278</v>
      </c>
      <c r="B1017" s="269" t="s">
        <v>342</v>
      </c>
      <c r="C1017" s="275">
        <v>7</v>
      </c>
      <c r="D1017" s="269" t="s">
        <v>802</v>
      </c>
      <c r="E1017" s="275">
        <v>0</v>
      </c>
      <c r="F1017" s="275">
        <v>0</v>
      </c>
      <c r="G1017" s="275">
        <v>0</v>
      </c>
      <c r="H1017" s="275">
        <v>0</v>
      </c>
      <c r="I1017" s="275">
        <v>0</v>
      </c>
      <c r="J1017" s="275">
        <v>0</v>
      </c>
      <c r="K1017" s="275">
        <v>0</v>
      </c>
      <c r="L1017" s="275">
        <v>0</v>
      </c>
      <c r="M1017" s="275">
        <v>0</v>
      </c>
      <c r="N1017" s="275">
        <v>0.29137719628581527</v>
      </c>
      <c r="O1017" s="275">
        <v>0.29137719628581527</v>
      </c>
      <c r="P1017" s="275">
        <v>0.29137719628581532</v>
      </c>
      <c r="Q1017" s="275">
        <v>0.29137719628581527</v>
      </c>
      <c r="R1017" s="275">
        <v>0.29137719628581527</v>
      </c>
      <c r="S1017" s="275">
        <v>0.29137719628581527</v>
      </c>
      <c r="T1017" s="275">
        <v>0.29137719628581527</v>
      </c>
      <c r="U1017" s="275">
        <v>0.29137719628581527</v>
      </c>
      <c r="V1017" s="275">
        <v>0.29137719628581527</v>
      </c>
      <c r="W1017" s="275">
        <v>0.13856790330127439</v>
      </c>
      <c r="X1017" s="275">
        <v>1.3115435586183205E-3</v>
      </c>
      <c r="Y1017" s="275">
        <v>6.9939723429946352E-2</v>
      </c>
      <c r="Z1017" s="275">
        <v>4.3384219996197827E-2</v>
      </c>
      <c r="AA1017" s="275">
        <v>4.3384219996197827E-2</v>
      </c>
      <c r="AB1017" s="275">
        <v>4.3384219996197827E-2</v>
      </c>
      <c r="AC1017" s="275">
        <v>4.3384219996197827E-2</v>
      </c>
      <c r="AD1017" s="275">
        <v>4.3384219996197827E-2</v>
      </c>
      <c r="AE1017" s="275">
        <v>4.3384219996197827E-2</v>
      </c>
      <c r="AF1017" s="275">
        <v>6.5846843999999996E-3</v>
      </c>
      <c r="AG1017" s="275">
        <v>6.0973500000000003E-4</v>
      </c>
      <c r="AH1017" s="275">
        <v>6.0973500000000003E-4</v>
      </c>
      <c r="AI1017" s="275">
        <v>2.689369568842143E-2</v>
      </c>
      <c r="AJ1017" s="275">
        <v>2.689369568842143E-2</v>
      </c>
      <c r="AK1017" s="275">
        <v>2.689369568842143E-2</v>
      </c>
    </row>
    <row r="1018" spans="1:37" ht="15" x14ac:dyDescent="0.25">
      <c r="A1018" s="269" t="s">
        <v>2279</v>
      </c>
      <c r="B1018" s="269" t="s">
        <v>944</v>
      </c>
      <c r="C1018" s="275">
        <v>39</v>
      </c>
      <c r="D1018" s="269" t="s">
        <v>802</v>
      </c>
      <c r="E1018" s="275">
        <v>0</v>
      </c>
      <c r="F1018" s="275">
        <v>0</v>
      </c>
      <c r="G1018" s="275">
        <v>0</v>
      </c>
      <c r="H1018" s="275">
        <v>0</v>
      </c>
      <c r="I1018" s="275">
        <v>0</v>
      </c>
      <c r="J1018" s="275">
        <v>0</v>
      </c>
      <c r="K1018" s="275">
        <v>0</v>
      </c>
      <c r="L1018" s="275">
        <v>0</v>
      </c>
      <c r="M1018" s="275">
        <v>0</v>
      </c>
      <c r="N1018" s="275">
        <v>1.3736353539188433</v>
      </c>
      <c r="O1018" s="275">
        <v>1.3736353539188433</v>
      </c>
      <c r="P1018" s="275">
        <v>1.3736353539188431</v>
      </c>
      <c r="Q1018" s="275">
        <v>1.3736353539188433</v>
      </c>
      <c r="R1018" s="275">
        <v>1.3736353539188433</v>
      </c>
      <c r="S1018" s="275">
        <v>1.3736353539188433</v>
      </c>
      <c r="T1018" s="275">
        <v>1.3736353539188433</v>
      </c>
      <c r="U1018" s="275">
        <v>1.3736353539188433</v>
      </c>
      <c r="V1018" s="275">
        <v>1.3736353539188433</v>
      </c>
      <c r="W1018" s="275">
        <v>0.64508084739927452</v>
      </c>
      <c r="X1018" s="275">
        <v>6.4327102577720818E-3</v>
      </c>
      <c r="Y1018" s="275">
        <v>0.32575677882852327</v>
      </c>
      <c r="Z1018" s="275">
        <v>0.17740693810853722</v>
      </c>
      <c r="AA1018" s="275">
        <v>0.17740693810853722</v>
      </c>
      <c r="AB1018" s="275">
        <v>0.17740693810853722</v>
      </c>
      <c r="AC1018" s="275">
        <v>0.17740693810853722</v>
      </c>
      <c r="AD1018" s="275">
        <v>0.17740693810853722</v>
      </c>
      <c r="AE1018" s="275">
        <v>0.17740693810853722</v>
      </c>
      <c r="AF1018" s="275">
        <v>7.252746860000002E-2</v>
      </c>
      <c r="AG1018" s="275">
        <v>6.7159609999999977E-3</v>
      </c>
      <c r="AH1018" s="275">
        <v>6.7159609999999977E-3</v>
      </c>
      <c r="AI1018" s="275">
        <v>0.18928965703505124</v>
      </c>
      <c r="AJ1018" s="275">
        <v>0.18928965703505124</v>
      </c>
      <c r="AK1018" s="275">
        <v>0.18928965703505124</v>
      </c>
    </row>
    <row r="1019" spans="1:37" ht="15" x14ac:dyDescent="0.25">
      <c r="A1019" s="269" t="s">
        <v>945</v>
      </c>
      <c r="B1019" s="269" t="s">
        <v>343</v>
      </c>
      <c r="C1019" s="275">
        <v>166</v>
      </c>
      <c r="D1019" s="269" t="s">
        <v>802</v>
      </c>
      <c r="E1019" s="275">
        <v>0</v>
      </c>
      <c r="F1019" s="275">
        <v>0</v>
      </c>
      <c r="G1019" s="275">
        <v>0</v>
      </c>
      <c r="H1019" s="275">
        <v>0</v>
      </c>
      <c r="I1019" s="275">
        <v>0</v>
      </c>
      <c r="J1019" s="275">
        <v>0</v>
      </c>
      <c r="K1019" s="275">
        <v>0</v>
      </c>
      <c r="L1019" s="275">
        <v>0</v>
      </c>
      <c r="M1019" s="275">
        <v>0</v>
      </c>
      <c r="N1019" s="275">
        <v>6.8684324837726294</v>
      </c>
      <c r="O1019" s="275">
        <v>6.8684324837726294</v>
      </c>
      <c r="P1019" s="275">
        <v>6.8684324837726294</v>
      </c>
      <c r="Q1019" s="275">
        <v>6.8684324837726294</v>
      </c>
      <c r="R1019" s="275">
        <v>6.8684324837726294</v>
      </c>
      <c r="S1019" s="275">
        <v>6.8684324837726294</v>
      </c>
      <c r="T1019" s="275">
        <v>6.8684324837726294</v>
      </c>
      <c r="U1019" s="275">
        <v>6.8684324837726294</v>
      </c>
      <c r="V1019" s="275">
        <v>6.8684324837726294</v>
      </c>
      <c r="W1019" s="275">
        <v>3.1607943997653001</v>
      </c>
      <c r="X1019" s="275">
        <v>3.095646758222859E-2</v>
      </c>
      <c r="Y1019" s="275">
        <v>1.5958754336737644</v>
      </c>
      <c r="Z1019" s="275">
        <v>0.76283875239545906</v>
      </c>
      <c r="AA1019" s="275">
        <v>0.76283875239545906</v>
      </c>
      <c r="AB1019" s="275">
        <v>0.76283875239545906</v>
      </c>
      <c r="AC1019" s="275">
        <v>0.76283875239545906</v>
      </c>
      <c r="AD1019" s="275">
        <v>0.76283875239545906</v>
      </c>
      <c r="AE1019" s="275">
        <v>0.76283875239545906</v>
      </c>
      <c r="AF1019" s="275">
        <v>1.9602801586529561</v>
      </c>
      <c r="AG1019" s="275">
        <v>0.18151484908199594</v>
      </c>
      <c r="AH1019" s="275">
        <v>0.18151484908199594</v>
      </c>
      <c r="AI1019" s="275">
        <v>0.82893083321996741</v>
      </c>
      <c r="AJ1019" s="275">
        <v>0.82893083321996741</v>
      </c>
      <c r="AK1019" s="275">
        <v>0.82893083321996741</v>
      </c>
    </row>
    <row r="1020" spans="1:37" ht="15" x14ac:dyDescent="0.25">
      <c r="A1020" s="269" t="s">
        <v>946</v>
      </c>
      <c r="B1020" s="269" t="s">
        <v>344</v>
      </c>
      <c r="C1020" s="275">
        <v>136</v>
      </c>
      <c r="D1020" s="269" t="s">
        <v>802</v>
      </c>
      <c r="E1020" s="275">
        <v>0</v>
      </c>
      <c r="F1020" s="275">
        <v>0</v>
      </c>
      <c r="G1020" s="275">
        <v>0</v>
      </c>
      <c r="H1020" s="275">
        <v>0</v>
      </c>
      <c r="I1020" s="275">
        <v>0</v>
      </c>
      <c r="J1020" s="275">
        <v>0</v>
      </c>
      <c r="K1020" s="275">
        <v>0</v>
      </c>
      <c r="L1020" s="275">
        <v>0</v>
      </c>
      <c r="M1020" s="275">
        <v>0</v>
      </c>
      <c r="N1020" s="275">
        <v>5.6197583091786063</v>
      </c>
      <c r="O1020" s="275">
        <v>5.6197583091786063</v>
      </c>
      <c r="P1020" s="275">
        <v>5.6197583091786063</v>
      </c>
      <c r="Q1020" s="275">
        <v>5.6197583091786063</v>
      </c>
      <c r="R1020" s="275">
        <v>5.6197583091786063</v>
      </c>
      <c r="S1020" s="275">
        <v>5.6197583091786063</v>
      </c>
      <c r="T1020" s="275">
        <v>5.6197583091786063</v>
      </c>
      <c r="U1020" s="275">
        <v>5.6197583091786063</v>
      </c>
      <c r="V1020" s="275">
        <v>5.6197583091786063</v>
      </c>
      <c r="W1020" s="275">
        <v>2.5876929169391785</v>
      </c>
      <c r="X1020" s="275">
        <v>2.5337240609578645E-2</v>
      </c>
      <c r="Y1020" s="275">
        <v>1.3065150787743784</v>
      </c>
      <c r="Z1020" s="275">
        <v>0.62777541825935701</v>
      </c>
      <c r="AA1020" s="275">
        <v>0.62777541825935701</v>
      </c>
      <c r="AB1020" s="275">
        <v>0.62777541825935701</v>
      </c>
      <c r="AC1020" s="275">
        <v>0.62777541825935701</v>
      </c>
      <c r="AD1020" s="275">
        <v>0.62777541825935701</v>
      </c>
      <c r="AE1020" s="275">
        <v>0.62777541825935701</v>
      </c>
      <c r="AF1020" s="275">
        <v>10.577576315200004</v>
      </c>
      <c r="AG1020" s="275">
        <v>0.97946869610000009</v>
      </c>
      <c r="AH1020" s="275">
        <v>0.97946869610000009</v>
      </c>
      <c r="AI1020" s="275">
        <v>0.75621843389729748</v>
      </c>
      <c r="AJ1020" s="275">
        <v>0.75621843389729748</v>
      </c>
      <c r="AK1020" s="275">
        <v>0.75621843389729748</v>
      </c>
    </row>
    <row r="1021" spans="1:37" ht="15" x14ac:dyDescent="0.25">
      <c r="A1021" s="269" t="s">
        <v>2280</v>
      </c>
      <c r="B1021" s="269" t="s">
        <v>341</v>
      </c>
      <c r="C1021" s="275">
        <v>83</v>
      </c>
      <c r="D1021" s="269" t="s">
        <v>802</v>
      </c>
      <c r="E1021" s="275">
        <v>0</v>
      </c>
      <c r="F1021" s="275">
        <v>0</v>
      </c>
      <c r="G1021" s="275">
        <v>0</v>
      </c>
      <c r="H1021" s="275">
        <v>0</v>
      </c>
      <c r="I1021" s="275">
        <v>0</v>
      </c>
      <c r="J1021" s="275">
        <v>0</v>
      </c>
      <c r="K1021" s="275">
        <v>0</v>
      </c>
      <c r="L1021" s="275">
        <v>0</v>
      </c>
      <c r="M1021" s="275">
        <v>0</v>
      </c>
      <c r="N1021" s="275">
        <v>3.4134462040384914</v>
      </c>
      <c r="O1021" s="275">
        <v>3.4134462040384914</v>
      </c>
      <c r="P1021" s="275">
        <v>3.4134462040384927</v>
      </c>
      <c r="Q1021" s="275">
        <v>3.4134462040384914</v>
      </c>
      <c r="R1021" s="275">
        <v>3.4134462040384914</v>
      </c>
      <c r="S1021" s="275">
        <v>3.4134462040384914</v>
      </c>
      <c r="T1021" s="275">
        <v>3.4134462040384914</v>
      </c>
      <c r="U1021" s="275">
        <v>3.4134462040384914</v>
      </c>
      <c r="V1021" s="275">
        <v>3.4134462040384914</v>
      </c>
      <c r="W1021" s="275">
        <v>1.5788837395960873</v>
      </c>
      <c r="X1021" s="275">
        <v>1.5409959503695567E-2</v>
      </c>
      <c r="Y1021" s="275">
        <v>0.79714684954989146</v>
      </c>
      <c r="Z1021" s="275">
        <v>0.39561318967664921</v>
      </c>
      <c r="AA1021" s="275">
        <v>0.39561318967664921</v>
      </c>
      <c r="AB1021" s="275">
        <v>0.39561318967664921</v>
      </c>
      <c r="AC1021" s="275">
        <v>0.39561318967664921</v>
      </c>
      <c r="AD1021" s="275">
        <v>0.39561318967664921</v>
      </c>
      <c r="AE1021" s="275">
        <v>0.39561318967664921</v>
      </c>
      <c r="AF1021" s="275">
        <v>0.13326801335295593</v>
      </c>
      <c r="AG1021" s="275">
        <v>1.2340468581995917E-2</v>
      </c>
      <c r="AH1021" s="275">
        <v>1.2340468581995917E-2</v>
      </c>
      <c r="AI1021" s="275">
        <v>0.45918212277542297</v>
      </c>
      <c r="AJ1021" s="275">
        <v>0.45918212277542297</v>
      </c>
      <c r="AK1021" s="275">
        <v>0.45918212277542297</v>
      </c>
    </row>
    <row r="1022" spans="1:37" ht="15" x14ac:dyDescent="0.25">
      <c r="A1022" s="269" t="s">
        <v>947</v>
      </c>
      <c r="B1022" s="269" t="s">
        <v>340</v>
      </c>
      <c r="C1022" s="275">
        <v>81</v>
      </c>
      <c r="D1022" s="269" t="s">
        <v>802</v>
      </c>
      <c r="E1022" s="275">
        <v>0</v>
      </c>
      <c r="F1022" s="275">
        <v>0</v>
      </c>
      <c r="G1022" s="275">
        <v>0</v>
      </c>
      <c r="H1022" s="275">
        <v>0</v>
      </c>
      <c r="I1022" s="275">
        <v>0</v>
      </c>
      <c r="J1022" s="275">
        <v>0</v>
      </c>
      <c r="K1022" s="275">
        <v>0</v>
      </c>
      <c r="L1022" s="275">
        <v>0</v>
      </c>
      <c r="M1022" s="275">
        <v>0</v>
      </c>
      <c r="N1022" s="275">
        <v>3.3301955765282587</v>
      </c>
      <c r="O1022" s="275">
        <v>3.3301955765282587</v>
      </c>
      <c r="P1022" s="275">
        <v>3.3301955765282591</v>
      </c>
      <c r="Q1022" s="275">
        <v>3.3301955765282587</v>
      </c>
      <c r="R1022" s="275">
        <v>3.3301955765282587</v>
      </c>
      <c r="S1022" s="275">
        <v>3.3301955765282587</v>
      </c>
      <c r="T1022" s="275">
        <v>3.3301955765282587</v>
      </c>
      <c r="U1022" s="275">
        <v>3.3301955765282587</v>
      </c>
      <c r="V1022" s="275">
        <v>3.3301955765282587</v>
      </c>
      <c r="W1022" s="275">
        <v>1.5439064484698477</v>
      </c>
      <c r="X1022" s="275">
        <v>1.5035601049447476E-2</v>
      </c>
      <c r="Y1022" s="275">
        <v>0.77947102475964758</v>
      </c>
      <c r="Z1022" s="275">
        <v>0.3945219236394702</v>
      </c>
      <c r="AA1022" s="275">
        <v>0.3945219236394702</v>
      </c>
      <c r="AB1022" s="275">
        <v>0.3945219236394702</v>
      </c>
      <c r="AC1022" s="275">
        <v>0.3945219236394702</v>
      </c>
      <c r="AD1022" s="275">
        <v>0.3945219236394702</v>
      </c>
      <c r="AE1022" s="275">
        <v>0.3945219236394702</v>
      </c>
      <c r="AF1022" s="275">
        <v>0.13387290695295595</v>
      </c>
      <c r="AG1022" s="275">
        <v>1.2396482781995918E-2</v>
      </c>
      <c r="AH1022" s="275">
        <v>1.2396482781995918E-2</v>
      </c>
      <c r="AI1022" s="275">
        <v>0.45179909007640889</v>
      </c>
      <c r="AJ1022" s="275">
        <v>0.45179909007640889</v>
      </c>
      <c r="AK1022" s="275">
        <v>0.45179909007640889</v>
      </c>
    </row>
    <row r="1023" spans="1:37" ht="15" x14ac:dyDescent="0.25">
      <c r="A1023" s="269" t="s">
        <v>3768</v>
      </c>
      <c r="B1023" s="269" t="s">
        <v>345</v>
      </c>
      <c r="C1023" s="275">
        <v>180</v>
      </c>
      <c r="D1023" s="269" t="s">
        <v>802</v>
      </c>
      <c r="E1023" s="275">
        <v>733.60828489930259</v>
      </c>
      <c r="F1023" s="275">
        <v>701.38588412434683</v>
      </c>
      <c r="G1023" s="275">
        <v>725.55268470556382</v>
      </c>
      <c r="H1023" s="275">
        <v>733.60828489930259</v>
      </c>
      <c r="I1023" s="275">
        <v>286.84177915175599</v>
      </c>
      <c r="J1023" s="275">
        <v>540.77959264127162</v>
      </c>
      <c r="K1023" s="275">
        <v>457.39362277715878</v>
      </c>
      <c r="L1023" s="275">
        <v>238.50817798932235</v>
      </c>
      <c r="M1023" s="275">
        <v>313.36853967062882</v>
      </c>
      <c r="N1023" s="275">
        <v>615.59623192607603</v>
      </c>
      <c r="O1023" s="275">
        <v>600.13757181399899</v>
      </c>
      <c r="P1023" s="275">
        <v>611.63165567008434</v>
      </c>
      <c r="Q1023" s="275">
        <v>615.59623192607603</v>
      </c>
      <c r="R1023" s="275">
        <v>206.91185838065769</v>
      </c>
      <c r="S1023" s="275">
        <v>432.78962337576706</v>
      </c>
      <c r="T1023" s="275">
        <v>316.04212619442922</v>
      </c>
      <c r="U1023" s="275">
        <v>183.92390345648678</v>
      </c>
      <c r="V1023" s="275">
        <v>226.56511290003436</v>
      </c>
      <c r="W1023" s="275">
        <v>7.9258671395839873</v>
      </c>
      <c r="X1023" s="275">
        <v>0.12932944801696333</v>
      </c>
      <c r="Y1023" s="275">
        <v>4.0275982938004748</v>
      </c>
      <c r="Z1023" s="275">
        <v>1.0733099316970285</v>
      </c>
      <c r="AA1023" s="275">
        <v>1.0733099316970285</v>
      </c>
      <c r="AB1023" s="275">
        <v>1.0733099316970285</v>
      </c>
      <c r="AC1023" s="275">
        <v>1.0733099316970285</v>
      </c>
      <c r="AD1023" s="275">
        <v>1.0733099316970285</v>
      </c>
      <c r="AE1023" s="275">
        <v>1.0733099316970285</v>
      </c>
      <c r="AF1023" s="275">
        <v>392.82133817500005</v>
      </c>
      <c r="AG1023" s="275">
        <v>36.374867049999999</v>
      </c>
      <c r="AH1023" s="275">
        <v>36.374867049999999</v>
      </c>
      <c r="AI1023" s="275">
        <v>31.203950231764981</v>
      </c>
      <c r="AJ1023" s="275">
        <v>31.203950231764981</v>
      </c>
      <c r="AK1023" s="275">
        <v>31.203950231764981</v>
      </c>
    </row>
    <row r="1024" spans="1:37" ht="15" x14ac:dyDescent="0.25">
      <c r="A1024" s="269" t="s">
        <v>3769</v>
      </c>
      <c r="B1024" s="269" t="s">
        <v>346</v>
      </c>
      <c r="C1024" s="275">
        <v>183</v>
      </c>
      <c r="D1024" s="269" t="s">
        <v>802</v>
      </c>
      <c r="E1024" s="275">
        <v>694.3908589111827</v>
      </c>
      <c r="F1024" s="275">
        <v>662.16845813622695</v>
      </c>
      <c r="G1024" s="275">
        <v>686.33525871744371</v>
      </c>
      <c r="H1024" s="275">
        <v>694.3908589111827</v>
      </c>
      <c r="I1024" s="275">
        <v>275.6031848548825</v>
      </c>
      <c r="J1024" s="275">
        <v>513.26393391072816</v>
      </c>
      <c r="K1024" s="275">
        <v>437.00443412809864</v>
      </c>
      <c r="L1024" s="275">
        <v>227.26958369244886</v>
      </c>
      <c r="M1024" s="275">
        <v>299.84229678570864</v>
      </c>
      <c r="N1024" s="275">
        <v>583.36476105833071</v>
      </c>
      <c r="O1024" s="275">
        <v>567.93032185000459</v>
      </c>
      <c r="P1024" s="275">
        <v>579.41229525421443</v>
      </c>
      <c r="Q1024" s="275">
        <v>583.36476105833071</v>
      </c>
      <c r="R1024" s="275">
        <v>200.27313482163117</v>
      </c>
      <c r="S1024" s="275">
        <v>411.68290323868291</v>
      </c>
      <c r="T1024" s="275">
        <v>302.69269003685918</v>
      </c>
      <c r="U1024" s="275">
        <v>177.30940080121121</v>
      </c>
      <c r="V1024" s="275">
        <v>218.25476641730972</v>
      </c>
      <c r="W1024" s="275">
        <v>7.9039857328402361</v>
      </c>
      <c r="X1024" s="275">
        <v>0.12767926869404669</v>
      </c>
      <c r="Y1024" s="275">
        <v>4.0158325007671412</v>
      </c>
      <c r="Z1024" s="275">
        <v>1.0500875514407786</v>
      </c>
      <c r="AA1024" s="275">
        <v>1.0500875514407786</v>
      </c>
      <c r="AB1024" s="275">
        <v>1.0500875514407786</v>
      </c>
      <c r="AC1024" s="275">
        <v>1.0500875514407786</v>
      </c>
      <c r="AD1024" s="275">
        <v>1.0500875514407786</v>
      </c>
      <c r="AE1024" s="275">
        <v>1.0500875514407786</v>
      </c>
      <c r="AF1024" s="275">
        <v>368.99550241549997</v>
      </c>
      <c r="AG1024" s="275">
        <v>34.168618592599998</v>
      </c>
      <c r="AH1024" s="275">
        <v>34.168618592599998</v>
      </c>
      <c r="AI1024" s="275">
        <v>29.388607622208827</v>
      </c>
      <c r="AJ1024" s="275">
        <v>29.388607622208827</v>
      </c>
      <c r="AK1024" s="275">
        <v>29.388607622208827</v>
      </c>
    </row>
    <row r="1025" spans="1:37" ht="15" x14ac:dyDescent="0.25">
      <c r="A1025" s="269" t="s">
        <v>949</v>
      </c>
      <c r="B1025" s="269" t="s">
        <v>345</v>
      </c>
      <c r="C1025" s="275">
        <v>183</v>
      </c>
      <c r="D1025" s="269" t="s">
        <v>802</v>
      </c>
      <c r="E1025" s="275">
        <v>733.60828489930259</v>
      </c>
      <c r="F1025" s="275">
        <v>701.38588412434683</v>
      </c>
      <c r="G1025" s="275">
        <v>725.55268470556382</v>
      </c>
      <c r="H1025" s="275">
        <v>733.60828489930259</v>
      </c>
      <c r="I1025" s="275">
        <v>286.84177915175599</v>
      </c>
      <c r="J1025" s="275">
        <v>540.77959264127162</v>
      </c>
      <c r="K1025" s="275">
        <v>457.39362277715878</v>
      </c>
      <c r="L1025" s="275">
        <v>238.50817798932235</v>
      </c>
      <c r="M1025" s="275">
        <v>313.36853967062882</v>
      </c>
      <c r="N1025" s="275">
        <v>615.72110786734129</v>
      </c>
      <c r="O1025" s="275">
        <v>600.26244775526425</v>
      </c>
      <c r="P1025" s="275">
        <v>611.7565316113496</v>
      </c>
      <c r="Q1025" s="275">
        <v>615.72110786734129</v>
      </c>
      <c r="R1025" s="275">
        <v>207.03673432192301</v>
      </c>
      <c r="S1025" s="275">
        <v>432.91449931703232</v>
      </c>
      <c r="T1025" s="275">
        <v>316.16700213569453</v>
      </c>
      <c r="U1025" s="275">
        <v>184.04877939775213</v>
      </c>
      <c r="V1025" s="275">
        <v>226.68998884129971</v>
      </c>
      <c r="W1025" s="275">
        <v>7.9258671395839873</v>
      </c>
      <c r="X1025" s="275">
        <v>0.12932944801696333</v>
      </c>
      <c r="Y1025" s="275">
        <v>4.0275982938004748</v>
      </c>
      <c r="Z1025" s="275">
        <v>1.0733099316970285</v>
      </c>
      <c r="AA1025" s="275">
        <v>1.0733099316970285</v>
      </c>
      <c r="AB1025" s="275">
        <v>1.0733099316970285</v>
      </c>
      <c r="AC1025" s="275">
        <v>1.0733099316970285</v>
      </c>
      <c r="AD1025" s="275">
        <v>1.0733099316970285</v>
      </c>
      <c r="AE1025" s="275">
        <v>1.0733099316970285</v>
      </c>
      <c r="AF1025" s="275">
        <v>392.82416018260005</v>
      </c>
      <c r="AG1025" s="275">
        <v>36.375128364999995</v>
      </c>
      <c r="AH1025" s="275">
        <v>36.375128364999995</v>
      </c>
      <c r="AI1025" s="275">
        <v>31.215476101345732</v>
      </c>
      <c r="AJ1025" s="275">
        <v>31.215476101345732</v>
      </c>
      <c r="AK1025" s="275">
        <v>31.215476101345732</v>
      </c>
    </row>
    <row r="1026" spans="1:37" ht="15" x14ac:dyDescent="0.25">
      <c r="A1026" s="269" t="s">
        <v>950</v>
      </c>
      <c r="B1026" s="269" t="s">
        <v>346</v>
      </c>
      <c r="C1026" s="275">
        <v>183</v>
      </c>
      <c r="D1026" s="269" t="s">
        <v>802</v>
      </c>
      <c r="E1026" s="275">
        <v>694.3908589111827</v>
      </c>
      <c r="F1026" s="275">
        <v>662.16845813622695</v>
      </c>
      <c r="G1026" s="275">
        <v>686.33525871744371</v>
      </c>
      <c r="H1026" s="275">
        <v>694.3908589111827</v>
      </c>
      <c r="I1026" s="275">
        <v>275.6031848548825</v>
      </c>
      <c r="J1026" s="275">
        <v>513.26393391072816</v>
      </c>
      <c r="K1026" s="275">
        <v>437.00443412809864</v>
      </c>
      <c r="L1026" s="275">
        <v>227.26958369244886</v>
      </c>
      <c r="M1026" s="275">
        <v>299.84229678570864</v>
      </c>
      <c r="N1026" s="275">
        <v>583.18196258947592</v>
      </c>
      <c r="O1026" s="275">
        <v>567.7475233811499</v>
      </c>
      <c r="P1026" s="275">
        <v>579.22949678535974</v>
      </c>
      <c r="Q1026" s="275">
        <v>583.18196258947592</v>
      </c>
      <c r="R1026" s="275">
        <v>200.09033635277643</v>
      </c>
      <c r="S1026" s="275">
        <v>411.50010476982817</v>
      </c>
      <c r="T1026" s="275">
        <v>302.50989156800438</v>
      </c>
      <c r="U1026" s="275">
        <v>177.12660233235641</v>
      </c>
      <c r="V1026" s="275">
        <v>218.07196794845493</v>
      </c>
      <c r="W1026" s="275">
        <v>7.9039857328402361</v>
      </c>
      <c r="X1026" s="275">
        <v>0.12767926869404669</v>
      </c>
      <c r="Y1026" s="275">
        <v>4.0158325007671412</v>
      </c>
      <c r="Z1026" s="275">
        <v>1.0500875514407786</v>
      </c>
      <c r="AA1026" s="275">
        <v>1.0500875514407786</v>
      </c>
      <c r="AB1026" s="275">
        <v>1.0500875514407786</v>
      </c>
      <c r="AC1026" s="275">
        <v>1.0500875514407786</v>
      </c>
      <c r="AD1026" s="275">
        <v>1.0500875514407786</v>
      </c>
      <c r="AE1026" s="275">
        <v>1.0500875514407786</v>
      </c>
      <c r="AF1026" s="275">
        <v>368.98929254989997</v>
      </c>
      <c r="AG1026" s="275">
        <v>34.168043566199998</v>
      </c>
      <c r="AH1026" s="275">
        <v>34.168043566199998</v>
      </c>
      <c r="AI1026" s="275">
        <v>29.378684205523435</v>
      </c>
      <c r="AJ1026" s="275">
        <v>29.378684205523435</v>
      </c>
      <c r="AK1026" s="275">
        <v>29.378684205523435</v>
      </c>
    </row>
    <row r="1027" spans="1:37" ht="15" x14ac:dyDescent="0.25">
      <c r="A1027" s="269" t="s">
        <v>3770</v>
      </c>
      <c r="B1027" s="269" t="s">
        <v>347</v>
      </c>
      <c r="C1027" s="275">
        <v>550</v>
      </c>
      <c r="D1027" s="269" t="s">
        <v>802</v>
      </c>
      <c r="E1027" s="275">
        <v>2380.6728727780837</v>
      </c>
      <c r="F1027" s="275">
        <v>2224.4340912642933</v>
      </c>
      <c r="G1027" s="275">
        <v>2319.5260616712881</v>
      </c>
      <c r="H1027" s="275">
        <v>2338.0147794645181</v>
      </c>
      <c r="I1027" s="275">
        <v>981.74908155298101</v>
      </c>
      <c r="J1027" s="275">
        <v>1740.7218987192964</v>
      </c>
      <c r="K1027" s="275">
        <v>1497.7002865028187</v>
      </c>
      <c r="L1027" s="275">
        <v>817.99530790416532</v>
      </c>
      <c r="M1027" s="275">
        <v>1054.6891568254111</v>
      </c>
      <c r="N1027" s="275">
        <v>1771.0595092863939</v>
      </c>
      <c r="O1027" s="275">
        <v>1734.1088348341991</v>
      </c>
      <c r="P1027" s="275">
        <v>1755.4890502534638</v>
      </c>
      <c r="Q1027" s="275">
        <v>1759.8956485309368</v>
      </c>
      <c r="R1027" s="275">
        <v>567.87544421623545</v>
      </c>
      <c r="S1027" s="275">
        <v>1235.8293813538696</v>
      </c>
      <c r="T1027" s="275">
        <v>895.50229551267842</v>
      </c>
      <c r="U1027" s="275">
        <v>534.61357022578579</v>
      </c>
      <c r="V1027" s="275">
        <v>639.16085568357539</v>
      </c>
      <c r="W1027" s="275">
        <v>13.151929006060351</v>
      </c>
      <c r="X1027" s="275">
        <v>0.20900401320491852</v>
      </c>
      <c r="Y1027" s="275">
        <v>6.6804665096326348</v>
      </c>
      <c r="Z1027" s="275">
        <v>2.7296296993882234</v>
      </c>
      <c r="AA1027" s="275">
        <v>2.7296296993882234</v>
      </c>
      <c r="AB1027" s="275">
        <v>2.7296296993882234</v>
      </c>
      <c r="AC1027" s="275">
        <v>2.7296296993882234</v>
      </c>
      <c r="AD1027" s="275">
        <v>2.7296296993882234</v>
      </c>
      <c r="AE1027" s="275">
        <v>2.7296296993882234</v>
      </c>
      <c r="AF1027" s="275">
        <v>1154.0814164072651</v>
      </c>
      <c r="AG1027" s="275">
        <v>106.86678642711918</v>
      </c>
      <c r="AH1027" s="275">
        <v>106.86678642711918</v>
      </c>
      <c r="AI1027" s="275">
        <v>104.48161281127106</v>
      </c>
      <c r="AJ1027" s="275">
        <v>104.48161281127106</v>
      </c>
      <c r="AK1027" s="275">
        <v>104.48161281127106</v>
      </c>
    </row>
    <row r="1028" spans="1:37" ht="15" x14ac:dyDescent="0.25">
      <c r="A1028" s="269" t="s">
        <v>1838</v>
      </c>
      <c r="B1028" s="269" t="s">
        <v>347</v>
      </c>
      <c r="C1028" s="275">
        <v>550</v>
      </c>
      <c r="D1028" s="269" t="s">
        <v>802</v>
      </c>
      <c r="E1028" s="275">
        <v>2380.6728727780837</v>
      </c>
      <c r="F1028" s="275">
        <v>2224.4340912642933</v>
      </c>
      <c r="G1028" s="275">
        <v>2319.5260616712881</v>
      </c>
      <c r="H1028" s="275">
        <v>2338.0147794645186</v>
      </c>
      <c r="I1028" s="275">
        <v>981.74908155298101</v>
      </c>
      <c r="J1028" s="275">
        <v>1740.7218987192969</v>
      </c>
      <c r="K1028" s="275">
        <v>1497.7002865028187</v>
      </c>
      <c r="L1028" s="275">
        <v>817.99530790416532</v>
      </c>
      <c r="M1028" s="275">
        <v>1054.6891568254111</v>
      </c>
      <c r="N1028" s="275">
        <v>1771.0667755575193</v>
      </c>
      <c r="O1028" s="275">
        <v>1734.1161011053243</v>
      </c>
      <c r="P1028" s="275">
        <v>1755.5023717505276</v>
      </c>
      <c r="Q1028" s="275">
        <v>1759.9150252539375</v>
      </c>
      <c r="R1028" s="275">
        <v>567.89482093923607</v>
      </c>
      <c r="S1028" s="275">
        <v>1235.8427028509327</v>
      </c>
      <c r="T1028" s="275">
        <v>895.50956178380352</v>
      </c>
      <c r="U1028" s="275">
        <v>534.62083649691101</v>
      </c>
      <c r="V1028" s="275">
        <v>639.17417718063825</v>
      </c>
      <c r="W1028" s="275">
        <v>13.151929006060351</v>
      </c>
      <c r="X1028" s="275">
        <v>0.20900401320491852</v>
      </c>
      <c r="Y1028" s="275">
        <v>6.6804665096326348</v>
      </c>
      <c r="Z1028" s="275">
        <v>2.7296296993882234</v>
      </c>
      <c r="AA1028" s="275">
        <v>2.7296296993882234</v>
      </c>
      <c r="AB1028" s="275">
        <v>2.7296296993882234</v>
      </c>
      <c r="AC1028" s="275">
        <v>2.7296296993882234</v>
      </c>
      <c r="AD1028" s="275">
        <v>2.7296296993882234</v>
      </c>
      <c r="AE1028" s="275">
        <v>2.7296296993882234</v>
      </c>
      <c r="AF1028" s="275">
        <v>1154.0844937757499</v>
      </c>
      <c r="AG1028" s="275">
        <v>106.86707139101964</v>
      </c>
      <c r="AH1028" s="275">
        <v>106.86707139101964</v>
      </c>
      <c r="AI1028" s="275">
        <v>104.48582816986733</v>
      </c>
      <c r="AJ1028" s="275">
        <v>104.48582816986733</v>
      </c>
      <c r="AK1028" s="275">
        <v>104.48582816986733</v>
      </c>
    </row>
    <row r="1029" spans="1:37" ht="15" x14ac:dyDescent="0.25">
      <c r="A1029" s="269" t="s">
        <v>3771</v>
      </c>
      <c r="B1029" s="269" t="s">
        <v>348</v>
      </c>
      <c r="C1029" s="275">
        <v>101</v>
      </c>
      <c r="D1029" s="269" t="s">
        <v>802</v>
      </c>
      <c r="E1029" s="275">
        <v>486.88289344525009</v>
      </c>
      <c r="F1029" s="275">
        <v>427.90171123279794</v>
      </c>
      <c r="G1029" s="275">
        <v>450.05048216378901</v>
      </c>
      <c r="H1029" s="275">
        <v>444.22480013168479</v>
      </c>
      <c r="I1029" s="275">
        <v>219.52387114491384</v>
      </c>
      <c r="J1029" s="275">
        <v>352.21205004968203</v>
      </c>
      <c r="K1029" s="275">
        <v>347.57966194608741</v>
      </c>
      <c r="L1029" s="275">
        <v>201.65649644810554</v>
      </c>
      <c r="M1029" s="275">
        <v>244.11889253084698</v>
      </c>
      <c r="N1029" s="275">
        <v>351.48350977419989</v>
      </c>
      <c r="O1029" s="275">
        <v>327.28825665474557</v>
      </c>
      <c r="P1029" s="275">
        <v>338.44491406021262</v>
      </c>
      <c r="Q1029" s="275">
        <v>339.00566499025712</v>
      </c>
      <c r="R1029" s="275">
        <v>143.00955438642106</v>
      </c>
      <c r="S1029" s="275">
        <v>252.56077601108149</v>
      </c>
      <c r="T1029" s="275">
        <v>207.99416473727794</v>
      </c>
      <c r="U1029" s="275">
        <v>130.82724671139272</v>
      </c>
      <c r="V1029" s="275">
        <v>155.65683743476856</v>
      </c>
      <c r="W1029" s="275">
        <v>2.7367746677254132</v>
      </c>
      <c r="X1029" s="275">
        <v>4.3943509285493558E-2</v>
      </c>
      <c r="Y1029" s="275">
        <v>1.3903590885054533</v>
      </c>
      <c r="Z1029" s="275">
        <v>0.58678525888399335</v>
      </c>
      <c r="AA1029" s="275">
        <v>0.58678525888399335</v>
      </c>
      <c r="AB1029" s="275">
        <v>0.58678525888399335</v>
      </c>
      <c r="AC1029" s="275">
        <v>0.58678525888399335</v>
      </c>
      <c r="AD1029" s="275">
        <v>0.58678525888399335</v>
      </c>
      <c r="AE1029" s="275">
        <v>0.58678525888399335</v>
      </c>
      <c r="AF1029" s="275">
        <v>197.76926442232531</v>
      </c>
      <c r="AG1029" s="275">
        <v>18.313240670817365</v>
      </c>
      <c r="AH1029" s="275">
        <v>18.313240670817365</v>
      </c>
      <c r="AI1029" s="275">
        <v>21.436442410936586</v>
      </c>
      <c r="AJ1029" s="275">
        <v>21.436442410936586</v>
      </c>
      <c r="AK1029" s="275">
        <v>21.436442410936586</v>
      </c>
    </row>
    <row r="1030" spans="1:37" ht="15" x14ac:dyDescent="0.25">
      <c r="A1030" s="269" t="s">
        <v>4415</v>
      </c>
      <c r="B1030" s="269" t="s">
        <v>348</v>
      </c>
      <c r="C1030" s="275">
        <v>106</v>
      </c>
      <c r="D1030" s="269" t="s">
        <v>802</v>
      </c>
      <c r="E1030" s="275">
        <v>486.88289344525009</v>
      </c>
      <c r="F1030" s="275">
        <v>427.90171123279794</v>
      </c>
      <c r="G1030" s="275">
        <v>450.05048216378901</v>
      </c>
      <c r="H1030" s="275">
        <v>444.22480013168479</v>
      </c>
      <c r="I1030" s="275">
        <v>219.52387114491384</v>
      </c>
      <c r="J1030" s="275">
        <v>352.21205004968203</v>
      </c>
      <c r="K1030" s="275">
        <v>347.57966194608741</v>
      </c>
      <c r="L1030" s="275">
        <v>201.65649644810554</v>
      </c>
      <c r="M1030" s="275">
        <v>244.11889253084698</v>
      </c>
      <c r="N1030" s="275">
        <v>351.68073693628759</v>
      </c>
      <c r="O1030" s="275">
        <v>327.48548381683327</v>
      </c>
      <c r="P1030" s="275">
        <v>338.63305838339375</v>
      </c>
      <c r="Q1030" s="275">
        <v>339.18472647453166</v>
      </c>
      <c r="R1030" s="275">
        <v>143.18861587069557</v>
      </c>
      <c r="S1030" s="275">
        <v>252.74892033426258</v>
      </c>
      <c r="T1030" s="275">
        <v>208.19139189936561</v>
      </c>
      <c r="U1030" s="275">
        <v>131.02447387348042</v>
      </c>
      <c r="V1030" s="275">
        <v>155.84498175794965</v>
      </c>
      <c r="W1030" s="275">
        <v>2.7367746677254132</v>
      </c>
      <c r="X1030" s="275">
        <v>4.3943509285493558E-2</v>
      </c>
      <c r="Y1030" s="275">
        <v>1.3903590885054533</v>
      </c>
      <c r="Z1030" s="275">
        <v>0.58678525888399335</v>
      </c>
      <c r="AA1030" s="275">
        <v>0.58678525888399335</v>
      </c>
      <c r="AB1030" s="275">
        <v>0.58678525888399335</v>
      </c>
      <c r="AC1030" s="275">
        <v>0.58678525888399335</v>
      </c>
      <c r="AD1030" s="275">
        <v>0.58678525888399335</v>
      </c>
      <c r="AE1030" s="275">
        <v>0.58678525888399335</v>
      </c>
      <c r="AF1030" s="275">
        <v>197.76667503392531</v>
      </c>
      <c r="AG1030" s="275">
        <v>18.313000897617364</v>
      </c>
      <c r="AH1030" s="275">
        <v>18.313000897617364</v>
      </c>
      <c r="AI1030" s="275">
        <v>21.448185182171272</v>
      </c>
      <c r="AJ1030" s="275">
        <v>21.448185182171272</v>
      </c>
      <c r="AK1030" s="275">
        <v>21.448185182171272</v>
      </c>
    </row>
    <row r="1031" spans="1:37" ht="15" x14ac:dyDescent="0.25">
      <c r="A1031" s="269" t="s">
        <v>1839</v>
      </c>
      <c r="B1031" s="269" t="s">
        <v>348</v>
      </c>
      <c r="C1031" s="275">
        <v>101</v>
      </c>
      <c r="D1031" s="269" t="s">
        <v>802</v>
      </c>
      <c r="E1031" s="275">
        <v>486.88289344525009</v>
      </c>
      <c r="F1031" s="275">
        <v>427.90171123279794</v>
      </c>
      <c r="G1031" s="275">
        <v>450.05048216378901</v>
      </c>
      <c r="H1031" s="275">
        <v>444.22480013168479</v>
      </c>
      <c r="I1031" s="275">
        <v>219.52387114491384</v>
      </c>
      <c r="J1031" s="275">
        <v>352.21205004968203</v>
      </c>
      <c r="K1031" s="275">
        <v>347.57966194608741</v>
      </c>
      <c r="L1031" s="275">
        <v>201.65649644810554</v>
      </c>
      <c r="M1031" s="275">
        <v>244.11889253084698</v>
      </c>
      <c r="N1031" s="275">
        <v>351.49077604532516</v>
      </c>
      <c r="O1031" s="275">
        <v>327.29552292587084</v>
      </c>
      <c r="P1031" s="275">
        <v>338.45823555727566</v>
      </c>
      <c r="Q1031" s="275">
        <v>339.02504171325785</v>
      </c>
      <c r="R1031" s="275">
        <v>143.02893110942176</v>
      </c>
      <c r="S1031" s="275">
        <v>252.57409750814446</v>
      </c>
      <c r="T1031" s="275">
        <v>208.00143100840322</v>
      </c>
      <c r="U1031" s="275">
        <v>130.83451298251799</v>
      </c>
      <c r="V1031" s="275">
        <v>155.67015893183154</v>
      </c>
      <c r="W1031" s="275">
        <v>2.7367746677254132</v>
      </c>
      <c r="X1031" s="275">
        <v>4.3943509285493558E-2</v>
      </c>
      <c r="Y1031" s="275">
        <v>1.3903590885054533</v>
      </c>
      <c r="Z1031" s="275">
        <v>0.58678525888399335</v>
      </c>
      <c r="AA1031" s="275">
        <v>0.58678525888399335</v>
      </c>
      <c r="AB1031" s="275">
        <v>0.58678525888399335</v>
      </c>
      <c r="AC1031" s="275">
        <v>0.58678525888399335</v>
      </c>
      <c r="AD1031" s="275">
        <v>0.58678525888399335</v>
      </c>
      <c r="AE1031" s="275">
        <v>0.58678525888399335</v>
      </c>
      <c r="AF1031" s="275">
        <v>197.77376615881025</v>
      </c>
      <c r="AG1031" s="275">
        <v>18.313657524717822</v>
      </c>
      <c r="AH1031" s="275">
        <v>18.313657524717822</v>
      </c>
      <c r="AI1031" s="275">
        <v>21.440657769532848</v>
      </c>
      <c r="AJ1031" s="275">
        <v>21.440657769532848</v>
      </c>
      <c r="AK1031" s="275">
        <v>21.440657769532848</v>
      </c>
    </row>
    <row r="1032" spans="1:37" ht="15" x14ac:dyDescent="0.25">
      <c r="A1032" s="269" t="s">
        <v>3772</v>
      </c>
      <c r="B1032" s="269" t="s">
        <v>1841</v>
      </c>
      <c r="C1032" s="275">
        <v>90</v>
      </c>
      <c r="D1032" s="269" t="s">
        <v>802</v>
      </c>
      <c r="E1032" s="275">
        <v>425.0938602981052</v>
      </c>
      <c r="F1032" s="275">
        <v>415.00906047434421</v>
      </c>
      <c r="G1032" s="275">
        <v>422.57266034216491</v>
      </c>
      <c r="H1032" s="275">
        <v>425.0938602981052</v>
      </c>
      <c r="I1032" s="275">
        <v>143.99059216795203</v>
      </c>
      <c r="J1032" s="275">
        <v>304.31572455732811</v>
      </c>
      <c r="K1032" s="275">
        <v>238.21178520079133</v>
      </c>
      <c r="L1032" s="275">
        <v>128.86339243231055</v>
      </c>
      <c r="M1032" s="275">
        <v>162.50349051428137</v>
      </c>
      <c r="N1032" s="275">
        <v>328.7352375328577</v>
      </c>
      <c r="O1032" s="275">
        <v>328.11300343726782</v>
      </c>
      <c r="P1032" s="275">
        <v>328.50701629770759</v>
      </c>
      <c r="Q1032" s="275">
        <v>328.7352375328577</v>
      </c>
      <c r="R1032" s="275">
        <v>92.872825637020256</v>
      </c>
      <c r="S1032" s="275">
        <v>226.02369906095484</v>
      </c>
      <c r="T1032" s="275">
        <v>154.75033802457159</v>
      </c>
      <c r="U1032" s="275">
        <v>91.873983153532421</v>
      </c>
      <c r="V1032" s="275">
        <v>107.99834101606164</v>
      </c>
      <c r="W1032" s="275">
        <v>2.362064679750421</v>
      </c>
      <c r="X1032" s="275">
        <v>3.7128125249403197E-2</v>
      </c>
      <c r="Y1032" s="275">
        <v>1.1995964024999122</v>
      </c>
      <c r="Z1032" s="275">
        <v>0.50992690715893385</v>
      </c>
      <c r="AA1032" s="275">
        <v>0.50992690715893385</v>
      </c>
      <c r="AB1032" s="275">
        <v>0.50992690715893385</v>
      </c>
      <c r="AC1032" s="275">
        <v>0.50992690715893385</v>
      </c>
      <c r="AD1032" s="275">
        <v>0.50992690715893385</v>
      </c>
      <c r="AE1032" s="275">
        <v>0.50992690715893385</v>
      </c>
      <c r="AF1032" s="275">
        <v>216.41314482908496</v>
      </c>
      <c r="AG1032" s="275">
        <v>20.039641578000456</v>
      </c>
      <c r="AH1032" s="275">
        <v>20.039641578000456</v>
      </c>
      <c r="AI1032" s="275">
        <v>20.119823394849988</v>
      </c>
      <c r="AJ1032" s="275">
        <v>20.119823394849988</v>
      </c>
      <c r="AK1032" s="275">
        <v>20.119823394849988</v>
      </c>
    </row>
    <row r="1033" spans="1:37" ht="15" x14ac:dyDescent="0.25">
      <c r="A1033" s="269" t="s">
        <v>4416</v>
      </c>
      <c r="B1033" s="269" t="s">
        <v>1841</v>
      </c>
      <c r="C1033" s="275">
        <v>93</v>
      </c>
      <c r="D1033" s="269" t="s">
        <v>802</v>
      </c>
      <c r="E1033" s="275">
        <v>470.51528627048953</v>
      </c>
      <c r="F1033" s="275">
        <v>457.94888645302279</v>
      </c>
      <c r="G1033" s="275">
        <v>467.37368631612293</v>
      </c>
      <c r="H1033" s="275">
        <v>470.51528627048953</v>
      </c>
      <c r="I1033" s="275">
        <v>162.67398644594277</v>
      </c>
      <c r="J1033" s="275">
        <v>337.72518327292261</v>
      </c>
      <c r="K1033" s="275">
        <v>266.0457738309687</v>
      </c>
      <c r="L1033" s="275">
        <v>143.82438671974268</v>
      </c>
      <c r="M1033" s="275">
        <v>182.2337333834659</v>
      </c>
      <c r="N1033" s="275">
        <v>358.46510416385377</v>
      </c>
      <c r="O1033" s="275">
        <v>357.3570601613759</v>
      </c>
      <c r="P1033" s="275">
        <v>358.10786141955947</v>
      </c>
      <c r="Q1033" s="275">
        <v>358.46510416385377</v>
      </c>
      <c r="R1033" s="275">
        <v>97.227735173760635</v>
      </c>
      <c r="S1033" s="275">
        <v>244.56635145763678</v>
      </c>
      <c r="T1033" s="275">
        <v>165.80990493391778</v>
      </c>
      <c r="U1033" s="275">
        <v>95.525292568921799</v>
      </c>
      <c r="V1033" s="275">
        <v>113.79906731199998</v>
      </c>
      <c r="W1033" s="275">
        <v>2.362064679750421</v>
      </c>
      <c r="X1033" s="275">
        <v>3.7128125249403197E-2</v>
      </c>
      <c r="Y1033" s="275">
        <v>1.1995964024999122</v>
      </c>
      <c r="Z1033" s="275">
        <v>0.50992690715893385</v>
      </c>
      <c r="AA1033" s="275">
        <v>0.50992690715893385</v>
      </c>
      <c r="AB1033" s="275">
        <v>0.50992690715893385</v>
      </c>
      <c r="AC1033" s="275">
        <v>0.50992690715893385</v>
      </c>
      <c r="AD1033" s="275">
        <v>0.50992690715893385</v>
      </c>
      <c r="AE1033" s="275">
        <v>0.50992690715893385</v>
      </c>
      <c r="AF1033" s="275">
        <v>241.64221809538495</v>
      </c>
      <c r="AG1033" s="275">
        <v>22.375828404300456</v>
      </c>
      <c r="AH1033" s="275">
        <v>22.375828404300456</v>
      </c>
      <c r="AI1033" s="275">
        <v>21.156000364351396</v>
      </c>
      <c r="AJ1033" s="275">
        <v>21.156000364351396</v>
      </c>
      <c r="AK1033" s="275">
        <v>21.156000364351396</v>
      </c>
    </row>
    <row r="1034" spans="1:37" ht="15" x14ac:dyDescent="0.25">
      <c r="A1034" s="269" t="s">
        <v>1840</v>
      </c>
      <c r="B1034" s="269" t="s">
        <v>1841</v>
      </c>
      <c r="C1034" s="275">
        <v>90</v>
      </c>
      <c r="D1034" s="269" t="s">
        <v>802</v>
      </c>
      <c r="E1034" s="275">
        <v>425.0938602981052</v>
      </c>
      <c r="F1034" s="275">
        <v>415.00906047434421</v>
      </c>
      <c r="G1034" s="275">
        <v>422.57266034216491</v>
      </c>
      <c r="H1034" s="275">
        <v>425.0938602981052</v>
      </c>
      <c r="I1034" s="275">
        <v>143.99059216795203</v>
      </c>
      <c r="J1034" s="275">
        <v>304.31572455732811</v>
      </c>
      <c r="K1034" s="275">
        <v>238.21178520079133</v>
      </c>
      <c r="L1034" s="275">
        <v>128.86339243231055</v>
      </c>
      <c r="M1034" s="275">
        <v>162.50349051428137</v>
      </c>
      <c r="N1034" s="275">
        <v>328.7352375328577</v>
      </c>
      <c r="O1034" s="275">
        <v>328.11300343726782</v>
      </c>
      <c r="P1034" s="275">
        <v>328.50701629770759</v>
      </c>
      <c r="Q1034" s="275">
        <v>328.7352375328577</v>
      </c>
      <c r="R1034" s="275">
        <v>92.872825637020242</v>
      </c>
      <c r="S1034" s="275">
        <v>226.02369906095484</v>
      </c>
      <c r="T1034" s="275">
        <v>154.75033802457156</v>
      </c>
      <c r="U1034" s="275">
        <v>91.873983153532407</v>
      </c>
      <c r="V1034" s="275">
        <v>107.99834101606163</v>
      </c>
      <c r="W1034" s="275">
        <v>2.362064679750421</v>
      </c>
      <c r="X1034" s="275">
        <v>3.7128125249403197E-2</v>
      </c>
      <c r="Y1034" s="275">
        <v>1.1995964024999122</v>
      </c>
      <c r="Z1034" s="275">
        <v>0.50992690715893385</v>
      </c>
      <c r="AA1034" s="275">
        <v>0.50992690715893385</v>
      </c>
      <c r="AB1034" s="275">
        <v>0.50992690715893385</v>
      </c>
      <c r="AC1034" s="275">
        <v>0.50992690715893385</v>
      </c>
      <c r="AD1034" s="275">
        <v>0.50992690715893385</v>
      </c>
      <c r="AE1034" s="275">
        <v>0.50992690715893385</v>
      </c>
      <c r="AF1034" s="275">
        <v>216.41314482908496</v>
      </c>
      <c r="AG1034" s="275">
        <v>20.039641578000456</v>
      </c>
      <c r="AH1034" s="275">
        <v>20.039641578000456</v>
      </c>
      <c r="AI1034" s="275">
        <v>20.119823394849988</v>
      </c>
      <c r="AJ1034" s="275">
        <v>20.119823394849988</v>
      </c>
      <c r="AK1034" s="275">
        <v>20.119823394849988</v>
      </c>
    </row>
    <row r="1035" spans="1:37" ht="15" x14ac:dyDescent="0.25">
      <c r="A1035" s="269" t="s">
        <v>3773</v>
      </c>
      <c r="B1035" s="269" t="s">
        <v>1843</v>
      </c>
      <c r="C1035" s="275">
        <v>179</v>
      </c>
      <c r="D1035" s="269" t="s">
        <v>802</v>
      </c>
      <c r="E1035" s="275">
        <v>618.50839843851804</v>
      </c>
      <c r="F1035" s="275">
        <v>551.50519860846282</v>
      </c>
      <c r="G1035" s="275">
        <v>601.75759848100427</v>
      </c>
      <c r="H1035" s="275">
        <v>618.50839843851804</v>
      </c>
      <c r="I1035" s="275">
        <v>330.25343390421102</v>
      </c>
      <c r="J1035" s="275">
        <v>475.56267499763038</v>
      </c>
      <c r="K1035" s="275">
        <v>435.48526895435725</v>
      </c>
      <c r="L1035" s="275">
        <v>229.74863415912822</v>
      </c>
      <c r="M1035" s="275">
        <v>323.05979275172001</v>
      </c>
      <c r="N1035" s="275">
        <v>434.68427094210665</v>
      </c>
      <c r="O1035" s="275">
        <v>422.4815678676502</v>
      </c>
      <c r="P1035" s="275">
        <v>431.52308730012902</v>
      </c>
      <c r="Q1035" s="275">
        <v>434.68427094210665</v>
      </c>
      <c r="R1035" s="275">
        <v>146.24741291875358</v>
      </c>
      <c r="S1035" s="275">
        <v>305.19750815992364</v>
      </c>
      <c r="T1035" s="275">
        <v>223.25711670168562</v>
      </c>
      <c r="U1035" s="275">
        <v>128.16437405379574</v>
      </c>
      <c r="V1035" s="275">
        <v>159.50899520062177</v>
      </c>
      <c r="W1035" s="275">
        <v>3.3289602990836715</v>
      </c>
      <c r="X1035" s="275">
        <v>5.3676128171215386E-2</v>
      </c>
      <c r="Y1035" s="275">
        <v>1.6913182136274434</v>
      </c>
      <c r="Z1035" s="275">
        <v>0.61306371902742918</v>
      </c>
      <c r="AA1035" s="275">
        <v>0.61306371902742918</v>
      </c>
      <c r="AB1035" s="275">
        <v>0.61306371902742918</v>
      </c>
      <c r="AC1035" s="275">
        <v>0.61306371902742918</v>
      </c>
      <c r="AD1035" s="275">
        <v>0.61306371902742918</v>
      </c>
      <c r="AE1035" s="275">
        <v>0.61306371902742918</v>
      </c>
      <c r="AF1035" s="275">
        <v>307.07271749768495</v>
      </c>
      <c r="AG1035" s="275">
        <v>28.434621022300455</v>
      </c>
      <c r="AH1035" s="275">
        <v>28.434621022300455</v>
      </c>
      <c r="AI1035" s="275">
        <v>22.685700215784536</v>
      </c>
      <c r="AJ1035" s="275">
        <v>22.685700215784536</v>
      </c>
      <c r="AK1035" s="275">
        <v>22.685700215784536</v>
      </c>
    </row>
    <row r="1036" spans="1:37" ht="15" x14ac:dyDescent="0.25">
      <c r="A1036" s="269" t="s">
        <v>4417</v>
      </c>
      <c r="B1036" s="269" t="s">
        <v>1843</v>
      </c>
      <c r="C1036" s="275">
        <v>179</v>
      </c>
      <c r="D1036" s="269" t="s">
        <v>802</v>
      </c>
      <c r="E1036" s="275">
        <v>618.50839843851804</v>
      </c>
      <c r="F1036" s="275">
        <v>551.50519860846282</v>
      </c>
      <c r="G1036" s="275">
        <v>601.75759848100427</v>
      </c>
      <c r="H1036" s="275">
        <v>618.50839843851804</v>
      </c>
      <c r="I1036" s="275">
        <v>330.25343390421102</v>
      </c>
      <c r="J1036" s="275">
        <v>475.56267499763038</v>
      </c>
      <c r="K1036" s="275">
        <v>435.48526895435725</v>
      </c>
      <c r="L1036" s="275">
        <v>229.74863415912822</v>
      </c>
      <c r="M1036" s="275">
        <v>323.05979275172001</v>
      </c>
      <c r="N1036" s="275">
        <v>434.68427094210665</v>
      </c>
      <c r="O1036" s="275">
        <v>422.48156786765014</v>
      </c>
      <c r="P1036" s="275">
        <v>431.52308730012902</v>
      </c>
      <c r="Q1036" s="275">
        <v>434.68427094210665</v>
      </c>
      <c r="R1036" s="275">
        <v>146.24741291875358</v>
      </c>
      <c r="S1036" s="275">
        <v>305.19750815992364</v>
      </c>
      <c r="T1036" s="275">
        <v>223.25711670168562</v>
      </c>
      <c r="U1036" s="275">
        <v>128.16437405379574</v>
      </c>
      <c r="V1036" s="275">
        <v>159.50899520062177</v>
      </c>
      <c r="W1036" s="275">
        <v>3.3289602990836715</v>
      </c>
      <c r="X1036" s="275">
        <v>5.3676128171215386E-2</v>
      </c>
      <c r="Y1036" s="275">
        <v>1.6913182136274434</v>
      </c>
      <c r="Z1036" s="275">
        <v>0.61306371902742918</v>
      </c>
      <c r="AA1036" s="275">
        <v>0.61306371902742918</v>
      </c>
      <c r="AB1036" s="275">
        <v>0.61306371902742918</v>
      </c>
      <c r="AC1036" s="275">
        <v>0.61306371902742918</v>
      </c>
      <c r="AD1036" s="275">
        <v>0.61306371902742918</v>
      </c>
      <c r="AE1036" s="275">
        <v>0.61306371902742918</v>
      </c>
      <c r="AF1036" s="275">
        <v>307.07271749768495</v>
      </c>
      <c r="AG1036" s="275">
        <v>28.434621022300455</v>
      </c>
      <c r="AH1036" s="275">
        <v>28.434621022300455</v>
      </c>
      <c r="AI1036" s="275">
        <v>22.685700215784536</v>
      </c>
      <c r="AJ1036" s="275">
        <v>22.685700215784536</v>
      </c>
      <c r="AK1036" s="275">
        <v>22.685700215784536</v>
      </c>
    </row>
    <row r="1037" spans="1:37" ht="15" x14ac:dyDescent="0.25">
      <c r="A1037" s="269" t="s">
        <v>1842</v>
      </c>
      <c r="B1037" s="269" t="s">
        <v>1843</v>
      </c>
      <c r="C1037" s="275">
        <v>179</v>
      </c>
      <c r="D1037" s="269" t="s">
        <v>802</v>
      </c>
      <c r="E1037" s="275">
        <v>618.50839843851804</v>
      </c>
      <c r="F1037" s="275">
        <v>551.50519860846282</v>
      </c>
      <c r="G1037" s="275">
        <v>601.75759848100427</v>
      </c>
      <c r="H1037" s="275">
        <v>618.50839843851804</v>
      </c>
      <c r="I1037" s="275">
        <v>330.25343390421102</v>
      </c>
      <c r="J1037" s="275">
        <v>475.56267499763038</v>
      </c>
      <c r="K1037" s="275">
        <v>435.48526895435725</v>
      </c>
      <c r="L1037" s="275">
        <v>229.74863415912822</v>
      </c>
      <c r="M1037" s="275">
        <v>323.05979275172001</v>
      </c>
      <c r="N1037" s="275">
        <v>434.68427094210665</v>
      </c>
      <c r="O1037" s="275">
        <v>422.48156786765026</v>
      </c>
      <c r="P1037" s="275">
        <v>431.52308730012919</v>
      </c>
      <c r="Q1037" s="275">
        <v>434.68427094210665</v>
      </c>
      <c r="R1037" s="275">
        <v>146.24741291875358</v>
      </c>
      <c r="S1037" s="275">
        <v>305.19750815992364</v>
      </c>
      <c r="T1037" s="275">
        <v>223.25711670168559</v>
      </c>
      <c r="U1037" s="275">
        <v>128.16437405379574</v>
      </c>
      <c r="V1037" s="275">
        <v>159.50899520062177</v>
      </c>
      <c r="W1037" s="275">
        <v>3.3289602990836715</v>
      </c>
      <c r="X1037" s="275">
        <v>5.3676128171215386E-2</v>
      </c>
      <c r="Y1037" s="275">
        <v>1.6913182136274434</v>
      </c>
      <c r="Z1037" s="275">
        <v>0.61306371902742918</v>
      </c>
      <c r="AA1037" s="275">
        <v>0.61306371902742918</v>
      </c>
      <c r="AB1037" s="275">
        <v>0.61306371902742918</v>
      </c>
      <c r="AC1037" s="275">
        <v>0.61306371902742918</v>
      </c>
      <c r="AD1037" s="275">
        <v>0.61306371902742918</v>
      </c>
      <c r="AE1037" s="275">
        <v>0.61306371902742918</v>
      </c>
      <c r="AF1037" s="275">
        <v>307.07129312968499</v>
      </c>
      <c r="AG1037" s="275">
        <v>28.434489132300456</v>
      </c>
      <c r="AH1037" s="275">
        <v>28.434489132300456</v>
      </c>
      <c r="AI1037" s="275">
        <v>22.685700215784536</v>
      </c>
      <c r="AJ1037" s="275">
        <v>22.685700215784536</v>
      </c>
      <c r="AK1037" s="275">
        <v>22.685700215784536</v>
      </c>
    </row>
    <row r="1038" spans="1:37" ht="15" x14ac:dyDescent="0.25">
      <c r="A1038" s="269" t="s">
        <v>2281</v>
      </c>
      <c r="B1038" s="269" t="s">
        <v>349</v>
      </c>
      <c r="C1038" s="275">
        <v>65</v>
      </c>
      <c r="D1038" s="269" t="s">
        <v>802</v>
      </c>
      <c r="E1038" s="275">
        <v>0</v>
      </c>
      <c r="F1038" s="275">
        <v>0</v>
      </c>
      <c r="G1038" s="275">
        <v>0</v>
      </c>
      <c r="H1038" s="275">
        <v>0</v>
      </c>
      <c r="I1038" s="275">
        <v>0</v>
      </c>
      <c r="J1038" s="275">
        <v>0</v>
      </c>
      <c r="K1038" s="275">
        <v>0</v>
      </c>
      <c r="L1038" s="275">
        <v>0</v>
      </c>
      <c r="M1038" s="275">
        <v>0</v>
      </c>
      <c r="N1038" s="275">
        <v>2.456907737629602</v>
      </c>
      <c r="O1038" s="275">
        <v>2.456345237657076</v>
      </c>
      <c r="P1038" s="275">
        <v>2.4564858626502075</v>
      </c>
      <c r="Q1038" s="275">
        <v>2.456907737629602</v>
      </c>
      <c r="R1038" s="275">
        <v>2.456345237657076</v>
      </c>
      <c r="S1038" s="275">
        <v>2.4564858626502075</v>
      </c>
      <c r="T1038" s="275">
        <v>2.456907737629602</v>
      </c>
      <c r="U1038" s="275">
        <v>2.456345237657076</v>
      </c>
      <c r="V1038" s="275">
        <v>2.4564858626502075</v>
      </c>
      <c r="W1038" s="275">
        <v>1.1626361066543578</v>
      </c>
      <c r="X1038" s="275">
        <v>1.135385013716394E-2</v>
      </c>
      <c r="Y1038" s="275">
        <v>0.58699497839576087</v>
      </c>
      <c r="Z1038" s="275">
        <v>0.33911898541382812</v>
      </c>
      <c r="AA1038" s="275">
        <v>0.33911898541382812</v>
      </c>
      <c r="AB1038" s="275">
        <v>0.33911898541382812</v>
      </c>
      <c r="AC1038" s="275">
        <v>0.33911898541382812</v>
      </c>
      <c r="AD1038" s="275">
        <v>0.33911898541382812</v>
      </c>
      <c r="AE1038" s="275">
        <v>0.33911898541382812</v>
      </c>
      <c r="AF1038" s="275">
        <v>0.121313641</v>
      </c>
      <c r="AG1038" s="275">
        <v>1.12335039E-2</v>
      </c>
      <c r="AH1038" s="275">
        <v>1.12335039E-2</v>
      </c>
      <c r="AI1038" s="275">
        <v>0.37984085002813645</v>
      </c>
      <c r="AJ1038" s="275">
        <v>0.37984085002813645</v>
      </c>
      <c r="AK1038" s="275">
        <v>0.37984085002813645</v>
      </c>
    </row>
    <row r="1039" spans="1:37" ht="15" x14ac:dyDescent="0.25">
      <c r="A1039" s="269" t="s">
        <v>351</v>
      </c>
      <c r="B1039" s="269" t="s">
        <v>352</v>
      </c>
      <c r="C1039" s="275">
        <v>0</v>
      </c>
      <c r="D1039" s="269" t="s">
        <v>802</v>
      </c>
      <c r="E1039" s="275">
        <v>0</v>
      </c>
      <c r="F1039" s="275">
        <v>0</v>
      </c>
      <c r="G1039" s="275">
        <v>0</v>
      </c>
      <c r="H1039" s="275">
        <v>0</v>
      </c>
      <c r="I1039" s="275">
        <v>0</v>
      </c>
      <c r="J1039" s="275">
        <v>0</v>
      </c>
      <c r="K1039" s="275">
        <v>0</v>
      </c>
      <c r="L1039" s="275">
        <v>0</v>
      </c>
      <c r="M1039" s="275">
        <v>0</v>
      </c>
      <c r="N1039" s="275">
        <v>0</v>
      </c>
      <c r="O1039" s="275">
        <v>0</v>
      </c>
      <c r="P1039" s="275">
        <v>0</v>
      </c>
      <c r="Q1039" s="275">
        <v>0</v>
      </c>
      <c r="R1039" s="275">
        <v>0</v>
      </c>
      <c r="S1039" s="275">
        <v>0</v>
      </c>
      <c r="T1039" s="275">
        <v>0</v>
      </c>
      <c r="U1039" s="275">
        <v>0</v>
      </c>
      <c r="V1039" s="275">
        <v>0</v>
      </c>
      <c r="W1039" s="275">
        <v>0</v>
      </c>
      <c r="X1039" s="275">
        <v>0</v>
      </c>
      <c r="Y1039" s="275">
        <v>0</v>
      </c>
      <c r="Z1039" s="275">
        <v>0</v>
      </c>
      <c r="AA1039" s="275">
        <v>0</v>
      </c>
      <c r="AB1039" s="275">
        <v>0</v>
      </c>
      <c r="AC1039" s="275">
        <v>0</v>
      </c>
      <c r="AD1039" s="275">
        <v>0</v>
      </c>
      <c r="AE1039" s="275">
        <v>0</v>
      </c>
      <c r="AF1039" s="275">
        <v>0</v>
      </c>
      <c r="AG1039" s="275">
        <v>0</v>
      </c>
      <c r="AH1039" s="275">
        <v>0</v>
      </c>
      <c r="AI1039" s="275">
        <v>0</v>
      </c>
      <c r="AJ1039" s="275">
        <v>0</v>
      </c>
      <c r="AK1039" s="275">
        <v>0</v>
      </c>
    </row>
    <row r="1040" spans="1:37" ht="15" x14ac:dyDescent="0.25">
      <c r="A1040" s="269" t="s">
        <v>2282</v>
      </c>
      <c r="B1040" s="269" t="s">
        <v>350</v>
      </c>
      <c r="C1040" s="275">
        <v>7</v>
      </c>
      <c r="D1040" s="269" t="s">
        <v>802</v>
      </c>
      <c r="E1040" s="275">
        <v>0</v>
      </c>
      <c r="F1040" s="275">
        <v>0</v>
      </c>
      <c r="G1040" s="275">
        <v>0</v>
      </c>
      <c r="H1040" s="275">
        <v>0</v>
      </c>
      <c r="I1040" s="275">
        <v>0</v>
      </c>
      <c r="J1040" s="275">
        <v>0</v>
      </c>
      <c r="K1040" s="275">
        <v>0</v>
      </c>
      <c r="L1040" s="275">
        <v>0</v>
      </c>
      <c r="M1040" s="275">
        <v>0</v>
      </c>
      <c r="N1040" s="275">
        <v>0.29137719628581527</v>
      </c>
      <c r="O1040" s="275">
        <v>0.29137719628581527</v>
      </c>
      <c r="P1040" s="275">
        <v>0.29137719628581532</v>
      </c>
      <c r="Q1040" s="275">
        <v>0.29137719628581527</v>
      </c>
      <c r="R1040" s="275">
        <v>0.29137719628581527</v>
      </c>
      <c r="S1040" s="275">
        <v>0.29137719628581527</v>
      </c>
      <c r="T1040" s="275">
        <v>0.29137719628581527</v>
      </c>
      <c r="U1040" s="275">
        <v>0.29137719628581527</v>
      </c>
      <c r="V1040" s="275">
        <v>0.29137719628581527</v>
      </c>
      <c r="W1040" s="275">
        <v>0.13856790330127439</v>
      </c>
      <c r="X1040" s="275">
        <v>1.3115435586183205E-3</v>
      </c>
      <c r="Y1040" s="275">
        <v>6.9939723429946352E-2</v>
      </c>
      <c r="Z1040" s="275">
        <v>4.3384219996197827E-2</v>
      </c>
      <c r="AA1040" s="275">
        <v>4.3384219996197827E-2</v>
      </c>
      <c r="AB1040" s="275">
        <v>4.3384219996197827E-2</v>
      </c>
      <c r="AC1040" s="275">
        <v>4.3384219996197827E-2</v>
      </c>
      <c r="AD1040" s="275">
        <v>4.3384219996197827E-2</v>
      </c>
      <c r="AE1040" s="275">
        <v>4.3384219996197827E-2</v>
      </c>
      <c r="AF1040" s="275">
        <v>6.5846843999999996E-3</v>
      </c>
      <c r="AG1040" s="275">
        <v>6.0973500000000003E-4</v>
      </c>
      <c r="AH1040" s="275">
        <v>6.0973500000000003E-4</v>
      </c>
      <c r="AI1040" s="275">
        <v>2.689369568842143E-2</v>
      </c>
      <c r="AJ1040" s="275">
        <v>2.689369568842143E-2</v>
      </c>
      <c r="AK1040" s="275">
        <v>2.689369568842143E-2</v>
      </c>
    </row>
    <row r="1041" spans="1:37" ht="15" x14ac:dyDescent="0.25">
      <c r="A1041" s="269" t="s">
        <v>2283</v>
      </c>
      <c r="B1041" s="269" t="s">
        <v>353</v>
      </c>
      <c r="C1041" s="275">
        <v>7</v>
      </c>
      <c r="D1041" s="269" t="s">
        <v>802</v>
      </c>
      <c r="E1041" s="275">
        <v>0</v>
      </c>
      <c r="F1041" s="275">
        <v>0</v>
      </c>
      <c r="G1041" s="275">
        <v>0</v>
      </c>
      <c r="H1041" s="275">
        <v>0</v>
      </c>
      <c r="I1041" s="275">
        <v>0</v>
      </c>
      <c r="J1041" s="275">
        <v>0</v>
      </c>
      <c r="K1041" s="275">
        <v>0</v>
      </c>
      <c r="L1041" s="275">
        <v>0</v>
      </c>
      <c r="M1041" s="275">
        <v>0</v>
      </c>
      <c r="N1041" s="275">
        <v>0.29137719628581527</v>
      </c>
      <c r="O1041" s="275">
        <v>0.29137719628581527</v>
      </c>
      <c r="P1041" s="275">
        <v>0.29137719628581532</v>
      </c>
      <c r="Q1041" s="275">
        <v>0.29137719628581527</v>
      </c>
      <c r="R1041" s="275">
        <v>0.29137719628581527</v>
      </c>
      <c r="S1041" s="275">
        <v>0.29137719628581527</v>
      </c>
      <c r="T1041" s="275">
        <v>0.29137719628581527</v>
      </c>
      <c r="U1041" s="275">
        <v>0.29137719628581527</v>
      </c>
      <c r="V1041" s="275">
        <v>0.29137719628581527</v>
      </c>
      <c r="W1041" s="275">
        <v>0.13856790330127439</v>
      </c>
      <c r="X1041" s="275">
        <v>1.3115435586183205E-3</v>
      </c>
      <c r="Y1041" s="275">
        <v>6.9939723429946352E-2</v>
      </c>
      <c r="Z1041" s="275">
        <v>4.3384219996197827E-2</v>
      </c>
      <c r="AA1041" s="275">
        <v>4.3384219996197827E-2</v>
      </c>
      <c r="AB1041" s="275">
        <v>4.3384219996197827E-2</v>
      </c>
      <c r="AC1041" s="275">
        <v>4.3384219996197827E-2</v>
      </c>
      <c r="AD1041" s="275">
        <v>4.3384219996197827E-2</v>
      </c>
      <c r="AE1041" s="275">
        <v>4.3384219996197827E-2</v>
      </c>
      <c r="AF1041" s="275">
        <v>6.5846843999999996E-3</v>
      </c>
      <c r="AG1041" s="275">
        <v>6.0973500000000003E-4</v>
      </c>
      <c r="AH1041" s="275">
        <v>6.0973500000000003E-4</v>
      </c>
      <c r="AI1041" s="275">
        <v>2.689369568842143E-2</v>
      </c>
      <c r="AJ1041" s="275">
        <v>2.689369568842143E-2</v>
      </c>
      <c r="AK1041" s="275">
        <v>2.689369568842143E-2</v>
      </c>
    </row>
    <row r="1042" spans="1:37" ht="15" x14ac:dyDescent="0.25">
      <c r="A1042" s="269" t="s">
        <v>354</v>
      </c>
      <c r="B1042" s="269" t="s">
        <v>355</v>
      </c>
      <c r="C1042" s="275">
        <v>46</v>
      </c>
      <c r="D1042" s="269" t="s">
        <v>802</v>
      </c>
      <c r="E1042" s="275">
        <v>214.10712379415892</v>
      </c>
      <c r="F1042" s="275">
        <v>205.16952362020874</v>
      </c>
      <c r="G1042" s="275">
        <v>211.87272375067133</v>
      </c>
      <c r="H1042" s="275">
        <v>214.10712379415892</v>
      </c>
      <c r="I1042" s="275">
        <v>82.247883102960316</v>
      </c>
      <c r="J1042" s="275">
        <v>163.57155356913876</v>
      </c>
      <c r="K1042" s="275">
        <v>157.23048384620213</v>
      </c>
      <c r="L1042" s="275">
        <v>68.84148284203502</v>
      </c>
      <c r="M1042" s="275">
        <v>96.524733201795669</v>
      </c>
      <c r="N1042" s="275">
        <v>227.88855184020912</v>
      </c>
      <c r="O1042" s="275">
        <v>219.01015615787361</v>
      </c>
      <c r="P1042" s="275">
        <v>225.6356491769678</v>
      </c>
      <c r="Q1042" s="275">
        <v>227.88855184020912</v>
      </c>
      <c r="R1042" s="275">
        <v>91.643013874576681</v>
      </c>
      <c r="S1042" s="275">
        <v>165.67091210520738</v>
      </c>
      <c r="T1042" s="275">
        <v>128.51451690402286</v>
      </c>
      <c r="U1042" s="275">
        <v>78.392027836388365</v>
      </c>
      <c r="V1042" s="275">
        <v>96.454995533427947</v>
      </c>
      <c r="W1042" s="275">
        <v>3.9050088860208647</v>
      </c>
      <c r="X1042" s="275">
        <v>6.1623992432882801E-2</v>
      </c>
      <c r="Y1042" s="275">
        <v>1.9833164392268738</v>
      </c>
      <c r="Z1042" s="275">
        <v>0.27561463279196369</v>
      </c>
      <c r="AA1042" s="275">
        <v>0.27561463279196369</v>
      </c>
      <c r="AB1042" s="275">
        <v>0.27561463279196369</v>
      </c>
      <c r="AC1042" s="275">
        <v>0.27561463279196369</v>
      </c>
      <c r="AD1042" s="275">
        <v>0.27561463279196369</v>
      </c>
      <c r="AE1042" s="275">
        <v>0.27561463279196369</v>
      </c>
      <c r="AF1042" s="275">
        <v>36.359233430099998</v>
      </c>
      <c r="AG1042" s="275">
        <v>3.3675538476</v>
      </c>
      <c r="AH1042" s="275">
        <v>3.3675538476</v>
      </c>
      <c r="AI1042" s="275">
        <v>12.73167447079685</v>
      </c>
      <c r="AJ1042" s="275">
        <v>12.73167447079685</v>
      </c>
      <c r="AK1042" s="275">
        <v>12.73167447079685</v>
      </c>
    </row>
    <row r="1043" spans="1:37" ht="15" x14ac:dyDescent="0.25">
      <c r="A1043" s="269" t="s">
        <v>951</v>
      </c>
      <c r="B1043" s="269" t="s">
        <v>952</v>
      </c>
      <c r="C1043" s="275">
        <v>143</v>
      </c>
      <c r="D1043" s="269" t="s">
        <v>802</v>
      </c>
      <c r="E1043" s="275">
        <v>1270.191878365931</v>
      </c>
      <c r="F1043" s="275">
        <v>1155.1238785404532</v>
      </c>
      <c r="G1043" s="275">
        <v>1241.4248784095616</v>
      </c>
      <c r="H1043" s="275">
        <v>1270.191878365931</v>
      </c>
      <c r="I1043" s="275">
        <v>664.12340905365716</v>
      </c>
      <c r="J1043" s="275">
        <v>978.56963332996634</v>
      </c>
      <c r="K1043" s="275">
        <v>882.37336727256331</v>
      </c>
      <c r="L1043" s="275">
        <v>491.52140931544085</v>
      </c>
      <c r="M1043" s="275">
        <v>661.15189869564483</v>
      </c>
      <c r="N1043" s="275">
        <v>908.2888525873841</v>
      </c>
      <c r="O1043" s="275">
        <v>870.32847109727072</v>
      </c>
      <c r="P1043" s="275">
        <v>898.64737656641273</v>
      </c>
      <c r="Q1043" s="275">
        <v>908.2888525873841</v>
      </c>
      <c r="R1043" s="275">
        <v>369.98872440206077</v>
      </c>
      <c r="S1043" s="275">
        <v>661.41420576923565</v>
      </c>
      <c r="T1043" s="275">
        <v>516.0373648119504</v>
      </c>
      <c r="U1043" s="275">
        <v>313.04265168335638</v>
      </c>
      <c r="V1043" s="275">
        <v>387.51794351770934</v>
      </c>
      <c r="W1043" s="275">
        <v>7.0514569682933335</v>
      </c>
      <c r="X1043" s="275">
        <v>0.12532265604078793</v>
      </c>
      <c r="Y1043" s="275">
        <v>3.5883898121670605</v>
      </c>
      <c r="Z1043" s="275">
        <v>1.1092672887551323</v>
      </c>
      <c r="AA1043" s="275">
        <v>1.1092672887551323</v>
      </c>
      <c r="AB1043" s="275">
        <v>1.1092672887551323</v>
      </c>
      <c r="AC1043" s="275">
        <v>1.1092672887551323</v>
      </c>
      <c r="AD1043" s="275">
        <v>1.1092672887551323</v>
      </c>
      <c r="AE1043" s="275">
        <v>1.1092672887551323</v>
      </c>
      <c r="AF1043" s="275">
        <v>525.6151509732008</v>
      </c>
      <c r="AG1043" s="275">
        <v>48.671442371872658</v>
      </c>
      <c r="AH1043" s="275">
        <v>48.671442371872658</v>
      </c>
      <c r="AI1043" s="275">
        <v>51.979689611063193</v>
      </c>
      <c r="AJ1043" s="275">
        <v>51.979689611063193</v>
      </c>
      <c r="AK1043" s="275">
        <v>51.979689611063193</v>
      </c>
    </row>
    <row r="1044" spans="1:37" ht="15" x14ac:dyDescent="0.25">
      <c r="A1044" s="269" t="s">
        <v>3072</v>
      </c>
      <c r="B1044" s="269" t="s">
        <v>356</v>
      </c>
      <c r="C1044" s="275">
        <v>323</v>
      </c>
      <c r="D1044" s="269" t="s">
        <v>802</v>
      </c>
      <c r="E1044" s="275">
        <v>0</v>
      </c>
      <c r="F1044" s="275">
        <v>0</v>
      </c>
      <c r="G1044" s="275">
        <v>0</v>
      </c>
      <c r="H1044" s="275">
        <v>0</v>
      </c>
      <c r="I1044" s="275">
        <v>0</v>
      </c>
      <c r="J1044" s="275">
        <v>0</v>
      </c>
      <c r="K1044" s="275">
        <v>0</v>
      </c>
      <c r="L1044" s="275">
        <v>0</v>
      </c>
      <c r="M1044" s="275">
        <v>0</v>
      </c>
      <c r="N1044" s="275">
        <v>87.173574464745315</v>
      </c>
      <c r="O1044" s="275">
        <v>87.173574464745315</v>
      </c>
      <c r="P1044" s="275">
        <v>87.173574464745329</v>
      </c>
      <c r="Q1044" s="275">
        <v>87.173574464745315</v>
      </c>
      <c r="R1044" s="275">
        <v>87.173574464745315</v>
      </c>
      <c r="S1044" s="275">
        <v>87.173574464745315</v>
      </c>
      <c r="T1044" s="275">
        <v>87.173574464745315</v>
      </c>
      <c r="U1044" s="275">
        <v>87.173574464745315</v>
      </c>
      <c r="V1044" s="275">
        <v>87.173574464745315</v>
      </c>
      <c r="W1044" s="275">
        <v>25.356461971928912</v>
      </c>
      <c r="X1044" s="275">
        <v>0.35565724456213199</v>
      </c>
      <c r="Y1044" s="275">
        <v>12.856059608245522</v>
      </c>
      <c r="Z1044" s="275">
        <v>1.9872201470574153</v>
      </c>
      <c r="AA1044" s="275">
        <v>1.9872201470574153</v>
      </c>
      <c r="AB1044" s="275">
        <v>1.9872201470574153</v>
      </c>
      <c r="AC1044" s="275">
        <v>1.9872201470574153</v>
      </c>
      <c r="AD1044" s="275">
        <v>1.9872201470574153</v>
      </c>
      <c r="AE1044" s="275">
        <v>1.9872201470574153</v>
      </c>
      <c r="AF1044" s="275">
        <v>16.188671642000003</v>
      </c>
      <c r="AG1044" s="275">
        <v>1.4990368662</v>
      </c>
      <c r="AH1044" s="275">
        <v>1.4990368662</v>
      </c>
      <c r="AI1044" s="275">
        <v>2.7836127873814696</v>
      </c>
      <c r="AJ1044" s="275">
        <v>2.7836127873814696</v>
      </c>
      <c r="AK1044" s="275">
        <v>2.7836127873814696</v>
      </c>
    </row>
    <row r="1045" spans="1:37" ht="15" x14ac:dyDescent="0.25">
      <c r="A1045" s="269" t="s">
        <v>953</v>
      </c>
      <c r="B1045" s="269" t="s">
        <v>356</v>
      </c>
      <c r="C1045" s="275">
        <v>336</v>
      </c>
      <c r="D1045" s="269" t="s">
        <v>802</v>
      </c>
      <c r="E1045" s="275">
        <v>0</v>
      </c>
      <c r="F1045" s="275">
        <v>0</v>
      </c>
      <c r="G1045" s="275">
        <v>0</v>
      </c>
      <c r="H1045" s="275">
        <v>0</v>
      </c>
      <c r="I1045" s="275">
        <v>0</v>
      </c>
      <c r="J1045" s="275">
        <v>0</v>
      </c>
      <c r="K1045" s="275">
        <v>0</v>
      </c>
      <c r="L1045" s="275">
        <v>0</v>
      </c>
      <c r="M1045" s="275">
        <v>0</v>
      </c>
      <c r="N1045" s="275">
        <v>87.901653141522814</v>
      </c>
      <c r="O1045" s="275">
        <v>87.901653141522814</v>
      </c>
      <c r="P1045" s="275">
        <v>87.901653141522829</v>
      </c>
      <c r="Q1045" s="275">
        <v>87.901653141522814</v>
      </c>
      <c r="R1045" s="275">
        <v>87.901653141522814</v>
      </c>
      <c r="S1045" s="275">
        <v>87.901653141522814</v>
      </c>
      <c r="T1045" s="275">
        <v>87.901653141522814</v>
      </c>
      <c r="U1045" s="275">
        <v>87.901653141522814</v>
      </c>
      <c r="V1045" s="275">
        <v>87.901653141522814</v>
      </c>
      <c r="W1045" s="275">
        <v>25.356461971928912</v>
      </c>
      <c r="X1045" s="275">
        <v>0.35565724456213199</v>
      </c>
      <c r="Y1045" s="275">
        <v>12.856059608245522</v>
      </c>
      <c r="Z1045" s="275">
        <v>1.9872201470574153</v>
      </c>
      <c r="AA1045" s="275">
        <v>1.9872201470574153</v>
      </c>
      <c r="AB1045" s="275">
        <v>1.9872201470574153</v>
      </c>
      <c r="AC1045" s="275">
        <v>1.9872201470574153</v>
      </c>
      <c r="AD1045" s="275">
        <v>1.9872201470574153</v>
      </c>
      <c r="AE1045" s="275">
        <v>1.9872201470574153</v>
      </c>
      <c r="AF1045" s="275">
        <v>20.433368110999997</v>
      </c>
      <c r="AG1045" s="275">
        <v>1.8920906481999997</v>
      </c>
      <c r="AH1045" s="275">
        <v>1.8920906481999997</v>
      </c>
      <c r="AI1045" s="275">
        <v>5.211372855177542</v>
      </c>
      <c r="AJ1045" s="275">
        <v>5.211372855177542</v>
      </c>
      <c r="AK1045" s="275">
        <v>5.211372855177542</v>
      </c>
    </row>
    <row r="1046" spans="1:37" ht="15" x14ac:dyDescent="0.25">
      <c r="A1046" s="269" t="s">
        <v>3073</v>
      </c>
      <c r="B1046" s="269" t="s">
        <v>955</v>
      </c>
      <c r="C1046" s="275">
        <v>23</v>
      </c>
      <c r="D1046" s="269" t="s">
        <v>802</v>
      </c>
      <c r="E1046" s="275">
        <v>0</v>
      </c>
      <c r="F1046" s="275">
        <v>0</v>
      </c>
      <c r="G1046" s="275">
        <v>0</v>
      </c>
      <c r="H1046" s="275">
        <v>0</v>
      </c>
      <c r="I1046" s="275">
        <v>0</v>
      </c>
      <c r="J1046" s="275">
        <v>0</v>
      </c>
      <c r="K1046" s="275">
        <v>0</v>
      </c>
      <c r="L1046" s="275">
        <v>0</v>
      </c>
      <c r="M1046" s="275">
        <v>0</v>
      </c>
      <c r="N1046" s="275">
        <v>12.582778595266543</v>
      </c>
      <c r="O1046" s="275">
        <v>12.582778595266543</v>
      </c>
      <c r="P1046" s="275">
        <v>12.582778595266545</v>
      </c>
      <c r="Q1046" s="275">
        <v>12.582778595266543</v>
      </c>
      <c r="R1046" s="275">
        <v>12.582778595266543</v>
      </c>
      <c r="S1046" s="275">
        <v>12.582778595266543</v>
      </c>
      <c r="T1046" s="275">
        <v>12.582778595266543</v>
      </c>
      <c r="U1046" s="275">
        <v>12.582778595266543</v>
      </c>
      <c r="V1046" s="275">
        <v>12.582778595266543</v>
      </c>
      <c r="W1046" s="275">
        <v>3.87433576443566</v>
      </c>
      <c r="X1046" s="275">
        <v>5.3416988487420616E-2</v>
      </c>
      <c r="Y1046" s="275">
        <v>1.9638763764615403</v>
      </c>
      <c r="Z1046" s="275">
        <v>0.26972412235382165</v>
      </c>
      <c r="AA1046" s="275">
        <v>0.26972412235382165</v>
      </c>
      <c r="AB1046" s="275">
        <v>0.26972412235382165</v>
      </c>
      <c r="AC1046" s="275">
        <v>0.26972412235382165</v>
      </c>
      <c r="AD1046" s="275">
        <v>0.26972412235382165</v>
      </c>
      <c r="AE1046" s="275">
        <v>0.26972412235382165</v>
      </c>
      <c r="AF1046" s="275">
        <v>5.8740473799999998E-2</v>
      </c>
      <c r="AG1046" s="275">
        <v>5.4393018E-3</v>
      </c>
      <c r="AH1046" s="275">
        <v>5.4393018E-3</v>
      </c>
      <c r="AI1046" s="275">
        <v>0.15758860266055336</v>
      </c>
      <c r="AJ1046" s="275">
        <v>0.15758860266055336</v>
      </c>
      <c r="AK1046" s="275">
        <v>0.15758860266055336</v>
      </c>
    </row>
    <row r="1047" spans="1:37" ht="15" x14ac:dyDescent="0.25">
      <c r="A1047" s="269" t="s">
        <v>954</v>
      </c>
      <c r="B1047" s="269" t="s">
        <v>955</v>
      </c>
      <c r="C1047" s="275">
        <v>41</v>
      </c>
      <c r="D1047" s="269" t="s">
        <v>802</v>
      </c>
      <c r="E1047" s="275">
        <v>0</v>
      </c>
      <c r="F1047" s="275">
        <v>0</v>
      </c>
      <c r="G1047" s="275">
        <v>0</v>
      </c>
      <c r="H1047" s="275">
        <v>0</v>
      </c>
      <c r="I1047" s="275">
        <v>0</v>
      </c>
      <c r="J1047" s="275">
        <v>0</v>
      </c>
      <c r="K1047" s="275">
        <v>0</v>
      </c>
      <c r="L1047" s="275">
        <v>0</v>
      </c>
      <c r="M1047" s="275">
        <v>0</v>
      </c>
      <c r="N1047" s="275">
        <v>13.515233366202906</v>
      </c>
      <c r="O1047" s="275">
        <v>13.515233366202906</v>
      </c>
      <c r="P1047" s="275">
        <v>13.515233366202906</v>
      </c>
      <c r="Q1047" s="275">
        <v>13.515233366202906</v>
      </c>
      <c r="R1047" s="275">
        <v>13.515233366202906</v>
      </c>
      <c r="S1047" s="275">
        <v>13.515233366202906</v>
      </c>
      <c r="T1047" s="275">
        <v>13.515233366202906</v>
      </c>
      <c r="U1047" s="275">
        <v>13.515233366202906</v>
      </c>
      <c r="V1047" s="275">
        <v>13.515233366202906</v>
      </c>
      <c r="W1047" s="275">
        <v>3.87433576443566</v>
      </c>
      <c r="X1047" s="275">
        <v>5.3416988487420616E-2</v>
      </c>
      <c r="Y1047" s="275">
        <v>1.9638763764615403</v>
      </c>
      <c r="Z1047" s="275">
        <v>0.26972412235382165</v>
      </c>
      <c r="AA1047" s="275">
        <v>0.26972412235382165</v>
      </c>
      <c r="AB1047" s="275">
        <v>0.26972412235382165</v>
      </c>
      <c r="AC1047" s="275">
        <v>0.26972412235382165</v>
      </c>
      <c r="AD1047" s="275">
        <v>0.26972412235382165</v>
      </c>
      <c r="AE1047" s="275">
        <v>0.26972412235382165</v>
      </c>
      <c r="AF1047" s="275">
        <v>0.63173086990000016</v>
      </c>
      <c r="AG1047" s="275">
        <v>5.8497429000000011E-2</v>
      </c>
      <c r="AH1047" s="275">
        <v>5.8497429000000011E-2</v>
      </c>
      <c r="AI1047" s="275">
        <v>0.59940308064841319</v>
      </c>
      <c r="AJ1047" s="275">
        <v>0.59940308064841319</v>
      </c>
      <c r="AK1047" s="275">
        <v>0.59940308064841319</v>
      </c>
    </row>
    <row r="1048" spans="1:37" ht="15" x14ac:dyDescent="0.25">
      <c r="A1048" s="269" t="s">
        <v>3074</v>
      </c>
      <c r="B1048" s="269" t="s">
        <v>957</v>
      </c>
      <c r="C1048" s="275">
        <v>60</v>
      </c>
      <c r="D1048" s="269" t="s">
        <v>802</v>
      </c>
      <c r="E1048" s="275">
        <v>0</v>
      </c>
      <c r="F1048" s="275">
        <v>0</v>
      </c>
      <c r="G1048" s="275">
        <v>0</v>
      </c>
      <c r="H1048" s="275">
        <v>0</v>
      </c>
      <c r="I1048" s="275">
        <v>0</v>
      </c>
      <c r="J1048" s="275">
        <v>0</v>
      </c>
      <c r="K1048" s="275">
        <v>0</v>
      </c>
      <c r="L1048" s="275">
        <v>0</v>
      </c>
      <c r="M1048" s="275">
        <v>0</v>
      </c>
      <c r="N1048" s="275">
        <v>14.878934381824813</v>
      </c>
      <c r="O1048" s="275">
        <v>14.878934381824813</v>
      </c>
      <c r="P1048" s="275">
        <v>14.878934381824818</v>
      </c>
      <c r="Q1048" s="275">
        <v>14.878934381824813</v>
      </c>
      <c r="R1048" s="275">
        <v>14.878934381824813</v>
      </c>
      <c r="S1048" s="275">
        <v>14.878934381824813</v>
      </c>
      <c r="T1048" s="275">
        <v>14.878934381824813</v>
      </c>
      <c r="U1048" s="275">
        <v>14.878934381824813</v>
      </c>
      <c r="V1048" s="275">
        <v>14.878934381824813</v>
      </c>
      <c r="W1048" s="275">
        <v>4.2964252414986523</v>
      </c>
      <c r="X1048" s="275">
        <v>6.0448051214942261E-2</v>
      </c>
      <c r="Y1048" s="275">
        <v>2.1784366463567975</v>
      </c>
      <c r="Z1048" s="275">
        <v>0.34349920494071867</v>
      </c>
      <c r="AA1048" s="275">
        <v>0.34349920494071867</v>
      </c>
      <c r="AB1048" s="275">
        <v>0.34349920494071867</v>
      </c>
      <c r="AC1048" s="275">
        <v>0.34349920494071867</v>
      </c>
      <c r="AD1048" s="275">
        <v>0.34349920494071867</v>
      </c>
      <c r="AE1048" s="275">
        <v>0.34349920494071867</v>
      </c>
      <c r="AF1048" s="275">
        <v>3.3666890401999998</v>
      </c>
      <c r="AG1048" s="275">
        <v>0.31174890649999992</v>
      </c>
      <c r="AH1048" s="275">
        <v>0.31174890649999992</v>
      </c>
      <c r="AI1048" s="275">
        <v>0.52657524594273553</v>
      </c>
      <c r="AJ1048" s="275">
        <v>0.52657524594273553</v>
      </c>
      <c r="AK1048" s="275">
        <v>0.52657524594273553</v>
      </c>
    </row>
    <row r="1049" spans="1:37" ht="15" x14ac:dyDescent="0.25">
      <c r="A1049" s="269" t="s">
        <v>956</v>
      </c>
      <c r="B1049" s="269" t="s">
        <v>957</v>
      </c>
      <c r="C1049" s="275">
        <v>59</v>
      </c>
      <c r="D1049" s="269" t="s">
        <v>802</v>
      </c>
      <c r="E1049" s="275">
        <v>0</v>
      </c>
      <c r="F1049" s="275">
        <v>0</v>
      </c>
      <c r="G1049" s="275">
        <v>0</v>
      </c>
      <c r="H1049" s="275">
        <v>0</v>
      </c>
      <c r="I1049" s="275">
        <v>0</v>
      </c>
      <c r="J1049" s="275">
        <v>0</v>
      </c>
      <c r="K1049" s="275">
        <v>0</v>
      </c>
      <c r="L1049" s="275">
        <v>0</v>
      </c>
      <c r="M1049" s="275">
        <v>0</v>
      </c>
      <c r="N1049" s="275">
        <v>14.838331924783345</v>
      </c>
      <c r="O1049" s="275">
        <v>14.838331924783345</v>
      </c>
      <c r="P1049" s="275">
        <v>14.838331924783345</v>
      </c>
      <c r="Q1049" s="275">
        <v>14.838331924783345</v>
      </c>
      <c r="R1049" s="275">
        <v>14.838331924783345</v>
      </c>
      <c r="S1049" s="275">
        <v>14.838331924783345</v>
      </c>
      <c r="T1049" s="275">
        <v>14.838331924783345</v>
      </c>
      <c r="U1049" s="275">
        <v>14.838331924783345</v>
      </c>
      <c r="V1049" s="275">
        <v>14.838331924783345</v>
      </c>
      <c r="W1049" s="275">
        <v>4.2964252414986523</v>
      </c>
      <c r="X1049" s="275">
        <v>6.0448051214942261E-2</v>
      </c>
      <c r="Y1049" s="275">
        <v>2.1784366463567975</v>
      </c>
      <c r="Z1049" s="275">
        <v>0.34349920494071867</v>
      </c>
      <c r="AA1049" s="275">
        <v>0.34349920494071867</v>
      </c>
      <c r="AB1049" s="275">
        <v>0.34349920494071867</v>
      </c>
      <c r="AC1049" s="275">
        <v>0.34349920494071867</v>
      </c>
      <c r="AD1049" s="275">
        <v>0.34349920494071867</v>
      </c>
      <c r="AE1049" s="275">
        <v>0.34349920494071867</v>
      </c>
      <c r="AF1049" s="275">
        <v>3.3628584963000003</v>
      </c>
      <c r="AG1049" s="275">
        <v>0.3113942053</v>
      </c>
      <c r="AH1049" s="275">
        <v>0.3113942053</v>
      </c>
      <c r="AI1049" s="275">
        <v>1.0608648766907651</v>
      </c>
      <c r="AJ1049" s="275">
        <v>1.0608648766907651</v>
      </c>
      <c r="AK1049" s="275">
        <v>1.0608648766907651</v>
      </c>
    </row>
    <row r="1050" spans="1:37" ht="15" x14ac:dyDescent="0.25">
      <c r="A1050" s="269" t="s">
        <v>3075</v>
      </c>
      <c r="B1050" s="269" t="s">
        <v>959</v>
      </c>
      <c r="C1050" s="275">
        <v>60</v>
      </c>
      <c r="D1050" s="269" t="s">
        <v>802</v>
      </c>
      <c r="E1050" s="275">
        <v>0</v>
      </c>
      <c r="F1050" s="275">
        <v>0</v>
      </c>
      <c r="G1050" s="275">
        <v>0</v>
      </c>
      <c r="H1050" s="275">
        <v>0</v>
      </c>
      <c r="I1050" s="275">
        <v>0</v>
      </c>
      <c r="J1050" s="275">
        <v>0</v>
      </c>
      <c r="K1050" s="275">
        <v>0</v>
      </c>
      <c r="L1050" s="275">
        <v>0</v>
      </c>
      <c r="M1050" s="275">
        <v>0</v>
      </c>
      <c r="N1050" s="275">
        <v>14.927965371913489</v>
      </c>
      <c r="O1050" s="275">
        <v>14.927965371913489</v>
      </c>
      <c r="P1050" s="275">
        <v>14.927965371913492</v>
      </c>
      <c r="Q1050" s="275">
        <v>14.927965371913489</v>
      </c>
      <c r="R1050" s="275">
        <v>14.927965371913489</v>
      </c>
      <c r="S1050" s="275">
        <v>14.927965371913489</v>
      </c>
      <c r="T1050" s="275">
        <v>14.927965371913489</v>
      </c>
      <c r="U1050" s="275">
        <v>14.927965371913489</v>
      </c>
      <c r="V1050" s="275">
        <v>14.927965371913489</v>
      </c>
      <c r="W1050" s="275">
        <v>4.2964252414986523</v>
      </c>
      <c r="X1050" s="275">
        <v>6.0448051214942261E-2</v>
      </c>
      <c r="Y1050" s="275">
        <v>2.1784366463567975</v>
      </c>
      <c r="Z1050" s="275">
        <v>0.34349920494071867</v>
      </c>
      <c r="AA1050" s="275">
        <v>0.34349920494071867</v>
      </c>
      <c r="AB1050" s="275">
        <v>0.34349920494071867</v>
      </c>
      <c r="AC1050" s="275">
        <v>0.34349920494071867</v>
      </c>
      <c r="AD1050" s="275">
        <v>0.34349920494071867</v>
      </c>
      <c r="AE1050" s="275">
        <v>0.34349920494071867</v>
      </c>
      <c r="AF1050" s="275">
        <v>5.4948573850000004</v>
      </c>
      <c r="AG1050" s="275">
        <v>0.50881478219999998</v>
      </c>
      <c r="AH1050" s="275">
        <v>0.50881478219999998</v>
      </c>
      <c r="AI1050" s="275">
        <v>0.52491199894895213</v>
      </c>
      <c r="AJ1050" s="275">
        <v>0.52491199894895213</v>
      </c>
      <c r="AK1050" s="275">
        <v>0.52491199894895213</v>
      </c>
    </row>
    <row r="1051" spans="1:37" ht="15" x14ac:dyDescent="0.25">
      <c r="A1051" s="269" t="s">
        <v>3076</v>
      </c>
      <c r="B1051" s="269" t="s">
        <v>961</v>
      </c>
      <c r="C1051" s="275">
        <v>60</v>
      </c>
      <c r="D1051" s="269" t="s">
        <v>802</v>
      </c>
      <c r="E1051" s="275">
        <v>0</v>
      </c>
      <c r="F1051" s="275">
        <v>0</v>
      </c>
      <c r="G1051" s="275">
        <v>0</v>
      </c>
      <c r="H1051" s="275">
        <v>0</v>
      </c>
      <c r="I1051" s="275">
        <v>0</v>
      </c>
      <c r="J1051" s="275">
        <v>0</v>
      </c>
      <c r="K1051" s="275">
        <v>0</v>
      </c>
      <c r="L1051" s="275">
        <v>0</v>
      </c>
      <c r="M1051" s="275">
        <v>0</v>
      </c>
      <c r="N1051" s="275">
        <v>14.927965371913489</v>
      </c>
      <c r="O1051" s="275">
        <v>14.927965371913489</v>
      </c>
      <c r="P1051" s="275">
        <v>14.927965371913492</v>
      </c>
      <c r="Q1051" s="275">
        <v>14.927965371913489</v>
      </c>
      <c r="R1051" s="275">
        <v>14.927965371913489</v>
      </c>
      <c r="S1051" s="275">
        <v>14.927965371913489</v>
      </c>
      <c r="T1051" s="275">
        <v>14.927965371913489</v>
      </c>
      <c r="U1051" s="275">
        <v>14.927965371913489</v>
      </c>
      <c r="V1051" s="275">
        <v>14.927965371913489</v>
      </c>
      <c r="W1051" s="275">
        <v>4.2964252414986523</v>
      </c>
      <c r="X1051" s="275">
        <v>6.0448051214942261E-2</v>
      </c>
      <c r="Y1051" s="275">
        <v>2.1784366463567975</v>
      </c>
      <c r="Z1051" s="275">
        <v>0.34349920494071867</v>
      </c>
      <c r="AA1051" s="275">
        <v>0.34349920494071867</v>
      </c>
      <c r="AB1051" s="275">
        <v>0.34349920494071867</v>
      </c>
      <c r="AC1051" s="275">
        <v>0.34349920494071867</v>
      </c>
      <c r="AD1051" s="275">
        <v>0.34349920494071867</v>
      </c>
      <c r="AE1051" s="275">
        <v>0.34349920494071867</v>
      </c>
      <c r="AF1051" s="275">
        <v>2.1854347778000003</v>
      </c>
      <c r="AG1051" s="275">
        <v>0.20236615589999998</v>
      </c>
      <c r="AH1051" s="275">
        <v>0.20236615589999998</v>
      </c>
      <c r="AI1051" s="275">
        <v>0.52484564660974287</v>
      </c>
      <c r="AJ1051" s="275">
        <v>0.52484564660974287</v>
      </c>
      <c r="AK1051" s="275">
        <v>0.52484564660974287</v>
      </c>
    </row>
    <row r="1052" spans="1:37" ht="15" x14ac:dyDescent="0.25">
      <c r="A1052" s="269" t="s">
        <v>3077</v>
      </c>
      <c r="B1052" s="269" t="s">
        <v>963</v>
      </c>
      <c r="C1052" s="275">
        <v>60</v>
      </c>
      <c r="D1052" s="269" t="s">
        <v>802</v>
      </c>
      <c r="E1052" s="275">
        <v>0</v>
      </c>
      <c r="F1052" s="275">
        <v>0</v>
      </c>
      <c r="G1052" s="275">
        <v>0</v>
      </c>
      <c r="H1052" s="275">
        <v>0</v>
      </c>
      <c r="I1052" s="275">
        <v>0</v>
      </c>
      <c r="J1052" s="275">
        <v>0</v>
      </c>
      <c r="K1052" s="275">
        <v>0</v>
      </c>
      <c r="L1052" s="275">
        <v>0</v>
      </c>
      <c r="M1052" s="275">
        <v>0</v>
      </c>
      <c r="N1052" s="275">
        <v>14.927965371913489</v>
      </c>
      <c r="O1052" s="275">
        <v>14.927965371913489</v>
      </c>
      <c r="P1052" s="275">
        <v>14.927965371913492</v>
      </c>
      <c r="Q1052" s="275">
        <v>14.927965371913489</v>
      </c>
      <c r="R1052" s="275">
        <v>14.927965371913489</v>
      </c>
      <c r="S1052" s="275">
        <v>14.927965371913489</v>
      </c>
      <c r="T1052" s="275">
        <v>14.927965371913489</v>
      </c>
      <c r="U1052" s="275">
        <v>14.927965371913489</v>
      </c>
      <c r="V1052" s="275">
        <v>14.927965371913489</v>
      </c>
      <c r="W1052" s="275">
        <v>4.2964252414986523</v>
      </c>
      <c r="X1052" s="275">
        <v>6.0448051214942261E-2</v>
      </c>
      <c r="Y1052" s="275">
        <v>2.1784366463567975</v>
      </c>
      <c r="Z1052" s="275">
        <v>0.34349920494071867</v>
      </c>
      <c r="AA1052" s="275">
        <v>0.34349920494071867</v>
      </c>
      <c r="AB1052" s="275">
        <v>0.34349920494071867</v>
      </c>
      <c r="AC1052" s="275">
        <v>0.34349920494071867</v>
      </c>
      <c r="AD1052" s="275">
        <v>0.34349920494071867</v>
      </c>
      <c r="AE1052" s="275">
        <v>0.34349920494071867</v>
      </c>
      <c r="AF1052" s="275">
        <v>2.1854347778000003</v>
      </c>
      <c r="AG1052" s="275">
        <v>0.20236615589999998</v>
      </c>
      <c r="AH1052" s="275">
        <v>0.20236615589999998</v>
      </c>
      <c r="AI1052" s="275">
        <v>0.52484564660974287</v>
      </c>
      <c r="AJ1052" s="275">
        <v>0.52484564660974287</v>
      </c>
      <c r="AK1052" s="275">
        <v>0.52484564660974287</v>
      </c>
    </row>
    <row r="1053" spans="1:37" ht="15" x14ac:dyDescent="0.25">
      <c r="A1053" s="269" t="s">
        <v>3078</v>
      </c>
      <c r="B1053" s="269" t="s">
        <v>965</v>
      </c>
      <c r="C1053" s="275">
        <v>60</v>
      </c>
      <c r="D1053" s="269" t="s">
        <v>802</v>
      </c>
      <c r="E1053" s="275">
        <v>0</v>
      </c>
      <c r="F1053" s="275">
        <v>0</v>
      </c>
      <c r="G1053" s="275">
        <v>0</v>
      </c>
      <c r="H1053" s="275">
        <v>0</v>
      </c>
      <c r="I1053" s="275">
        <v>0</v>
      </c>
      <c r="J1053" s="275">
        <v>0</v>
      </c>
      <c r="K1053" s="275">
        <v>0</v>
      </c>
      <c r="L1053" s="275">
        <v>0</v>
      </c>
      <c r="M1053" s="275">
        <v>0</v>
      </c>
      <c r="N1053" s="275">
        <v>14.927965371913489</v>
      </c>
      <c r="O1053" s="275">
        <v>14.927965371913489</v>
      </c>
      <c r="P1053" s="275">
        <v>14.927965371913492</v>
      </c>
      <c r="Q1053" s="275">
        <v>14.927965371913489</v>
      </c>
      <c r="R1053" s="275">
        <v>14.927965371913489</v>
      </c>
      <c r="S1053" s="275">
        <v>14.927965371913489</v>
      </c>
      <c r="T1053" s="275">
        <v>14.927965371913489</v>
      </c>
      <c r="U1053" s="275">
        <v>14.927965371913489</v>
      </c>
      <c r="V1053" s="275">
        <v>14.927965371913489</v>
      </c>
      <c r="W1053" s="275">
        <v>4.2964252414986523</v>
      </c>
      <c r="X1053" s="275">
        <v>6.0448051214942261E-2</v>
      </c>
      <c r="Y1053" s="275">
        <v>2.1784366463567975</v>
      </c>
      <c r="Z1053" s="275">
        <v>0.34349920494071867</v>
      </c>
      <c r="AA1053" s="275">
        <v>0.34349920494071867</v>
      </c>
      <c r="AB1053" s="275">
        <v>0.34349920494071867</v>
      </c>
      <c r="AC1053" s="275">
        <v>0.34349920494071867</v>
      </c>
      <c r="AD1053" s="275">
        <v>0.34349920494071867</v>
      </c>
      <c r="AE1053" s="275">
        <v>0.34349920494071867</v>
      </c>
      <c r="AF1053" s="275">
        <v>2.8975151873999998</v>
      </c>
      <c r="AG1053" s="275">
        <v>0.26830156389999998</v>
      </c>
      <c r="AH1053" s="275">
        <v>0.26830156389999998</v>
      </c>
      <c r="AI1053" s="275">
        <v>0.52484564660974287</v>
      </c>
      <c r="AJ1053" s="275">
        <v>0.52484564660974287</v>
      </c>
      <c r="AK1053" s="275">
        <v>0.52484564660974287</v>
      </c>
    </row>
    <row r="1054" spans="1:37" ht="15" x14ac:dyDescent="0.25">
      <c r="A1054" s="269" t="s">
        <v>958</v>
      </c>
      <c r="B1054" s="269" t="s">
        <v>959</v>
      </c>
      <c r="C1054" s="275">
        <v>59</v>
      </c>
      <c r="D1054" s="269" t="s">
        <v>802</v>
      </c>
      <c r="E1054" s="275">
        <v>0</v>
      </c>
      <c r="F1054" s="275">
        <v>0</v>
      </c>
      <c r="G1054" s="275">
        <v>0</v>
      </c>
      <c r="H1054" s="275">
        <v>0</v>
      </c>
      <c r="I1054" s="275">
        <v>0</v>
      </c>
      <c r="J1054" s="275">
        <v>0</v>
      </c>
      <c r="K1054" s="275">
        <v>0</v>
      </c>
      <c r="L1054" s="275">
        <v>0</v>
      </c>
      <c r="M1054" s="275">
        <v>0</v>
      </c>
      <c r="N1054" s="275">
        <v>14.887021962634138</v>
      </c>
      <c r="O1054" s="275">
        <v>14.887021962634138</v>
      </c>
      <c r="P1054" s="275">
        <v>14.887021962634142</v>
      </c>
      <c r="Q1054" s="275">
        <v>14.887021962634138</v>
      </c>
      <c r="R1054" s="275">
        <v>14.887021962634138</v>
      </c>
      <c r="S1054" s="275">
        <v>14.887021962634138</v>
      </c>
      <c r="T1054" s="275">
        <v>14.887021962634138</v>
      </c>
      <c r="U1054" s="275">
        <v>14.887021962634138</v>
      </c>
      <c r="V1054" s="275">
        <v>14.887021962634138</v>
      </c>
      <c r="W1054" s="275">
        <v>4.2964252414986523</v>
      </c>
      <c r="X1054" s="275">
        <v>6.0448051214942261E-2</v>
      </c>
      <c r="Y1054" s="275">
        <v>2.1784366463567975</v>
      </c>
      <c r="Z1054" s="275">
        <v>0.34349920494071867</v>
      </c>
      <c r="AA1054" s="275">
        <v>0.34349920494071867</v>
      </c>
      <c r="AB1054" s="275">
        <v>0.34349920494071867</v>
      </c>
      <c r="AC1054" s="275">
        <v>0.34349920494071867</v>
      </c>
      <c r="AD1054" s="275">
        <v>0.34349920494071867</v>
      </c>
      <c r="AE1054" s="275">
        <v>0.34349920494071867</v>
      </c>
      <c r="AF1054" s="275">
        <v>5.5264267916000005</v>
      </c>
      <c r="AG1054" s="275">
        <v>0.51173807319999998</v>
      </c>
      <c r="AH1054" s="275">
        <v>0.51173807319999998</v>
      </c>
      <c r="AI1054" s="275">
        <v>0.88777622445959103</v>
      </c>
      <c r="AJ1054" s="275">
        <v>0.88777622445959103</v>
      </c>
      <c r="AK1054" s="275">
        <v>0.88777622445959103</v>
      </c>
    </row>
    <row r="1055" spans="1:37" ht="15" x14ac:dyDescent="0.25">
      <c r="A1055" s="269" t="s">
        <v>960</v>
      </c>
      <c r="B1055" s="269" t="s">
        <v>961</v>
      </c>
      <c r="C1055" s="275">
        <v>59</v>
      </c>
      <c r="D1055" s="269" t="s">
        <v>802</v>
      </c>
      <c r="E1055" s="275">
        <v>0</v>
      </c>
      <c r="F1055" s="275">
        <v>0</v>
      </c>
      <c r="G1055" s="275">
        <v>0</v>
      </c>
      <c r="H1055" s="275">
        <v>0</v>
      </c>
      <c r="I1055" s="275">
        <v>0</v>
      </c>
      <c r="J1055" s="275">
        <v>0</v>
      </c>
      <c r="K1055" s="275">
        <v>0</v>
      </c>
      <c r="L1055" s="275">
        <v>0</v>
      </c>
      <c r="M1055" s="275">
        <v>0</v>
      </c>
      <c r="N1055" s="275">
        <v>14.887021962634138</v>
      </c>
      <c r="O1055" s="275">
        <v>14.887021962634138</v>
      </c>
      <c r="P1055" s="275">
        <v>14.887021962634142</v>
      </c>
      <c r="Q1055" s="275">
        <v>14.887021962634138</v>
      </c>
      <c r="R1055" s="275">
        <v>14.887021962634138</v>
      </c>
      <c r="S1055" s="275">
        <v>14.887021962634138</v>
      </c>
      <c r="T1055" s="275">
        <v>14.887021962634138</v>
      </c>
      <c r="U1055" s="275">
        <v>14.887021962634138</v>
      </c>
      <c r="V1055" s="275">
        <v>14.887021962634138</v>
      </c>
      <c r="W1055" s="275">
        <v>4.2964252414986523</v>
      </c>
      <c r="X1055" s="275">
        <v>6.0448051214942261E-2</v>
      </c>
      <c r="Y1055" s="275">
        <v>2.1784366463567975</v>
      </c>
      <c r="Z1055" s="275">
        <v>0.34349920494071867</v>
      </c>
      <c r="AA1055" s="275">
        <v>0.34349920494071867</v>
      </c>
      <c r="AB1055" s="275">
        <v>0.34349920494071867</v>
      </c>
      <c r="AC1055" s="275">
        <v>0.34349920494071867</v>
      </c>
      <c r="AD1055" s="275">
        <v>0.34349920494071867</v>
      </c>
      <c r="AE1055" s="275">
        <v>0.34349920494071867</v>
      </c>
      <c r="AF1055" s="275">
        <v>3.4000559843999998</v>
      </c>
      <c r="AG1055" s="275">
        <v>0.31483864689999996</v>
      </c>
      <c r="AH1055" s="275">
        <v>0.31483864689999996</v>
      </c>
      <c r="AI1055" s="275">
        <v>0.88777622445959103</v>
      </c>
      <c r="AJ1055" s="275">
        <v>0.88777622445959103</v>
      </c>
      <c r="AK1055" s="275">
        <v>0.88777622445959103</v>
      </c>
    </row>
    <row r="1056" spans="1:37" ht="15" x14ac:dyDescent="0.25">
      <c r="A1056" s="269" t="s">
        <v>962</v>
      </c>
      <c r="B1056" s="269" t="s">
        <v>963</v>
      </c>
      <c r="C1056" s="275">
        <v>59</v>
      </c>
      <c r="D1056" s="269" t="s">
        <v>802</v>
      </c>
      <c r="E1056" s="275">
        <v>0</v>
      </c>
      <c r="F1056" s="275">
        <v>0</v>
      </c>
      <c r="G1056" s="275">
        <v>0</v>
      </c>
      <c r="H1056" s="275">
        <v>0</v>
      </c>
      <c r="I1056" s="275">
        <v>0</v>
      </c>
      <c r="J1056" s="275">
        <v>0</v>
      </c>
      <c r="K1056" s="275">
        <v>0</v>
      </c>
      <c r="L1056" s="275">
        <v>0</v>
      </c>
      <c r="M1056" s="275">
        <v>0</v>
      </c>
      <c r="N1056" s="275">
        <v>14.887021962634138</v>
      </c>
      <c r="O1056" s="275">
        <v>14.887021962634138</v>
      </c>
      <c r="P1056" s="275">
        <v>14.887021962634142</v>
      </c>
      <c r="Q1056" s="275">
        <v>14.887021962634138</v>
      </c>
      <c r="R1056" s="275">
        <v>14.887021962634138</v>
      </c>
      <c r="S1056" s="275">
        <v>14.887021962634138</v>
      </c>
      <c r="T1056" s="275">
        <v>14.887021962634138</v>
      </c>
      <c r="U1056" s="275">
        <v>14.887021962634138</v>
      </c>
      <c r="V1056" s="275">
        <v>14.887021962634138</v>
      </c>
      <c r="W1056" s="275">
        <v>4.2964252414986523</v>
      </c>
      <c r="X1056" s="275">
        <v>6.0448051214942261E-2</v>
      </c>
      <c r="Y1056" s="275">
        <v>2.1784366463567975</v>
      </c>
      <c r="Z1056" s="275">
        <v>0.34349920494071867</v>
      </c>
      <c r="AA1056" s="275">
        <v>0.34349920494071867</v>
      </c>
      <c r="AB1056" s="275">
        <v>0.34349920494071867</v>
      </c>
      <c r="AC1056" s="275">
        <v>0.34349920494071867</v>
      </c>
      <c r="AD1056" s="275">
        <v>0.34349920494071867</v>
      </c>
      <c r="AE1056" s="275">
        <v>0.34349920494071867</v>
      </c>
      <c r="AF1056" s="275">
        <v>3.4000559843999998</v>
      </c>
      <c r="AG1056" s="275">
        <v>0.31483864689999996</v>
      </c>
      <c r="AH1056" s="275">
        <v>0.31483864689999996</v>
      </c>
      <c r="AI1056" s="275">
        <v>0.88777622445959103</v>
      </c>
      <c r="AJ1056" s="275">
        <v>0.88777622445959103</v>
      </c>
      <c r="AK1056" s="275">
        <v>0.88777622445959103</v>
      </c>
    </row>
    <row r="1057" spans="1:37" ht="15" x14ac:dyDescent="0.25">
      <c r="A1057" s="269" t="s">
        <v>964</v>
      </c>
      <c r="B1057" s="269" t="s">
        <v>965</v>
      </c>
      <c r="C1057" s="275">
        <v>59</v>
      </c>
      <c r="D1057" s="269" t="s">
        <v>802</v>
      </c>
      <c r="E1057" s="275">
        <v>0</v>
      </c>
      <c r="F1057" s="275">
        <v>0</v>
      </c>
      <c r="G1057" s="275">
        <v>0</v>
      </c>
      <c r="H1057" s="275">
        <v>0</v>
      </c>
      <c r="I1057" s="275">
        <v>0</v>
      </c>
      <c r="J1057" s="275">
        <v>0</v>
      </c>
      <c r="K1057" s="275">
        <v>0</v>
      </c>
      <c r="L1057" s="275">
        <v>0</v>
      </c>
      <c r="M1057" s="275">
        <v>0</v>
      </c>
      <c r="N1057" s="275">
        <v>14.887021962634138</v>
      </c>
      <c r="O1057" s="275">
        <v>14.887021962634138</v>
      </c>
      <c r="P1057" s="275">
        <v>14.887021962634142</v>
      </c>
      <c r="Q1057" s="275">
        <v>14.887021962634138</v>
      </c>
      <c r="R1057" s="275">
        <v>14.887021962634138</v>
      </c>
      <c r="S1057" s="275">
        <v>14.887021962634138</v>
      </c>
      <c r="T1057" s="275">
        <v>14.887021962634138</v>
      </c>
      <c r="U1057" s="275">
        <v>14.887021962634138</v>
      </c>
      <c r="V1057" s="275">
        <v>14.887021962634138</v>
      </c>
      <c r="W1057" s="275">
        <v>4.2964252414986523</v>
      </c>
      <c r="X1057" s="275">
        <v>6.0448051214942261E-2</v>
      </c>
      <c r="Y1057" s="275">
        <v>2.1784366463567975</v>
      </c>
      <c r="Z1057" s="275">
        <v>0.34349920494071867</v>
      </c>
      <c r="AA1057" s="275">
        <v>0.34349920494071867</v>
      </c>
      <c r="AB1057" s="275">
        <v>0.34349920494071867</v>
      </c>
      <c r="AC1057" s="275">
        <v>0.34349920494071867</v>
      </c>
      <c r="AD1057" s="275">
        <v>0.34349920494071867</v>
      </c>
      <c r="AE1057" s="275">
        <v>0.34349920494071867</v>
      </c>
      <c r="AF1057" s="275">
        <v>4.1122399843999995</v>
      </c>
      <c r="AG1057" s="275">
        <v>0.38078364689999999</v>
      </c>
      <c r="AH1057" s="275">
        <v>0.38078364689999999</v>
      </c>
      <c r="AI1057" s="275">
        <v>0.88777622445959103</v>
      </c>
      <c r="AJ1057" s="275">
        <v>0.88777622445959103</v>
      </c>
      <c r="AK1057" s="275">
        <v>0.88777622445959103</v>
      </c>
    </row>
    <row r="1058" spans="1:37" ht="15" x14ac:dyDescent="0.25">
      <c r="A1058" s="269" t="s">
        <v>3774</v>
      </c>
      <c r="B1058" s="269" t="s">
        <v>357</v>
      </c>
      <c r="C1058" s="275">
        <v>177</v>
      </c>
      <c r="D1058" s="269" t="s">
        <v>802</v>
      </c>
      <c r="E1058" s="275">
        <v>481.93758832572939</v>
      </c>
      <c r="F1058" s="275">
        <v>437.37438795684818</v>
      </c>
      <c r="G1058" s="275">
        <v>470.79678823350906</v>
      </c>
      <c r="H1058" s="275">
        <v>481.93758832572939</v>
      </c>
      <c r="I1058" s="275">
        <v>252.24049848082927</v>
      </c>
      <c r="J1058" s="275">
        <v>374.69307782689691</v>
      </c>
      <c r="K1058" s="275">
        <v>349.50143672862129</v>
      </c>
      <c r="L1058" s="275">
        <v>185.3956979275074</v>
      </c>
      <c r="M1058" s="275">
        <v>254.27413285833666</v>
      </c>
      <c r="N1058" s="275">
        <v>356.58754048073411</v>
      </c>
      <c r="O1058" s="275">
        <v>349.84470494511913</v>
      </c>
      <c r="P1058" s="275">
        <v>354.8464834113916</v>
      </c>
      <c r="Q1058" s="275">
        <v>356.58754048073411</v>
      </c>
      <c r="R1058" s="275">
        <v>140.29004469189806</v>
      </c>
      <c r="S1058" s="275">
        <v>260.32704346924152</v>
      </c>
      <c r="T1058" s="275">
        <v>197.84660515614473</v>
      </c>
      <c r="U1058" s="275">
        <v>130.28648775935315</v>
      </c>
      <c r="V1058" s="275">
        <v>151.363115225591</v>
      </c>
      <c r="W1058" s="275">
        <v>6.3367020571887105</v>
      </c>
      <c r="X1058" s="275">
        <v>0.15162065426293261</v>
      </c>
      <c r="Y1058" s="275">
        <v>3.2441613557258218</v>
      </c>
      <c r="Z1058" s="275">
        <v>1.1353936700000764</v>
      </c>
      <c r="AA1058" s="275">
        <v>1.1353936700000764</v>
      </c>
      <c r="AB1058" s="275">
        <v>1.1353936700000764</v>
      </c>
      <c r="AC1058" s="275">
        <v>1.1353936700000764</v>
      </c>
      <c r="AD1058" s="275">
        <v>1.1353936700000764</v>
      </c>
      <c r="AE1058" s="275">
        <v>1.1353936700000764</v>
      </c>
      <c r="AF1058" s="275">
        <v>218.04364372051967</v>
      </c>
      <c r="AG1058" s="275">
        <v>20.190626579799968</v>
      </c>
      <c r="AH1058" s="275">
        <v>20.190626579799968</v>
      </c>
      <c r="AI1058" s="275">
        <v>19.471551835323268</v>
      </c>
      <c r="AJ1058" s="275">
        <v>19.471551835323268</v>
      </c>
      <c r="AK1058" s="275">
        <v>19.471551835323268</v>
      </c>
    </row>
    <row r="1059" spans="1:37" ht="15" x14ac:dyDescent="0.25">
      <c r="A1059" s="269" t="s">
        <v>1844</v>
      </c>
      <c r="B1059" s="269" t="s">
        <v>357</v>
      </c>
      <c r="C1059" s="275">
        <v>182</v>
      </c>
      <c r="D1059" s="269" t="s">
        <v>802</v>
      </c>
      <c r="E1059" s="275">
        <v>548.78344978877533</v>
      </c>
      <c r="F1059" s="275">
        <v>470.54986908902708</v>
      </c>
      <c r="G1059" s="275">
        <v>521.4410595169594</v>
      </c>
      <c r="H1059" s="275">
        <v>548.78344978877533</v>
      </c>
      <c r="I1059" s="275">
        <v>306.80843087653403</v>
      </c>
      <c r="J1059" s="275">
        <v>421.30592654551867</v>
      </c>
      <c r="K1059" s="275">
        <v>382.63075658385492</v>
      </c>
      <c r="L1059" s="275">
        <v>205.02605002066935</v>
      </c>
      <c r="M1059" s="275">
        <v>294.43121705036896</v>
      </c>
      <c r="N1059" s="275">
        <v>357.93109155972945</v>
      </c>
      <c r="O1059" s="275">
        <v>350.81613215086674</v>
      </c>
      <c r="P1059" s="275">
        <v>356.03044224933564</v>
      </c>
      <c r="Q1059" s="275">
        <v>357.93109155972945</v>
      </c>
      <c r="R1059" s="275">
        <v>136.6345976162589</v>
      </c>
      <c r="S1059" s="275">
        <v>259.33058424898138</v>
      </c>
      <c r="T1059" s="275">
        <v>195.25417645714532</v>
      </c>
      <c r="U1059" s="275">
        <v>126.20597741932129</v>
      </c>
      <c r="V1059" s="275">
        <v>147.85392208022736</v>
      </c>
      <c r="W1059" s="275">
        <v>6.3367020571887105</v>
      </c>
      <c r="X1059" s="275">
        <v>0.15162065426293261</v>
      </c>
      <c r="Y1059" s="275">
        <v>3.2441613557258218</v>
      </c>
      <c r="Z1059" s="275">
        <v>1.1353936700000764</v>
      </c>
      <c r="AA1059" s="275">
        <v>1.1353936700000764</v>
      </c>
      <c r="AB1059" s="275">
        <v>1.1353936700000764</v>
      </c>
      <c r="AC1059" s="275">
        <v>1.1353936700000764</v>
      </c>
      <c r="AD1059" s="275">
        <v>1.1353936700000764</v>
      </c>
      <c r="AE1059" s="275">
        <v>1.1353936700000764</v>
      </c>
      <c r="AF1059" s="275">
        <v>227.97676931641968</v>
      </c>
      <c r="AG1059" s="275">
        <v>21.110424430099972</v>
      </c>
      <c r="AH1059" s="275">
        <v>21.110424430099972</v>
      </c>
      <c r="AI1059" s="275">
        <v>20.243863774314633</v>
      </c>
      <c r="AJ1059" s="275">
        <v>20.243863774314633</v>
      </c>
      <c r="AK1059" s="275">
        <v>20.243863774314633</v>
      </c>
    </row>
    <row r="1060" spans="1:37" ht="15" x14ac:dyDescent="0.25">
      <c r="A1060" s="269" t="s">
        <v>3079</v>
      </c>
      <c r="B1060" s="269" t="s">
        <v>358</v>
      </c>
      <c r="C1060" s="275">
        <v>483</v>
      </c>
      <c r="D1060" s="269" t="s">
        <v>802</v>
      </c>
      <c r="E1060" s="275">
        <v>5174.9154114771009</v>
      </c>
      <c r="F1060" s="275">
        <v>4773.3505894153068</v>
      </c>
      <c r="G1060" s="275">
        <v>5071.7945988739129</v>
      </c>
      <c r="H1060" s="275">
        <v>5169.4561973016216</v>
      </c>
      <c r="I1060" s="275">
        <v>2394.5756833831765</v>
      </c>
      <c r="J1060" s="275">
        <v>3897.7560738996472</v>
      </c>
      <c r="K1060" s="275">
        <v>3444.8207074236693</v>
      </c>
      <c r="L1060" s="275">
        <v>1800.4172715537049</v>
      </c>
      <c r="M1060" s="275">
        <v>2459.0841354501426</v>
      </c>
      <c r="N1060" s="275">
        <v>4168.9850334030662</v>
      </c>
      <c r="O1060" s="275">
        <v>3922.047410793466</v>
      </c>
      <c r="P1060" s="275">
        <v>4106.3417800620873</v>
      </c>
      <c r="Q1060" s="275">
        <v>4167.3247739002909</v>
      </c>
      <c r="R1060" s="275">
        <v>1684.7247146852185</v>
      </c>
      <c r="S1060" s="275">
        <v>3004.1877249112949</v>
      </c>
      <c r="T1060" s="275">
        <v>2364.2946150157786</v>
      </c>
      <c r="U1060" s="275">
        <v>1318.1156505135871</v>
      </c>
      <c r="V1060" s="275">
        <v>1732.631998458749</v>
      </c>
      <c r="W1060" s="275">
        <v>27.35758372295988</v>
      </c>
      <c r="X1060" s="275">
        <v>0.55474862010925885</v>
      </c>
      <c r="Y1060" s="275">
        <v>13.956166171534569</v>
      </c>
      <c r="Z1060" s="275">
        <v>4.8647229663884124</v>
      </c>
      <c r="AA1060" s="275">
        <v>4.8647229663884124</v>
      </c>
      <c r="AB1060" s="275">
        <v>4.8647229663884124</v>
      </c>
      <c r="AC1060" s="275">
        <v>4.8647229663884124</v>
      </c>
      <c r="AD1060" s="275">
        <v>4.8647229663884124</v>
      </c>
      <c r="AE1060" s="275">
        <v>4.8647229663884124</v>
      </c>
      <c r="AF1060" s="275">
        <v>2608.1505787805409</v>
      </c>
      <c r="AG1060" s="275">
        <v>241.51215767963768</v>
      </c>
      <c r="AH1060" s="275">
        <v>241.51215767963768</v>
      </c>
      <c r="AI1060" s="275">
        <v>224.19651583873087</v>
      </c>
      <c r="AJ1060" s="275">
        <v>224.19651583873087</v>
      </c>
      <c r="AK1060" s="275">
        <v>224.19651583873087</v>
      </c>
    </row>
    <row r="1061" spans="1:37" ht="15" x14ac:dyDescent="0.25">
      <c r="A1061" s="269" t="s">
        <v>966</v>
      </c>
      <c r="B1061" s="269" t="s">
        <v>358</v>
      </c>
      <c r="C1061" s="275">
        <v>494</v>
      </c>
      <c r="D1061" s="269" t="s">
        <v>802</v>
      </c>
      <c r="E1061" s="275">
        <v>5042.2394860120958</v>
      </c>
      <c r="F1061" s="275">
        <v>4638.7663871528703</v>
      </c>
      <c r="G1061" s="275">
        <v>4940.9926536939774</v>
      </c>
      <c r="H1061" s="275">
        <v>5037.6967947723469</v>
      </c>
      <c r="I1061" s="275">
        <v>2406.0118499198502</v>
      </c>
      <c r="J1061" s="275">
        <v>3804.8769963951127</v>
      </c>
      <c r="K1061" s="275">
        <v>3336.4981575451225</v>
      </c>
      <c r="L1061" s="275">
        <v>1807.6162384906352</v>
      </c>
      <c r="M1061" s="275">
        <v>2439.1682230164297</v>
      </c>
      <c r="N1061" s="275">
        <v>4228.7861272153168</v>
      </c>
      <c r="O1061" s="275">
        <v>3982.1826039546036</v>
      </c>
      <c r="P1061" s="275">
        <v>4166.5617225375172</v>
      </c>
      <c r="Q1061" s="275">
        <v>4226.0964793031299</v>
      </c>
      <c r="R1061" s="275">
        <v>1727.5661490944487</v>
      </c>
      <c r="S1061" s="275">
        <v>3056.4520253053283</v>
      </c>
      <c r="T1061" s="275">
        <v>2411.1695474161952</v>
      </c>
      <c r="U1061" s="275">
        <v>1362.7549348509215</v>
      </c>
      <c r="V1061" s="275">
        <v>1777.0409649436165</v>
      </c>
      <c r="W1061" s="275">
        <v>27.35758372295988</v>
      </c>
      <c r="X1061" s="275">
        <v>0.55474862010925885</v>
      </c>
      <c r="Y1061" s="275">
        <v>13.956166171534569</v>
      </c>
      <c r="Z1061" s="275">
        <v>4.8647229663884124</v>
      </c>
      <c r="AA1061" s="275">
        <v>4.8647229663884124</v>
      </c>
      <c r="AB1061" s="275">
        <v>4.8647229663884124</v>
      </c>
      <c r="AC1061" s="275">
        <v>4.8647229663884124</v>
      </c>
      <c r="AD1061" s="275">
        <v>4.8647229663884124</v>
      </c>
      <c r="AE1061" s="275">
        <v>4.8647229663884124</v>
      </c>
      <c r="AF1061" s="275">
        <v>1517.8675339376573</v>
      </c>
      <c r="AG1061" s="275">
        <v>140.55302171613832</v>
      </c>
      <c r="AH1061" s="275">
        <v>140.55302171613832</v>
      </c>
      <c r="AI1061" s="275">
        <v>233.05918967535075</v>
      </c>
      <c r="AJ1061" s="275">
        <v>233.05918967535075</v>
      </c>
      <c r="AK1061" s="275">
        <v>233.05918967535075</v>
      </c>
    </row>
    <row r="1062" spans="1:37" ht="15" x14ac:dyDescent="0.25">
      <c r="A1062" s="269" t="s">
        <v>3080</v>
      </c>
      <c r="B1062" s="269" t="s">
        <v>359</v>
      </c>
      <c r="C1062" s="275">
        <v>71</v>
      </c>
      <c r="D1062" s="269" t="s">
        <v>802</v>
      </c>
      <c r="E1062" s="275">
        <v>448.67681053225294</v>
      </c>
      <c r="F1062" s="275">
        <v>426.07841043535961</v>
      </c>
      <c r="G1062" s="275">
        <v>443.02721050802961</v>
      </c>
      <c r="H1062" s="275">
        <v>448.67681053225294</v>
      </c>
      <c r="I1062" s="275">
        <v>192.33663466967184</v>
      </c>
      <c r="J1062" s="275">
        <v>341.10262295644191</v>
      </c>
      <c r="K1062" s="275">
        <v>308.61783623692997</v>
      </c>
      <c r="L1062" s="275">
        <v>158.43903452433184</v>
      </c>
      <c r="M1062" s="275">
        <v>210.1077350130397</v>
      </c>
      <c r="N1062" s="275">
        <v>353.70240828164043</v>
      </c>
      <c r="O1062" s="275">
        <v>349.83852380423463</v>
      </c>
      <c r="P1062" s="275">
        <v>352.67588490291178</v>
      </c>
      <c r="Q1062" s="275">
        <v>353.70240828164043</v>
      </c>
      <c r="R1062" s="275">
        <v>121.48070187449672</v>
      </c>
      <c r="S1062" s="275">
        <v>251.50926515497815</v>
      </c>
      <c r="T1062" s="275">
        <v>182.82562601548983</v>
      </c>
      <c r="U1062" s="275">
        <v>115.80661804114182</v>
      </c>
      <c r="V1062" s="275">
        <v>134.94586211241901</v>
      </c>
      <c r="W1062" s="275">
        <v>5.8587358010209636</v>
      </c>
      <c r="X1062" s="275">
        <v>9.3036801890319626E-2</v>
      </c>
      <c r="Y1062" s="275">
        <v>2.9758863014556418</v>
      </c>
      <c r="Z1062" s="275">
        <v>0.66586767946684655</v>
      </c>
      <c r="AA1062" s="275">
        <v>0.66586767946684655</v>
      </c>
      <c r="AB1062" s="275">
        <v>0.66586767946684655</v>
      </c>
      <c r="AC1062" s="275">
        <v>0.66586767946684655</v>
      </c>
      <c r="AD1062" s="275">
        <v>0.66586767946684655</v>
      </c>
      <c r="AE1062" s="275">
        <v>0.66586767946684655</v>
      </c>
      <c r="AF1062" s="275">
        <v>218.90335276543493</v>
      </c>
      <c r="AG1062" s="275">
        <v>20.270237891400459</v>
      </c>
      <c r="AH1062" s="275">
        <v>20.270237891400459</v>
      </c>
      <c r="AI1062" s="275">
        <v>19.198674698510402</v>
      </c>
      <c r="AJ1062" s="275">
        <v>19.198674698510402</v>
      </c>
      <c r="AK1062" s="275">
        <v>19.198674698510402</v>
      </c>
    </row>
    <row r="1063" spans="1:37" ht="15" x14ac:dyDescent="0.25">
      <c r="A1063" s="269" t="s">
        <v>967</v>
      </c>
      <c r="B1063" s="269" t="s">
        <v>359</v>
      </c>
      <c r="C1063" s="275">
        <v>74</v>
      </c>
      <c r="D1063" s="269" t="s">
        <v>802</v>
      </c>
      <c r="E1063" s="275">
        <v>458.11219387496595</v>
      </c>
      <c r="F1063" s="275">
        <v>440.29219387496596</v>
      </c>
      <c r="G1063" s="275">
        <v>453.65719387496591</v>
      </c>
      <c r="H1063" s="275">
        <v>458.11219387496595</v>
      </c>
      <c r="I1063" s="275">
        <v>188.45549433195669</v>
      </c>
      <c r="J1063" s="275">
        <v>347.49386389030275</v>
      </c>
      <c r="K1063" s="275">
        <v>312.02557347932236</v>
      </c>
      <c r="L1063" s="275">
        <v>161.72549433195667</v>
      </c>
      <c r="M1063" s="275">
        <v>210.43801411879809</v>
      </c>
      <c r="N1063" s="275">
        <v>360.50981505037822</v>
      </c>
      <c r="O1063" s="275">
        <v>357.81049244607794</v>
      </c>
      <c r="P1063" s="275">
        <v>359.77140452695716</v>
      </c>
      <c r="Q1063" s="275">
        <v>360.50981505037822</v>
      </c>
      <c r="R1063" s="275">
        <v>127.35967629427965</v>
      </c>
      <c r="S1063" s="275">
        <v>258.30997894895518</v>
      </c>
      <c r="T1063" s="275">
        <v>188.78179519854351</v>
      </c>
      <c r="U1063" s="275">
        <v>123.4384904965208</v>
      </c>
      <c r="V1063" s="275">
        <v>141.42944377254125</v>
      </c>
      <c r="W1063" s="275">
        <v>5.8587358010209636</v>
      </c>
      <c r="X1063" s="275">
        <v>9.3036801890319626E-2</v>
      </c>
      <c r="Y1063" s="275">
        <v>2.9758863014556418</v>
      </c>
      <c r="Z1063" s="275">
        <v>0.66586767946684655</v>
      </c>
      <c r="AA1063" s="275">
        <v>0.66586767946684655</v>
      </c>
      <c r="AB1063" s="275">
        <v>0.66586767946684655</v>
      </c>
      <c r="AC1063" s="275">
        <v>0.66586767946684655</v>
      </c>
      <c r="AD1063" s="275">
        <v>0.66586767946684655</v>
      </c>
      <c r="AE1063" s="275">
        <v>0.66586767946684655</v>
      </c>
      <c r="AF1063" s="275">
        <v>221.53442382656988</v>
      </c>
      <c r="AG1063" s="275">
        <v>20.513871756000917</v>
      </c>
      <c r="AH1063" s="275">
        <v>20.513871756000917</v>
      </c>
      <c r="AI1063" s="275">
        <v>20.458939023724799</v>
      </c>
      <c r="AJ1063" s="275">
        <v>20.458939023724799</v>
      </c>
      <c r="AK1063" s="275">
        <v>20.458939023724799</v>
      </c>
    </row>
    <row r="1064" spans="1:37" ht="15" x14ac:dyDescent="0.25">
      <c r="A1064" s="269" t="s">
        <v>3081</v>
      </c>
      <c r="B1064" s="269" t="s">
        <v>360</v>
      </c>
      <c r="C1064" s="275">
        <v>144</v>
      </c>
      <c r="D1064" s="269" t="s">
        <v>802</v>
      </c>
      <c r="E1064" s="275">
        <v>1648.8449211875291</v>
      </c>
      <c r="F1064" s="275">
        <v>1512.312918566832</v>
      </c>
      <c r="G1064" s="275">
        <v>1614.7119205323545</v>
      </c>
      <c r="H1064" s="275">
        <v>1648.8449211875291</v>
      </c>
      <c r="I1064" s="275">
        <v>780.73144724093186</v>
      </c>
      <c r="J1064" s="275">
        <v>1238.8574597599722</v>
      </c>
      <c r="K1064" s="275">
        <v>1081.8065533549438</v>
      </c>
      <c r="L1064" s="275">
        <v>575.93344330988634</v>
      </c>
      <c r="M1064" s="275">
        <v>787.73422245908637</v>
      </c>
      <c r="N1064" s="275">
        <v>1341.679732231923</v>
      </c>
      <c r="O1064" s="275">
        <v>1253.0068894925987</v>
      </c>
      <c r="P1064" s="275">
        <v>1319.4721625784969</v>
      </c>
      <c r="Q1064" s="275">
        <v>1341.679732231923</v>
      </c>
      <c r="R1064" s="275">
        <v>555.25206576168989</v>
      </c>
      <c r="S1064" s="275">
        <v>969.23409072986294</v>
      </c>
      <c r="T1064" s="275">
        <v>771.09347444333514</v>
      </c>
      <c r="U1064" s="275">
        <v>422.63788085465399</v>
      </c>
      <c r="V1064" s="275">
        <v>565.07353616341436</v>
      </c>
      <c r="W1064" s="275">
        <v>7.5110777027399669</v>
      </c>
      <c r="X1064" s="275">
        <v>0.14796051831872334</v>
      </c>
      <c r="Y1064" s="275">
        <v>3.8295191105293451</v>
      </c>
      <c r="Z1064" s="275">
        <v>1.4462728496939161</v>
      </c>
      <c r="AA1064" s="275">
        <v>1.4462728496939161</v>
      </c>
      <c r="AB1064" s="275">
        <v>1.4462728496939161</v>
      </c>
      <c r="AC1064" s="275">
        <v>1.4462728496939161</v>
      </c>
      <c r="AD1064" s="275">
        <v>1.4462728496939161</v>
      </c>
      <c r="AE1064" s="275">
        <v>1.4462728496939161</v>
      </c>
      <c r="AF1064" s="275">
        <v>828.82126548190195</v>
      </c>
      <c r="AG1064" s="275">
        <v>76.74802441517906</v>
      </c>
      <c r="AH1064" s="275">
        <v>76.74802441517906</v>
      </c>
      <c r="AI1064" s="275">
        <v>70.338562288102025</v>
      </c>
      <c r="AJ1064" s="275">
        <v>70.338562288102025</v>
      </c>
      <c r="AK1064" s="275">
        <v>70.338562288102025</v>
      </c>
    </row>
    <row r="1065" spans="1:37" ht="15" x14ac:dyDescent="0.25">
      <c r="A1065" s="269" t="s">
        <v>1845</v>
      </c>
      <c r="B1065" s="269" t="s">
        <v>360</v>
      </c>
      <c r="C1065" s="275">
        <v>148</v>
      </c>
      <c r="D1065" s="269" t="s">
        <v>802</v>
      </c>
      <c r="E1065" s="275">
        <v>1595.6796837542934</v>
      </c>
      <c r="F1065" s="275">
        <v>1456.6132811902446</v>
      </c>
      <c r="G1065" s="275">
        <v>1560.9130831132813</v>
      </c>
      <c r="H1065" s="275">
        <v>1595.6796837542934</v>
      </c>
      <c r="I1065" s="275">
        <v>785.48949509687441</v>
      </c>
      <c r="J1065" s="275">
        <v>1207.14673530752</v>
      </c>
      <c r="K1065" s="275">
        <v>1060.337682470692</v>
      </c>
      <c r="L1065" s="275">
        <v>576.88989125080116</v>
      </c>
      <c r="M1065" s="275">
        <v>784.66834065830449</v>
      </c>
      <c r="N1065" s="275">
        <v>1360.1591783123379</v>
      </c>
      <c r="O1065" s="275">
        <v>1271.3731905195984</v>
      </c>
      <c r="P1065" s="275">
        <v>1337.9227168729642</v>
      </c>
      <c r="Q1065" s="275">
        <v>1360.1591783123379</v>
      </c>
      <c r="R1065" s="275">
        <v>568.730091597095</v>
      </c>
      <c r="S1065" s="275">
        <v>985.50477924280767</v>
      </c>
      <c r="T1065" s="275">
        <v>785.90318583671296</v>
      </c>
      <c r="U1065" s="275">
        <v>435.95224433587413</v>
      </c>
      <c r="V1065" s="275">
        <v>578.83149075125561</v>
      </c>
      <c r="W1065" s="275">
        <v>7.5110777027399669</v>
      </c>
      <c r="X1065" s="275">
        <v>0.14796051831872334</v>
      </c>
      <c r="Y1065" s="275">
        <v>3.8295191105293451</v>
      </c>
      <c r="Z1065" s="275">
        <v>1.4462728496939161</v>
      </c>
      <c r="AA1065" s="275">
        <v>1.4462728496939161</v>
      </c>
      <c r="AB1065" s="275">
        <v>1.4462728496939161</v>
      </c>
      <c r="AC1065" s="275">
        <v>1.4462728496939161</v>
      </c>
      <c r="AD1065" s="275">
        <v>1.4462728496939161</v>
      </c>
      <c r="AE1065" s="275">
        <v>1.4462728496939161</v>
      </c>
      <c r="AF1065" s="275">
        <v>421.40008203846247</v>
      </c>
      <c r="AG1065" s="275">
        <v>39.021224464479126</v>
      </c>
      <c r="AH1065" s="275">
        <v>39.021224464479126</v>
      </c>
      <c r="AI1065" s="275">
        <v>72.942933291976715</v>
      </c>
      <c r="AJ1065" s="275">
        <v>72.942933291976715</v>
      </c>
      <c r="AK1065" s="275">
        <v>72.942933291976715</v>
      </c>
    </row>
    <row r="1066" spans="1:37" ht="15" x14ac:dyDescent="0.25">
      <c r="A1066" s="269" t="s">
        <v>3082</v>
      </c>
      <c r="B1066" s="269" t="s">
        <v>361</v>
      </c>
      <c r="C1066" s="275">
        <v>124</v>
      </c>
      <c r="D1066" s="269" t="s">
        <v>802</v>
      </c>
      <c r="E1066" s="275">
        <v>1428.5487585697897</v>
      </c>
      <c r="F1066" s="275">
        <v>1322.6463418462838</v>
      </c>
      <c r="G1066" s="275">
        <v>1399.3435473011741</v>
      </c>
      <c r="H1066" s="275">
        <v>1423.0895443943109</v>
      </c>
      <c r="I1066" s="275">
        <v>640.77615423164104</v>
      </c>
      <c r="J1066" s="275">
        <v>1078.9385314232613</v>
      </c>
      <c r="K1066" s="275">
        <v>972.58976447685143</v>
      </c>
      <c r="L1066" s="275">
        <v>490.11135040960045</v>
      </c>
      <c r="M1066" s="275">
        <v>673.50795551893009</v>
      </c>
      <c r="N1066" s="275">
        <v>1132.1653696950887</v>
      </c>
      <c r="O1066" s="275">
        <v>1066.1951080040346</v>
      </c>
      <c r="P1066" s="275">
        <v>1114.7215700021834</v>
      </c>
      <c r="Q1066" s="275">
        <v>1130.2629011548051</v>
      </c>
      <c r="R1066" s="275">
        <v>452.73988128734254</v>
      </c>
      <c r="S1066" s="275">
        <v>814.2102782965917</v>
      </c>
      <c r="T1066" s="275">
        <v>639.2820401136189</v>
      </c>
      <c r="U1066" s="275">
        <v>357.03327076313747</v>
      </c>
      <c r="V1066" s="275">
        <v>467.53906401950172</v>
      </c>
      <c r="W1066" s="275">
        <v>6.4766925164589857</v>
      </c>
      <c r="X1066" s="275">
        <v>0.16579078158149238</v>
      </c>
      <c r="Y1066" s="275">
        <v>3.321241649020239</v>
      </c>
      <c r="Z1066" s="275">
        <v>1.3063095875337334</v>
      </c>
      <c r="AA1066" s="275">
        <v>1.3063095875337334</v>
      </c>
      <c r="AB1066" s="275">
        <v>1.3063095875337334</v>
      </c>
      <c r="AC1066" s="275">
        <v>1.3063095875337334</v>
      </c>
      <c r="AD1066" s="275">
        <v>1.3063095875337334</v>
      </c>
      <c r="AE1066" s="275">
        <v>1.3063095875337334</v>
      </c>
      <c r="AF1066" s="275">
        <v>731.60469505130186</v>
      </c>
      <c r="AG1066" s="275">
        <v>67.745870957879077</v>
      </c>
      <c r="AH1066" s="275">
        <v>67.745870957879077</v>
      </c>
      <c r="AI1066" s="275">
        <v>64.320716564016408</v>
      </c>
      <c r="AJ1066" s="275">
        <v>64.320716564016408</v>
      </c>
      <c r="AK1066" s="275">
        <v>64.320716564016408</v>
      </c>
    </row>
    <row r="1067" spans="1:37" ht="15" x14ac:dyDescent="0.25">
      <c r="A1067" s="269" t="s">
        <v>1846</v>
      </c>
      <c r="B1067" s="269" t="s">
        <v>361</v>
      </c>
      <c r="C1067" s="275">
        <v>124</v>
      </c>
      <c r="D1067" s="269" t="s">
        <v>802</v>
      </c>
      <c r="E1067" s="275">
        <v>1392.7679246285434</v>
      </c>
      <c r="F1067" s="275">
        <v>1285.2476308974151</v>
      </c>
      <c r="G1067" s="275">
        <v>1365.5092935924488</v>
      </c>
      <c r="H1067" s="275">
        <v>1388.2252333887941</v>
      </c>
      <c r="I1067" s="275">
        <v>646.57736539414441</v>
      </c>
      <c r="J1067" s="275">
        <v>1043.08966188977</v>
      </c>
      <c r="K1067" s="275">
        <v>903.79721912441573</v>
      </c>
      <c r="L1067" s="275">
        <v>492.1109616570763</v>
      </c>
      <c r="M1067" s="275">
        <v>659.39352758102291</v>
      </c>
      <c r="N1067" s="275">
        <v>1147.9579555402629</v>
      </c>
      <c r="O1067" s="275">
        <v>1081.6257304693293</v>
      </c>
      <c r="P1067" s="275">
        <v>1130.9448842646314</v>
      </c>
      <c r="Q1067" s="275">
        <v>1145.2683076280757</v>
      </c>
      <c r="R1067" s="275">
        <v>462.74628960597892</v>
      </c>
      <c r="S1067" s="275">
        <v>827.13248787075759</v>
      </c>
      <c r="T1067" s="275">
        <v>650.58138054422636</v>
      </c>
      <c r="U1067" s="275">
        <v>367.41195568265272</v>
      </c>
      <c r="V1067" s="275">
        <v>477.94853966856437</v>
      </c>
      <c r="W1067" s="275">
        <v>6.4766925164589857</v>
      </c>
      <c r="X1067" s="275">
        <v>0.16579078158149238</v>
      </c>
      <c r="Y1067" s="275">
        <v>3.321241649020239</v>
      </c>
      <c r="Z1067" s="275">
        <v>1.3063095875337334</v>
      </c>
      <c r="AA1067" s="275">
        <v>1.3063095875337334</v>
      </c>
      <c r="AB1067" s="275">
        <v>1.3063095875337334</v>
      </c>
      <c r="AC1067" s="275">
        <v>1.3063095875337334</v>
      </c>
      <c r="AD1067" s="275">
        <v>1.3063095875337334</v>
      </c>
      <c r="AE1067" s="275">
        <v>1.3063095875337334</v>
      </c>
      <c r="AF1067" s="275">
        <v>453.53294603416253</v>
      </c>
      <c r="AG1067" s="275">
        <v>41.996701031179136</v>
      </c>
      <c r="AH1067" s="275">
        <v>41.996701031179136</v>
      </c>
      <c r="AI1067" s="275">
        <v>66.714384067672455</v>
      </c>
      <c r="AJ1067" s="275">
        <v>66.714384067672455</v>
      </c>
      <c r="AK1067" s="275">
        <v>66.714384067672455</v>
      </c>
    </row>
    <row r="1068" spans="1:37" ht="15" x14ac:dyDescent="0.25">
      <c r="A1068" s="269" t="s">
        <v>362</v>
      </c>
      <c r="B1068" s="269" t="s">
        <v>363</v>
      </c>
      <c r="C1068" s="275">
        <v>40</v>
      </c>
      <c r="D1068" s="269" t="s">
        <v>802</v>
      </c>
      <c r="E1068" s="275">
        <v>72.699969455245395</v>
      </c>
      <c r="F1068" s="275">
        <v>72.699969455245395</v>
      </c>
      <c r="G1068" s="275">
        <v>72.699969455245409</v>
      </c>
      <c r="H1068" s="275">
        <v>80.043255193904344</v>
      </c>
      <c r="I1068" s="275">
        <v>72.699969455245395</v>
      </c>
      <c r="J1068" s="275">
        <v>76.371612324574869</v>
      </c>
      <c r="K1068" s="275">
        <v>80.043255193904344</v>
      </c>
      <c r="L1068" s="275">
        <v>80.043255193904344</v>
      </c>
      <c r="M1068" s="275">
        <v>80.043255193904344</v>
      </c>
      <c r="N1068" s="275">
        <v>47.926515812994488</v>
      </c>
      <c r="O1068" s="275">
        <v>47.926515812994488</v>
      </c>
      <c r="P1068" s="275">
        <v>47.926515812994474</v>
      </c>
      <c r="Q1068" s="275">
        <v>49.483263181381439</v>
      </c>
      <c r="R1068" s="275">
        <v>47.926515812994488</v>
      </c>
      <c r="S1068" s="275">
        <v>48.704889497187963</v>
      </c>
      <c r="T1068" s="275">
        <v>49.483263181381439</v>
      </c>
      <c r="U1068" s="275">
        <v>49.483263181381439</v>
      </c>
      <c r="V1068" s="275">
        <v>49.483263181381439</v>
      </c>
      <c r="W1068" s="275">
        <v>0.75360686260055931</v>
      </c>
      <c r="X1068" s="275">
        <v>7.1179926682137396E-3</v>
      </c>
      <c r="Y1068" s="275">
        <v>0.38036242763438655</v>
      </c>
      <c r="Z1068" s="275">
        <v>0.22777539121175766</v>
      </c>
      <c r="AA1068" s="275">
        <v>0.22777539121175766</v>
      </c>
      <c r="AB1068" s="275">
        <v>0.22777539121175766</v>
      </c>
      <c r="AC1068" s="275">
        <v>0.22777539121175766</v>
      </c>
      <c r="AD1068" s="275">
        <v>0.22777539121175766</v>
      </c>
      <c r="AE1068" s="275">
        <v>0.22777539121175766</v>
      </c>
      <c r="AF1068" s="275">
        <v>72.600375903500009</v>
      </c>
      <c r="AG1068" s="275">
        <v>6.7227234243999989</v>
      </c>
      <c r="AH1068" s="275">
        <v>6.7227234243999989</v>
      </c>
      <c r="AI1068" s="275">
        <v>8.9533514204840507</v>
      </c>
      <c r="AJ1068" s="275">
        <v>8.9533514204840507</v>
      </c>
      <c r="AK1068" s="275">
        <v>8.9533514204840507</v>
      </c>
    </row>
    <row r="1069" spans="1:37" ht="15" x14ac:dyDescent="0.25">
      <c r="A1069" s="269" t="s">
        <v>3775</v>
      </c>
      <c r="B1069" s="269" t="s">
        <v>363</v>
      </c>
      <c r="C1069" s="275">
        <v>57</v>
      </c>
      <c r="D1069" s="269" t="s">
        <v>802</v>
      </c>
      <c r="E1069" s="275">
        <v>327.97846517902099</v>
      </c>
      <c r="F1069" s="275">
        <v>327.97846517902099</v>
      </c>
      <c r="G1069" s="275">
        <v>327.97846517902099</v>
      </c>
      <c r="H1069" s="275">
        <v>338.99339378700944</v>
      </c>
      <c r="I1069" s="275">
        <v>327.97846517902099</v>
      </c>
      <c r="J1069" s="275">
        <v>333.48592948301518</v>
      </c>
      <c r="K1069" s="275">
        <v>338.99339378700944</v>
      </c>
      <c r="L1069" s="275">
        <v>338.99339378700944</v>
      </c>
      <c r="M1069" s="275">
        <v>338.99339378700944</v>
      </c>
      <c r="N1069" s="275">
        <v>81.842727626163679</v>
      </c>
      <c r="O1069" s="275">
        <v>81.842727626163679</v>
      </c>
      <c r="P1069" s="275">
        <v>81.842727626163665</v>
      </c>
      <c r="Q1069" s="275">
        <v>84.926296386036512</v>
      </c>
      <c r="R1069" s="275">
        <v>81.842727626163679</v>
      </c>
      <c r="S1069" s="275">
        <v>83.384512006100096</v>
      </c>
      <c r="T1069" s="275">
        <v>84.926296386036512</v>
      </c>
      <c r="U1069" s="275">
        <v>84.926296386036512</v>
      </c>
      <c r="V1069" s="275">
        <v>84.926296386036512</v>
      </c>
      <c r="W1069" s="275">
        <v>2.4461446760640153</v>
      </c>
      <c r="X1069" s="275">
        <v>4.400700394693214E-2</v>
      </c>
      <c r="Y1069" s="275">
        <v>1.2450758400054738</v>
      </c>
      <c r="Z1069" s="275">
        <v>0.36484108629030026</v>
      </c>
      <c r="AA1069" s="275">
        <v>0.36484108629030026</v>
      </c>
      <c r="AB1069" s="275">
        <v>0.36484108629030026</v>
      </c>
      <c r="AC1069" s="275">
        <v>0.36484108629030026</v>
      </c>
      <c r="AD1069" s="275">
        <v>0.36484108629030026</v>
      </c>
      <c r="AE1069" s="275">
        <v>0.36484108629030026</v>
      </c>
      <c r="AF1069" s="275">
        <v>98.529286821500008</v>
      </c>
      <c r="AG1069" s="275">
        <v>9.1237157765999992</v>
      </c>
      <c r="AH1069" s="275">
        <v>9.1237157765999992</v>
      </c>
      <c r="AI1069" s="275">
        <v>13.370463719675259</v>
      </c>
      <c r="AJ1069" s="275">
        <v>13.370463719675259</v>
      </c>
      <c r="AK1069" s="275">
        <v>13.370463719675259</v>
      </c>
    </row>
    <row r="1070" spans="1:37" ht="15" x14ac:dyDescent="0.25">
      <c r="A1070" s="269" t="s">
        <v>968</v>
      </c>
      <c r="B1070" s="269" t="s">
        <v>363</v>
      </c>
      <c r="C1070" s="275">
        <v>57</v>
      </c>
      <c r="D1070" s="269" t="s">
        <v>802</v>
      </c>
      <c r="E1070" s="275">
        <v>327.97846517902099</v>
      </c>
      <c r="F1070" s="275">
        <v>327.97846517902099</v>
      </c>
      <c r="G1070" s="275">
        <v>327.97846517902099</v>
      </c>
      <c r="H1070" s="275">
        <v>338.99339378700944</v>
      </c>
      <c r="I1070" s="275">
        <v>327.97846517902099</v>
      </c>
      <c r="J1070" s="275">
        <v>333.48592948301518</v>
      </c>
      <c r="K1070" s="275">
        <v>338.99339378700944</v>
      </c>
      <c r="L1070" s="275">
        <v>338.99339378700944</v>
      </c>
      <c r="M1070" s="275">
        <v>338.99339378700944</v>
      </c>
      <c r="N1070" s="275">
        <v>73.34703017254563</v>
      </c>
      <c r="O1070" s="275">
        <v>73.34703017254563</v>
      </c>
      <c r="P1070" s="275">
        <v>73.347030172545615</v>
      </c>
      <c r="Q1070" s="275">
        <v>76.430598932418462</v>
      </c>
      <c r="R1070" s="275">
        <v>73.34703017254563</v>
      </c>
      <c r="S1070" s="275">
        <v>74.888814552482046</v>
      </c>
      <c r="T1070" s="275">
        <v>76.430598932418462</v>
      </c>
      <c r="U1070" s="275">
        <v>76.430598932418462</v>
      </c>
      <c r="V1070" s="275">
        <v>76.430598932418462</v>
      </c>
      <c r="W1070" s="275">
        <v>2.4461446760640153</v>
      </c>
      <c r="X1070" s="275">
        <v>4.400700394693214E-2</v>
      </c>
      <c r="Y1070" s="275">
        <v>1.2450758400054738</v>
      </c>
      <c r="Z1070" s="275">
        <v>0.36484108629030026</v>
      </c>
      <c r="AA1070" s="275">
        <v>0.36484108629030026</v>
      </c>
      <c r="AB1070" s="275">
        <v>0.36484108629030026</v>
      </c>
      <c r="AC1070" s="275">
        <v>0.36484108629030026</v>
      </c>
      <c r="AD1070" s="275">
        <v>0.36484108629030026</v>
      </c>
      <c r="AE1070" s="275">
        <v>0.36484108629030026</v>
      </c>
      <c r="AF1070" s="275">
        <v>98.52811441370001</v>
      </c>
      <c r="AG1070" s="275">
        <v>9.1236072129999997</v>
      </c>
      <c r="AH1070" s="275">
        <v>9.1236072129999997</v>
      </c>
      <c r="AI1070" s="275">
        <v>13.370463719675259</v>
      </c>
      <c r="AJ1070" s="275">
        <v>13.370463719675259</v>
      </c>
      <c r="AK1070" s="275">
        <v>13.370463719675259</v>
      </c>
    </row>
    <row r="1071" spans="1:37" ht="15" x14ac:dyDescent="0.25">
      <c r="A1071" s="269" t="s">
        <v>3776</v>
      </c>
      <c r="B1071" s="269" t="s">
        <v>970</v>
      </c>
      <c r="C1071" s="275">
        <v>16</v>
      </c>
      <c r="D1071" s="269" t="s">
        <v>802</v>
      </c>
      <c r="E1071" s="275">
        <v>37.611802808613753</v>
      </c>
      <c r="F1071" s="275">
        <v>37.611802808613753</v>
      </c>
      <c r="G1071" s="275">
        <v>37.611802808613746</v>
      </c>
      <c r="H1071" s="275">
        <v>48.626731416602183</v>
      </c>
      <c r="I1071" s="275">
        <v>37.611802808613753</v>
      </c>
      <c r="J1071" s="275">
        <v>43.119267112607972</v>
      </c>
      <c r="K1071" s="275">
        <v>48.626731416602183</v>
      </c>
      <c r="L1071" s="275">
        <v>48.626731416602183</v>
      </c>
      <c r="M1071" s="275">
        <v>48.626731416602183</v>
      </c>
      <c r="N1071" s="275">
        <v>35.95407467304473</v>
      </c>
      <c r="O1071" s="275">
        <v>35.95407467304473</v>
      </c>
      <c r="P1071" s="275">
        <v>35.954074673044722</v>
      </c>
      <c r="Q1071" s="275">
        <v>36.707139252520051</v>
      </c>
      <c r="R1071" s="275">
        <v>35.95407467304473</v>
      </c>
      <c r="S1071" s="275">
        <v>36.33060696278239</v>
      </c>
      <c r="T1071" s="275">
        <v>36.707139252520051</v>
      </c>
      <c r="U1071" s="275">
        <v>36.707139252520051</v>
      </c>
      <c r="V1071" s="275">
        <v>36.707139252520051</v>
      </c>
      <c r="W1071" s="275">
        <v>1.5840707539580505</v>
      </c>
      <c r="X1071" s="275">
        <v>2.9918578778041712E-2</v>
      </c>
      <c r="Y1071" s="275">
        <v>0.80699466636804607</v>
      </c>
      <c r="Z1071" s="275">
        <v>0.14794608531264855</v>
      </c>
      <c r="AA1071" s="275">
        <v>0.14794608531264855</v>
      </c>
      <c r="AB1071" s="275">
        <v>0.14794608531264855</v>
      </c>
      <c r="AC1071" s="275">
        <v>0.14794608531264855</v>
      </c>
      <c r="AD1071" s="275">
        <v>0.14794608531264855</v>
      </c>
      <c r="AE1071" s="275">
        <v>0.14794608531264855</v>
      </c>
      <c r="AF1071" s="275">
        <v>20.988551829799999</v>
      </c>
      <c r="AG1071" s="275">
        <v>1.9435200666999999</v>
      </c>
      <c r="AH1071" s="275">
        <v>1.9435200666999999</v>
      </c>
      <c r="AI1071" s="275">
        <v>2.5248366008785883</v>
      </c>
      <c r="AJ1071" s="275">
        <v>2.5248366008785883</v>
      </c>
      <c r="AK1071" s="275">
        <v>2.5248366008785883</v>
      </c>
    </row>
    <row r="1072" spans="1:37" ht="15" x14ac:dyDescent="0.25">
      <c r="A1072" s="269" t="s">
        <v>969</v>
      </c>
      <c r="B1072" s="269" t="s">
        <v>970</v>
      </c>
      <c r="C1072" s="275">
        <v>16</v>
      </c>
      <c r="D1072" s="269" t="s">
        <v>802</v>
      </c>
      <c r="E1072" s="275">
        <v>37.611802808613753</v>
      </c>
      <c r="F1072" s="275">
        <v>37.611802808613753</v>
      </c>
      <c r="G1072" s="275">
        <v>37.611802808613746</v>
      </c>
      <c r="H1072" s="275">
        <v>48.626731416602183</v>
      </c>
      <c r="I1072" s="275">
        <v>37.611802808613753</v>
      </c>
      <c r="J1072" s="275">
        <v>43.119267112607972</v>
      </c>
      <c r="K1072" s="275">
        <v>48.626731416602183</v>
      </c>
      <c r="L1072" s="275">
        <v>48.626731416602183</v>
      </c>
      <c r="M1072" s="275">
        <v>48.626731416602183</v>
      </c>
      <c r="N1072" s="275">
        <v>27.458377219426673</v>
      </c>
      <c r="O1072" s="275">
        <v>27.458377219426673</v>
      </c>
      <c r="P1072" s="275">
        <v>27.458377219426669</v>
      </c>
      <c r="Q1072" s="275">
        <v>28.211441798902001</v>
      </c>
      <c r="R1072" s="275">
        <v>27.458377219426673</v>
      </c>
      <c r="S1072" s="275">
        <v>27.834909509164333</v>
      </c>
      <c r="T1072" s="275">
        <v>28.211441798902001</v>
      </c>
      <c r="U1072" s="275">
        <v>28.211441798902001</v>
      </c>
      <c r="V1072" s="275">
        <v>28.211441798902001</v>
      </c>
      <c r="W1072" s="275">
        <v>1.5840707539580505</v>
      </c>
      <c r="X1072" s="275">
        <v>2.9918578778041712E-2</v>
      </c>
      <c r="Y1072" s="275">
        <v>0.80699466636804607</v>
      </c>
      <c r="Z1072" s="275">
        <v>0.14794608531264855</v>
      </c>
      <c r="AA1072" s="275">
        <v>0.14794608531264855</v>
      </c>
      <c r="AB1072" s="275">
        <v>0.14794608531264855</v>
      </c>
      <c r="AC1072" s="275">
        <v>0.14794608531264855</v>
      </c>
      <c r="AD1072" s="275">
        <v>0.14794608531264855</v>
      </c>
      <c r="AE1072" s="275">
        <v>0.14794608531264855</v>
      </c>
      <c r="AF1072" s="275">
        <v>20.986985071399999</v>
      </c>
      <c r="AG1072" s="275">
        <v>1.9433749866999999</v>
      </c>
      <c r="AH1072" s="275">
        <v>1.9433749866999999</v>
      </c>
      <c r="AI1072" s="275">
        <v>2.5248366008785883</v>
      </c>
      <c r="AJ1072" s="275">
        <v>2.5248366008785883</v>
      </c>
      <c r="AK1072" s="275">
        <v>2.5248366008785883</v>
      </c>
    </row>
    <row r="1073" spans="1:37" ht="15" x14ac:dyDescent="0.25">
      <c r="A1073" s="269" t="s">
        <v>364</v>
      </c>
      <c r="B1073" s="269" t="s">
        <v>971</v>
      </c>
      <c r="C1073" s="275">
        <v>17</v>
      </c>
      <c r="D1073" s="269" t="s">
        <v>802</v>
      </c>
      <c r="E1073" s="275">
        <v>255.73387442494879</v>
      </c>
      <c r="F1073" s="275">
        <v>255.73387442494879</v>
      </c>
      <c r="G1073" s="275">
        <v>255.73387442494871</v>
      </c>
      <c r="H1073" s="275">
        <v>255.73387442494879</v>
      </c>
      <c r="I1073" s="275">
        <v>255.73387442494879</v>
      </c>
      <c r="J1073" s="275">
        <v>255.73387442494879</v>
      </c>
      <c r="K1073" s="275">
        <v>255.73387442494879</v>
      </c>
      <c r="L1073" s="275">
        <v>255.73387442494879</v>
      </c>
      <c r="M1073" s="275">
        <v>255.73387442494879</v>
      </c>
      <c r="N1073" s="275">
        <v>26.730654569642418</v>
      </c>
      <c r="O1073" s="275">
        <v>26.730654569642418</v>
      </c>
      <c r="P1073" s="275">
        <v>26.730654569642414</v>
      </c>
      <c r="Q1073" s="275">
        <v>27.895906659841177</v>
      </c>
      <c r="R1073" s="275">
        <v>26.730654569642418</v>
      </c>
      <c r="S1073" s="275">
        <v>27.313280614741799</v>
      </c>
      <c r="T1073" s="275">
        <v>27.895906659841177</v>
      </c>
      <c r="U1073" s="275">
        <v>27.895906659841177</v>
      </c>
      <c r="V1073" s="275">
        <v>27.895906659841177</v>
      </c>
      <c r="W1073" s="275">
        <v>0.35370324110713891</v>
      </c>
      <c r="X1073" s="275">
        <v>7.885635104985687E-3</v>
      </c>
      <c r="Y1073" s="275">
        <v>0.1807944381060623</v>
      </c>
      <c r="Z1073" s="275">
        <v>0.10462372165661014</v>
      </c>
      <c r="AA1073" s="275">
        <v>0.10462372165661014</v>
      </c>
      <c r="AB1073" s="275">
        <v>0.10462372165661014</v>
      </c>
      <c r="AC1073" s="275">
        <v>0.10462372165661014</v>
      </c>
      <c r="AD1073" s="275">
        <v>0.10462372165661014</v>
      </c>
      <c r="AE1073" s="275">
        <v>0.10462372165661014</v>
      </c>
      <c r="AF1073" s="275">
        <v>37.481080959600007</v>
      </c>
      <c r="AG1073" s="275">
        <v>3.4707052411999997</v>
      </c>
      <c r="AH1073" s="275">
        <v>3.4707052411999997</v>
      </c>
      <c r="AI1073" s="275">
        <v>5.1077636493263476</v>
      </c>
      <c r="AJ1073" s="275">
        <v>5.1077636493263476</v>
      </c>
      <c r="AK1073" s="275">
        <v>5.1077636493263476</v>
      </c>
    </row>
    <row r="1074" spans="1:37" ht="15" x14ac:dyDescent="0.25">
      <c r="A1074" s="269" t="s">
        <v>365</v>
      </c>
      <c r="B1074" s="269" t="s">
        <v>2284</v>
      </c>
      <c r="C1074" s="275">
        <v>10</v>
      </c>
      <c r="D1074" s="269" t="s">
        <v>802</v>
      </c>
      <c r="E1074" s="275">
        <v>14.415491643764595</v>
      </c>
      <c r="F1074" s="275">
        <v>14.415491643764595</v>
      </c>
      <c r="G1074" s="275">
        <v>14.415491643764595</v>
      </c>
      <c r="H1074" s="275">
        <v>14.415491643764595</v>
      </c>
      <c r="I1074" s="275">
        <v>14.415491643764595</v>
      </c>
      <c r="J1074" s="275">
        <v>14.415491643764595</v>
      </c>
      <c r="K1074" s="275">
        <v>14.415491643764595</v>
      </c>
      <c r="L1074" s="275">
        <v>14.415491643764595</v>
      </c>
      <c r="M1074" s="275">
        <v>14.415491643764595</v>
      </c>
      <c r="N1074" s="275">
        <v>11.589819663418758</v>
      </c>
      <c r="O1074" s="275">
        <v>11.589819663418758</v>
      </c>
      <c r="P1074" s="275">
        <v>11.589819663418757</v>
      </c>
      <c r="Q1074" s="275">
        <v>12.366654390217931</v>
      </c>
      <c r="R1074" s="275">
        <v>11.589819663418758</v>
      </c>
      <c r="S1074" s="275">
        <v>11.978237026818345</v>
      </c>
      <c r="T1074" s="275">
        <v>12.366654390217931</v>
      </c>
      <c r="U1074" s="275">
        <v>12.366654390217931</v>
      </c>
      <c r="V1074" s="275">
        <v>12.366654390217931</v>
      </c>
      <c r="W1074" s="275">
        <v>0.15852493228002434</v>
      </c>
      <c r="X1074" s="275">
        <v>3.0609340048683206E-3</v>
      </c>
      <c r="Y1074" s="275">
        <v>8.079293314244633E-2</v>
      </c>
      <c r="Z1074" s="275">
        <v>4.7682426362447822E-2</v>
      </c>
      <c r="AA1074" s="275">
        <v>4.7682426362447822E-2</v>
      </c>
      <c r="AB1074" s="275">
        <v>4.7682426362447822E-2</v>
      </c>
      <c r="AC1074" s="275">
        <v>4.7682426362447822E-2</v>
      </c>
      <c r="AD1074" s="275">
        <v>4.7682426362447822E-2</v>
      </c>
      <c r="AE1074" s="275">
        <v>4.7682426362447822E-2</v>
      </c>
      <c r="AF1074" s="275">
        <v>24.852355686999999</v>
      </c>
      <c r="AG1074" s="275">
        <v>2.3013034220999997</v>
      </c>
      <c r="AH1074" s="275">
        <v>2.3013034220999997</v>
      </c>
      <c r="AI1074" s="275">
        <v>2.7280424744968448</v>
      </c>
      <c r="AJ1074" s="275">
        <v>2.7280424744968448</v>
      </c>
      <c r="AK1074" s="275">
        <v>2.7280424744968448</v>
      </c>
    </row>
    <row r="1075" spans="1:37" ht="15" x14ac:dyDescent="0.25">
      <c r="A1075" s="269" t="s">
        <v>366</v>
      </c>
      <c r="B1075" s="269" t="s">
        <v>367</v>
      </c>
      <c r="C1075" s="275">
        <v>8</v>
      </c>
      <c r="D1075" s="269" t="s">
        <v>802</v>
      </c>
      <c r="E1075" s="275">
        <v>9.9995458148012659</v>
      </c>
      <c r="F1075" s="275">
        <v>9.9995458148012659</v>
      </c>
      <c r="G1075" s="275">
        <v>9.9995458148012659</v>
      </c>
      <c r="H1075" s="275">
        <v>9.9995458148012659</v>
      </c>
      <c r="I1075" s="275">
        <v>9.9995458148012659</v>
      </c>
      <c r="J1075" s="275">
        <v>9.9995458148012659</v>
      </c>
      <c r="K1075" s="275">
        <v>9.9995458148012659</v>
      </c>
      <c r="L1075" s="275">
        <v>9.9995458148012659</v>
      </c>
      <c r="M1075" s="275">
        <v>9.9995458148012659</v>
      </c>
      <c r="N1075" s="275">
        <v>6.6296682556970197</v>
      </c>
      <c r="O1075" s="275">
        <v>6.6296682556970197</v>
      </c>
      <c r="P1075" s="275">
        <v>6.6296682556970197</v>
      </c>
      <c r="Q1075" s="275">
        <v>7.0180856190966061</v>
      </c>
      <c r="R1075" s="275">
        <v>6.6296682556970197</v>
      </c>
      <c r="S1075" s="275">
        <v>6.8238769373968129</v>
      </c>
      <c r="T1075" s="275">
        <v>7.0180856190966061</v>
      </c>
      <c r="U1075" s="275">
        <v>7.0180856190966061</v>
      </c>
      <c r="V1075" s="275">
        <v>7.0180856190966061</v>
      </c>
      <c r="W1075" s="275">
        <v>0.154690177485448</v>
      </c>
      <c r="X1075" s="275">
        <v>1.4982790107423661E-3</v>
      </c>
      <c r="Y1075" s="275">
        <v>7.8094228248095185E-2</v>
      </c>
      <c r="Z1075" s="275">
        <v>3.8883099739787312E-2</v>
      </c>
      <c r="AA1075" s="275">
        <v>3.8883099739787312E-2</v>
      </c>
      <c r="AB1075" s="275">
        <v>3.8883099739787312E-2</v>
      </c>
      <c r="AC1075" s="275">
        <v>3.8883099739787312E-2</v>
      </c>
      <c r="AD1075" s="275">
        <v>3.8883099739787312E-2</v>
      </c>
      <c r="AE1075" s="275">
        <v>3.8883099739787312E-2</v>
      </c>
      <c r="AF1075" s="275">
        <v>12.477531221800001</v>
      </c>
      <c r="AG1075" s="275">
        <v>1.1554069876999997</v>
      </c>
      <c r="AH1075" s="275">
        <v>1.1554069876999997</v>
      </c>
      <c r="AI1075" s="275">
        <v>1.3967868064130911</v>
      </c>
      <c r="AJ1075" s="275">
        <v>1.3967868064130911</v>
      </c>
      <c r="AK1075" s="275">
        <v>1.3967868064130911</v>
      </c>
    </row>
    <row r="1076" spans="1:37" ht="15" x14ac:dyDescent="0.25">
      <c r="A1076" s="269" t="s">
        <v>368</v>
      </c>
      <c r="B1076" s="269" t="s">
        <v>369</v>
      </c>
      <c r="C1076" s="275">
        <v>9</v>
      </c>
      <c r="D1076" s="269" t="s">
        <v>802</v>
      </c>
      <c r="E1076" s="275">
        <v>9.8183025763593292</v>
      </c>
      <c r="F1076" s="275">
        <v>9.8183025763593292</v>
      </c>
      <c r="G1076" s="275">
        <v>9.8183025763593292</v>
      </c>
      <c r="H1076" s="275">
        <v>9.8183025763593292</v>
      </c>
      <c r="I1076" s="275">
        <v>9.8183025763593292</v>
      </c>
      <c r="J1076" s="275">
        <v>9.8183025763593292</v>
      </c>
      <c r="K1076" s="275">
        <v>9.8183025763593292</v>
      </c>
      <c r="L1076" s="275">
        <v>9.8183025763593292</v>
      </c>
      <c r="M1076" s="275">
        <v>9.8183025763593292</v>
      </c>
      <c r="N1076" s="275">
        <v>6.7594884684023944</v>
      </c>
      <c r="O1076" s="275">
        <v>6.7594884684023944</v>
      </c>
      <c r="P1076" s="275">
        <v>6.7594884684023944</v>
      </c>
      <c r="Q1076" s="275">
        <v>7.1479058318019808</v>
      </c>
      <c r="R1076" s="275">
        <v>6.7594884684023944</v>
      </c>
      <c r="S1076" s="275">
        <v>6.9536971501021876</v>
      </c>
      <c r="T1076" s="275">
        <v>7.1479058318019808</v>
      </c>
      <c r="U1076" s="275">
        <v>7.1479058318019808</v>
      </c>
      <c r="V1076" s="275">
        <v>7.1479058318019808</v>
      </c>
      <c r="W1076" s="275">
        <v>0.17212549069462166</v>
      </c>
      <c r="X1076" s="275">
        <v>1.6854412378664119E-3</v>
      </c>
      <c r="Y1076" s="275">
        <v>8.690546596624403E-2</v>
      </c>
      <c r="Z1076" s="275">
        <v>3.9326692808376792E-2</v>
      </c>
      <c r="AA1076" s="275">
        <v>3.9326692808376792E-2</v>
      </c>
      <c r="AB1076" s="275">
        <v>3.9326692808376792E-2</v>
      </c>
      <c r="AC1076" s="275">
        <v>3.9326692808376792E-2</v>
      </c>
      <c r="AD1076" s="275">
        <v>3.9326692808376792E-2</v>
      </c>
      <c r="AE1076" s="275">
        <v>3.9326692808376792E-2</v>
      </c>
      <c r="AF1076" s="275">
        <v>3.2063506151999999</v>
      </c>
      <c r="AG1076" s="275">
        <v>0.29690479749999998</v>
      </c>
      <c r="AH1076" s="275">
        <v>0.29690479749999998</v>
      </c>
      <c r="AI1076" s="275">
        <v>1.4195360223886118</v>
      </c>
      <c r="AJ1076" s="275">
        <v>1.4195360223886118</v>
      </c>
      <c r="AK1076" s="275">
        <v>1.4195360223886118</v>
      </c>
    </row>
    <row r="1077" spans="1:37" ht="15" x14ac:dyDescent="0.25">
      <c r="A1077" s="269" t="s">
        <v>370</v>
      </c>
      <c r="B1077" s="269" t="s">
        <v>371</v>
      </c>
      <c r="C1077" s="275">
        <v>21</v>
      </c>
      <c r="D1077" s="269" t="s">
        <v>802</v>
      </c>
      <c r="E1077" s="275">
        <v>360.04842673402698</v>
      </c>
      <c r="F1077" s="275">
        <v>360.04842673402698</v>
      </c>
      <c r="G1077" s="275">
        <v>360.04842673402703</v>
      </c>
      <c r="H1077" s="275">
        <v>360.04842673402698</v>
      </c>
      <c r="I1077" s="275">
        <v>360.04842673402698</v>
      </c>
      <c r="J1077" s="275">
        <v>360.04842673402698</v>
      </c>
      <c r="K1077" s="275">
        <v>360.04842673402698</v>
      </c>
      <c r="L1077" s="275">
        <v>360.04842673402698</v>
      </c>
      <c r="M1077" s="275">
        <v>360.04842673402698</v>
      </c>
      <c r="N1077" s="275">
        <v>28.038095600404109</v>
      </c>
      <c r="O1077" s="275">
        <v>28.038095600404109</v>
      </c>
      <c r="P1077" s="275">
        <v>28.038095600404116</v>
      </c>
      <c r="Q1077" s="275">
        <v>28.814930327203282</v>
      </c>
      <c r="R1077" s="275">
        <v>28.038095600404109</v>
      </c>
      <c r="S1077" s="275">
        <v>28.426512963803695</v>
      </c>
      <c r="T1077" s="275">
        <v>28.814930327203282</v>
      </c>
      <c r="U1077" s="275">
        <v>28.814930327203282</v>
      </c>
      <c r="V1077" s="275">
        <v>28.814930327203282</v>
      </c>
      <c r="W1077" s="275">
        <v>0.43498574016672564</v>
      </c>
      <c r="X1077" s="275">
        <v>8.5841524872318723E-3</v>
      </c>
      <c r="Y1077" s="275">
        <v>0.22178494632697876</v>
      </c>
      <c r="Z1077" s="275">
        <v>0.12191336105096809</v>
      </c>
      <c r="AA1077" s="275">
        <v>0.12191336105096809</v>
      </c>
      <c r="AB1077" s="275">
        <v>0.12191336105096809</v>
      </c>
      <c r="AC1077" s="275">
        <v>0.12191336105096809</v>
      </c>
      <c r="AD1077" s="275">
        <v>0.12191336105096809</v>
      </c>
      <c r="AE1077" s="275">
        <v>0.12191336105096809</v>
      </c>
      <c r="AF1077" s="275">
        <v>39.695823595600004</v>
      </c>
      <c r="AG1077" s="275">
        <v>3.6757939561999997</v>
      </c>
      <c r="AH1077" s="275">
        <v>3.6757939561999997</v>
      </c>
      <c r="AI1077" s="275">
        <v>6.6927349811209309</v>
      </c>
      <c r="AJ1077" s="275">
        <v>6.6927349811209309</v>
      </c>
      <c r="AK1077" s="275">
        <v>6.6927349811209309</v>
      </c>
    </row>
    <row r="1078" spans="1:37" ht="15" x14ac:dyDescent="0.25">
      <c r="A1078" s="269" t="s">
        <v>372</v>
      </c>
      <c r="B1078" s="269" t="s">
        <v>373</v>
      </c>
      <c r="C1078" s="275">
        <v>8</v>
      </c>
      <c r="D1078" s="269" t="s">
        <v>802</v>
      </c>
      <c r="E1078" s="275">
        <v>15.574402732224437</v>
      </c>
      <c r="F1078" s="275">
        <v>15.574402732224437</v>
      </c>
      <c r="G1078" s="275">
        <v>15.574402732224435</v>
      </c>
      <c r="H1078" s="275">
        <v>22.917688470883391</v>
      </c>
      <c r="I1078" s="275">
        <v>15.574402732224437</v>
      </c>
      <c r="J1078" s="275">
        <v>19.246045601553913</v>
      </c>
      <c r="K1078" s="275">
        <v>22.917688470883391</v>
      </c>
      <c r="L1078" s="275">
        <v>22.917688470883391</v>
      </c>
      <c r="M1078" s="275">
        <v>22.917688470883391</v>
      </c>
      <c r="N1078" s="275">
        <v>8.6332518185936937</v>
      </c>
      <c r="O1078" s="275">
        <v>8.6332518185936937</v>
      </c>
      <c r="P1078" s="275">
        <v>8.6332518185936937</v>
      </c>
      <c r="Q1078" s="275">
        <v>9.0247470967818888</v>
      </c>
      <c r="R1078" s="275">
        <v>8.6332518185936937</v>
      </c>
      <c r="S1078" s="275">
        <v>8.8289994576877913</v>
      </c>
      <c r="T1078" s="275">
        <v>9.0247470967818888</v>
      </c>
      <c r="U1078" s="275">
        <v>9.0247470967818888</v>
      </c>
      <c r="V1078" s="275">
        <v>9.0247470967818888</v>
      </c>
      <c r="W1078" s="275">
        <v>0.154690177485448</v>
      </c>
      <c r="X1078" s="275">
        <v>1.4982790107423661E-3</v>
      </c>
      <c r="Y1078" s="275">
        <v>7.8094228248095185E-2</v>
      </c>
      <c r="Z1078" s="275">
        <v>3.8883099739787312E-2</v>
      </c>
      <c r="AA1078" s="275">
        <v>3.8883099739787312E-2</v>
      </c>
      <c r="AB1078" s="275">
        <v>3.8883099739787312E-2</v>
      </c>
      <c r="AC1078" s="275">
        <v>3.8883099739787312E-2</v>
      </c>
      <c r="AD1078" s="275">
        <v>3.8883099739787312E-2</v>
      </c>
      <c r="AE1078" s="275">
        <v>3.8883099739787312E-2</v>
      </c>
      <c r="AF1078" s="275">
        <v>19.516093495099998</v>
      </c>
      <c r="AG1078" s="275">
        <v>1.8071717208999998</v>
      </c>
      <c r="AH1078" s="275">
        <v>1.8071717208999998</v>
      </c>
      <c r="AI1078" s="275">
        <v>1.9854337304896539</v>
      </c>
      <c r="AJ1078" s="275">
        <v>1.9854337304896539</v>
      </c>
      <c r="AK1078" s="275">
        <v>1.9854337304896539</v>
      </c>
    </row>
    <row r="1079" spans="1:37" ht="15" x14ac:dyDescent="0.25">
      <c r="A1079" s="269" t="s">
        <v>374</v>
      </c>
      <c r="B1079" s="269" t="s">
        <v>375</v>
      </c>
      <c r="C1079" s="275">
        <v>6</v>
      </c>
      <c r="D1079" s="269" t="s">
        <v>802</v>
      </c>
      <c r="E1079" s="275">
        <v>9.9995458148012659</v>
      </c>
      <c r="F1079" s="275">
        <v>9.9995458148012659</v>
      </c>
      <c r="G1079" s="275">
        <v>9.9995458148012659</v>
      </c>
      <c r="H1079" s="275">
        <v>9.9995458148012659</v>
      </c>
      <c r="I1079" s="275">
        <v>9.9995458148012659</v>
      </c>
      <c r="J1079" s="275">
        <v>9.9995458148012659</v>
      </c>
      <c r="K1079" s="275">
        <v>9.9995458148012659</v>
      </c>
      <c r="L1079" s="275">
        <v>9.9995458148012659</v>
      </c>
      <c r="M1079" s="275">
        <v>9.9995458148012659</v>
      </c>
      <c r="N1079" s="275">
        <v>6.3700278302862721</v>
      </c>
      <c r="O1079" s="275">
        <v>6.3700278302862721</v>
      </c>
      <c r="P1079" s="275">
        <v>6.370027830286273</v>
      </c>
      <c r="Q1079" s="275">
        <v>6.7584451936858585</v>
      </c>
      <c r="R1079" s="275">
        <v>6.3700278302862721</v>
      </c>
      <c r="S1079" s="275">
        <v>6.5642365119860653</v>
      </c>
      <c r="T1079" s="275">
        <v>6.7584451936858585</v>
      </c>
      <c r="U1079" s="275">
        <v>6.7584451936858585</v>
      </c>
      <c r="V1079" s="275">
        <v>6.7584451936858585</v>
      </c>
      <c r="W1079" s="275">
        <v>0.11981955106710067</v>
      </c>
      <c r="X1079" s="275">
        <v>1.1239545564942746E-3</v>
      </c>
      <c r="Y1079" s="275">
        <v>6.0471752811797473E-2</v>
      </c>
      <c r="Z1079" s="275">
        <v>3.7995913602608344E-2</v>
      </c>
      <c r="AA1079" s="275">
        <v>3.7995913602608344E-2</v>
      </c>
      <c r="AB1079" s="275">
        <v>3.7995913602608344E-2</v>
      </c>
      <c r="AC1079" s="275">
        <v>3.7995913602608344E-2</v>
      </c>
      <c r="AD1079" s="275">
        <v>3.7995913602608344E-2</v>
      </c>
      <c r="AE1079" s="275">
        <v>3.7995913602608344E-2</v>
      </c>
      <c r="AF1079" s="275">
        <v>12.474389264400001</v>
      </c>
      <c r="AG1079" s="275">
        <v>1.1551160454999998</v>
      </c>
      <c r="AH1079" s="275">
        <v>1.1551160454999998</v>
      </c>
      <c r="AI1079" s="275">
        <v>1.3897385231318946</v>
      </c>
      <c r="AJ1079" s="275">
        <v>1.3897385231318946</v>
      </c>
      <c r="AK1079" s="275">
        <v>1.3897385231318946</v>
      </c>
    </row>
    <row r="1080" spans="1:37" ht="15" x14ac:dyDescent="0.25">
      <c r="A1080" s="269" t="s">
        <v>376</v>
      </c>
      <c r="B1080" s="269" t="s">
        <v>972</v>
      </c>
      <c r="C1080" s="275">
        <v>2</v>
      </c>
      <c r="D1080" s="269" t="s">
        <v>802</v>
      </c>
      <c r="E1080" s="275">
        <v>13.654086258529544</v>
      </c>
      <c r="F1080" s="275">
        <v>13.654086258529544</v>
      </c>
      <c r="G1080" s="275">
        <v>13.65408625852954</v>
      </c>
      <c r="H1080" s="275">
        <v>13.654086258529544</v>
      </c>
      <c r="I1080" s="275">
        <v>13.654086258529544</v>
      </c>
      <c r="J1080" s="275">
        <v>13.654086258529544</v>
      </c>
      <c r="K1080" s="275">
        <v>13.654086258529544</v>
      </c>
      <c r="L1080" s="275">
        <v>13.654086258529544</v>
      </c>
      <c r="M1080" s="275">
        <v>13.654086258529544</v>
      </c>
      <c r="N1080" s="275">
        <v>9.5379877078874191</v>
      </c>
      <c r="O1080" s="275">
        <v>9.5379877078874191</v>
      </c>
      <c r="P1080" s="275">
        <v>9.5379877078874209</v>
      </c>
      <c r="Q1080" s="275">
        <v>9.5379877078874191</v>
      </c>
      <c r="R1080" s="275">
        <v>9.5379877078874191</v>
      </c>
      <c r="S1080" s="275">
        <v>9.5379877078874191</v>
      </c>
      <c r="T1080" s="275">
        <v>9.5379877078874191</v>
      </c>
      <c r="U1080" s="275">
        <v>9.5379877078874191</v>
      </c>
      <c r="V1080" s="275">
        <v>9.5379877078874191</v>
      </c>
      <c r="W1080" s="275">
        <v>4.9897228010014005E-2</v>
      </c>
      <c r="X1080" s="275">
        <v>3.7524652299809154E-4</v>
      </c>
      <c r="Y1080" s="275">
        <v>2.5136237266506049E-2</v>
      </c>
      <c r="Z1080" s="275">
        <v>3.5134264787178973E-2</v>
      </c>
      <c r="AA1080" s="275">
        <v>3.5134264787178973E-2</v>
      </c>
      <c r="AB1080" s="275">
        <v>3.5134264787178973E-2</v>
      </c>
      <c r="AC1080" s="275">
        <v>3.5134264787178973E-2</v>
      </c>
      <c r="AD1080" s="275">
        <v>3.5134264787178973E-2</v>
      </c>
      <c r="AE1080" s="275">
        <v>3.5134264787178973E-2</v>
      </c>
      <c r="AF1080" s="275">
        <v>12.462356195200002</v>
      </c>
      <c r="AG1080" s="275">
        <v>1.1540017972999999</v>
      </c>
      <c r="AH1080" s="275">
        <v>1.1540017972999999</v>
      </c>
      <c r="AI1080" s="275">
        <v>1.3756419565695017</v>
      </c>
      <c r="AJ1080" s="275">
        <v>1.3756419565695017</v>
      </c>
      <c r="AK1080" s="275">
        <v>1.3756419565695017</v>
      </c>
    </row>
    <row r="1081" spans="1:37" ht="15" x14ac:dyDescent="0.25">
      <c r="A1081" s="269" t="s">
        <v>377</v>
      </c>
      <c r="B1081" s="269" t="s">
        <v>378</v>
      </c>
      <c r="C1081" s="275">
        <v>7</v>
      </c>
      <c r="D1081" s="269" t="s">
        <v>802</v>
      </c>
      <c r="E1081" s="275">
        <v>13.654086258529544</v>
      </c>
      <c r="F1081" s="275">
        <v>13.654086258529544</v>
      </c>
      <c r="G1081" s="275">
        <v>13.65408625852954</v>
      </c>
      <c r="H1081" s="275">
        <v>13.654086258529544</v>
      </c>
      <c r="I1081" s="275">
        <v>13.654086258529544</v>
      </c>
      <c r="J1081" s="275">
        <v>13.654086258529544</v>
      </c>
      <c r="K1081" s="275">
        <v>13.654086258529544</v>
      </c>
      <c r="L1081" s="275">
        <v>13.654086258529544</v>
      </c>
      <c r="M1081" s="275">
        <v>13.654086258529544</v>
      </c>
      <c r="N1081" s="275">
        <v>9.9960917321276881</v>
      </c>
      <c r="O1081" s="275">
        <v>9.9960917321276881</v>
      </c>
      <c r="P1081" s="275">
        <v>9.9960917321276899</v>
      </c>
      <c r="Q1081" s="275">
        <v>9.9960917321276881</v>
      </c>
      <c r="R1081" s="275">
        <v>9.9960917321276881</v>
      </c>
      <c r="S1081" s="275">
        <v>9.9960917321276881</v>
      </c>
      <c r="T1081" s="275">
        <v>9.9960917321276881</v>
      </c>
      <c r="U1081" s="275">
        <v>9.9960917321276881</v>
      </c>
      <c r="V1081" s="275">
        <v>9.9960917321276881</v>
      </c>
      <c r="W1081" s="275">
        <v>0.10238423785792698</v>
      </c>
      <c r="X1081" s="275">
        <v>9.3679232937022899E-4</v>
      </c>
      <c r="Y1081" s="275">
        <v>5.1660515093648607E-2</v>
      </c>
      <c r="Z1081" s="275">
        <v>3.7552320534018857E-2</v>
      </c>
      <c r="AA1081" s="275">
        <v>3.7552320534018857E-2</v>
      </c>
      <c r="AB1081" s="275">
        <v>3.7552320534018857E-2</v>
      </c>
      <c r="AC1081" s="275">
        <v>3.7552320534018857E-2</v>
      </c>
      <c r="AD1081" s="275">
        <v>3.7552320534018857E-2</v>
      </c>
      <c r="AE1081" s="275">
        <v>3.7552320534018857E-2</v>
      </c>
      <c r="AF1081" s="275">
        <v>12.463655111800001</v>
      </c>
      <c r="AG1081" s="275">
        <v>1.1541220754999999</v>
      </c>
      <c r="AH1081" s="275">
        <v>1.1541220754999999</v>
      </c>
      <c r="AI1081" s="275">
        <v>1.3862143814912966</v>
      </c>
      <c r="AJ1081" s="275">
        <v>1.3862143814912966</v>
      </c>
      <c r="AK1081" s="275">
        <v>1.3862143814912966</v>
      </c>
    </row>
    <row r="1082" spans="1:37" ht="15" x14ac:dyDescent="0.25">
      <c r="A1082" s="269" t="s">
        <v>973</v>
      </c>
      <c r="B1082" s="269" t="s">
        <v>974</v>
      </c>
      <c r="C1082" s="275">
        <v>7</v>
      </c>
      <c r="D1082" s="269" t="s">
        <v>802</v>
      </c>
      <c r="E1082" s="275">
        <v>27.308172517059088</v>
      </c>
      <c r="F1082" s="275">
        <v>27.308172517059088</v>
      </c>
      <c r="G1082" s="275">
        <v>27.308172517059081</v>
      </c>
      <c r="H1082" s="275">
        <v>27.308172517059088</v>
      </c>
      <c r="I1082" s="275">
        <v>27.308172517059088</v>
      </c>
      <c r="J1082" s="275">
        <v>27.308172517059088</v>
      </c>
      <c r="K1082" s="275">
        <v>27.308172517059088</v>
      </c>
      <c r="L1082" s="275">
        <v>27.308172517059088</v>
      </c>
      <c r="M1082" s="275">
        <v>27.308172517059088</v>
      </c>
      <c r="N1082" s="275">
        <v>17.98040998641676</v>
      </c>
      <c r="O1082" s="275">
        <v>17.98040998641676</v>
      </c>
      <c r="P1082" s="275">
        <v>17.98040998641676</v>
      </c>
      <c r="Q1082" s="275">
        <v>17.98040998641676</v>
      </c>
      <c r="R1082" s="275">
        <v>17.98040998641676</v>
      </c>
      <c r="S1082" s="275">
        <v>17.98040998641676</v>
      </c>
      <c r="T1082" s="275">
        <v>17.98040998641676</v>
      </c>
      <c r="U1082" s="275">
        <v>17.98040998641676</v>
      </c>
      <c r="V1082" s="275">
        <v>17.98040998641676</v>
      </c>
      <c r="W1082" s="275">
        <v>0.13725486427627434</v>
      </c>
      <c r="X1082" s="275">
        <v>1.3111167836183204E-3</v>
      </c>
      <c r="Y1082" s="275">
        <v>6.9282990529946326E-2</v>
      </c>
      <c r="Z1082" s="275">
        <v>3.8439506671197832E-2</v>
      </c>
      <c r="AA1082" s="275">
        <v>3.8439506671197832E-2</v>
      </c>
      <c r="AB1082" s="275">
        <v>3.8439506671197832E-2</v>
      </c>
      <c r="AC1082" s="275">
        <v>3.8439506671197832E-2</v>
      </c>
      <c r="AD1082" s="275">
        <v>3.8439506671197832E-2</v>
      </c>
      <c r="AE1082" s="275">
        <v>3.8439506671197832E-2</v>
      </c>
      <c r="AF1082" s="275">
        <v>24.663732461000002</v>
      </c>
      <c r="AG1082" s="275">
        <v>2.2838369984</v>
      </c>
      <c r="AH1082" s="275">
        <v>2.2838369984</v>
      </c>
      <c r="AI1082" s="275">
        <v>2.2849585927689819</v>
      </c>
      <c r="AJ1082" s="275">
        <v>2.2849585927689819</v>
      </c>
      <c r="AK1082" s="275">
        <v>2.2849585927689819</v>
      </c>
    </row>
    <row r="1083" spans="1:37" ht="15" x14ac:dyDescent="0.25">
      <c r="A1083" s="269" t="s">
        <v>3777</v>
      </c>
      <c r="B1083" s="269" t="s">
        <v>2286</v>
      </c>
      <c r="C1083" s="275">
        <v>16</v>
      </c>
      <c r="D1083" s="269" t="s">
        <v>802</v>
      </c>
      <c r="E1083" s="275">
        <v>255.73387442494879</v>
      </c>
      <c r="F1083" s="275">
        <v>255.73387442494879</v>
      </c>
      <c r="G1083" s="275">
        <v>255.73387442494871</v>
      </c>
      <c r="H1083" s="275">
        <v>255.73387442494879</v>
      </c>
      <c r="I1083" s="275">
        <v>255.73387442494879</v>
      </c>
      <c r="J1083" s="275">
        <v>255.73387442494879</v>
      </c>
      <c r="K1083" s="275">
        <v>255.73387442494879</v>
      </c>
      <c r="L1083" s="275">
        <v>255.73387442494879</v>
      </c>
      <c r="M1083" s="275">
        <v>255.73387442494879</v>
      </c>
      <c r="N1083" s="275">
        <v>26.986357495245478</v>
      </c>
      <c r="O1083" s="275">
        <v>26.986357495245478</v>
      </c>
      <c r="P1083" s="275">
        <v>26.986357495245482</v>
      </c>
      <c r="Q1083" s="275">
        <v>28.151609585444241</v>
      </c>
      <c r="R1083" s="275">
        <v>26.986357495245478</v>
      </c>
      <c r="S1083" s="275">
        <v>27.56898354034486</v>
      </c>
      <c r="T1083" s="275">
        <v>28.151609585444241</v>
      </c>
      <c r="U1083" s="275">
        <v>28.151609585444241</v>
      </c>
      <c r="V1083" s="275">
        <v>28.151609585444241</v>
      </c>
      <c r="W1083" s="275">
        <v>0.4408798070608993</v>
      </c>
      <c r="X1083" s="275">
        <v>8.8214461995344863E-3</v>
      </c>
      <c r="Y1083" s="275">
        <v>0.2248506266302169</v>
      </c>
      <c r="Z1083" s="275">
        <v>0.10684168699955757</v>
      </c>
      <c r="AA1083" s="275">
        <v>0.10684168699955757</v>
      </c>
      <c r="AB1083" s="275">
        <v>0.10684168699955757</v>
      </c>
      <c r="AC1083" s="275">
        <v>0.10684168699955757</v>
      </c>
      <c r="AD1083" s="275">
        <v>0.10684168699955757</v>
      </c>
      <c r="AE1083" s="275">
        <v>0.10684168699955757</v>
      </c>
      <c r="AF1083" s="275">
        <v>37.471262699600004</v>
      </c>
      <c r="AG1083" s="275">
        <v>3.4697960821999998</v>
      </c>
      <c r="AH1083" s="275">
        <v>3.4697960821999998</v>
      </c>
      <c r="AI1083" s="275">
        <v>5.1183543035062655</v>
      </c>
      <c r="AJ1083" s="275">
        <v>5.1183543035062655</v>
      </c>
      <c r="AK1083" s="275">
        <v>5.1183543035062655</v>
      </c>
    </row>
    <row r="1084" spans="1:37" ht="15" x14ac:dyDescent="0.25">
      <c r="A1084" s="269" t="s">
        <v>3778</v>
      </c>
      <c r="B1084" s="269" t="s">
        <v>3779</v>
      </c>
      <c r="C1084" s="275">
        <v>9</v>
      </c>
      <c r="D1084" s="269" t="s">
        <v>802</v>
      </c>
      <c r="E1084" s="275">
        <v>14.415491643764595</v>
      </c>
      <c r="F1084" s="275">
        <v>14.415491643764595</v>
      </c>
      <c r="G1084" s="275">
        <v>14.415491643764595</v>
      </c>
      <c r="H1084" s="275">
        <v>14.415491643764595</v>
      </c>
      <c r="I1084" s="275">
        <v>14.415491643764595</v>
      </c>
      <c r="J1084" s="275">
        <v>14.415491643764595</v>
      </c>
      <c r="K1084" s="275">
        <v>14.415491643764595</v>
      </c>
      <c r="L1084" s="275">
        <v>14.415491643764595</v>
      </c>
      <c r="M1084" s="275">
        <v>14.415491643764595</v>
      </c>
      <c r="N1084" s="275">
        <v>11.501624764468502</v>
      </c>
      <c r="O1084" s="275">
        <v>11.501624764468502</v>
      </c>
      <c r="P1084" s="275">
        <v>11.501624764468502</v>
      </c>
      <c r="Q1084" s="275">
        <v>12.278459491267675</v>
      </c>
      <c r="R1084" s="275">
        <v>11.501624764468502</v>
      </c>
      <c r="S1084" s="275">
        <v>11.890042127868089</v>
      </c>
      <c r="T1084" s="275">
        <v>12.278459491267675</v>
      </c>
      <c r="U1084" s="275">
        <v>12.278459491267675</v>
      </c>
      <c r="V1084" s="275">
        <v>12.278459491267675</v>
      </c>
      <c r="W1084" s="275">
        <v>0.17535103488919798</v>
      </c>
      <c r="X1084" s="275">
        <v>3.1979785119923667E-3</v>
      </c>
      <c r="Y1084" s="275">
        <v>8.9274506700595169E-2</v>
      </c>
      <c r="Z1084" s="275">
        <v>4.8020084351037308E-2</v>
      </c>
      <c r="AA1084" s="275">
        <v>4.8020084351037308E-2</v>
      </c>
      <c r="AB1084" s="275">
        <v>4.8020084351037308E-2</v>
      </c>
      <c r="AC1084" s="275">
        <v>4.8020084351037308E-2</v>
      </c>
      <c r="AD1084" s="275">
        <v>4.8020084351037308E-2</v>
      </c>
      <c r="AE1084" s="275">
        <v>4.8020084351037308E-2</v>
      </c>
      <c r="AF1084" s="275">
        <v>24.852916494599999</v>
      </c>
      <c r="AG1084" s="275">
        <v>2.3013553520999999</v>
      </c>
      <c r="AH1084" s="275">
        <v>2.3013553520999999</v>
      </c>
      <c r="AI1084" s="275">
        <v>2.7282260859913778</v>
      </c>
      <c r="AJ1084" s="275">
        <v>2.7282260859913778</v>
      </c>
      <c r="AK1084" s="275">
        <v>2.7282260859913778</v>
      </c>
    </row>
    <row r="1085" spans="1:37" ht="15" x14ac:dyDescent="0.25">
      <c r="A1085" s="269" t="s">
        <v>3780</v>
      </c>
      <c r="B1085" s="269" t="s">
        <v>978</v>
      </c>
      <c r="C1085" s="275">
        <v>21</v>
      </c>
      <c r="D1085" s="269" t="s">
        <v>802</v>
      </c>
      <c r="E1085" s="275">
        <v>254.78442494016556</v>
      </c>
      <c r="F1085" s="275">
        <v>254.78442494016556</v>
      </c>
      <c r="G1085" s="275">
        <v>254.78442494016556</v>
      </c>
      <c r="H1085" s="275">
        <v>254.78442494016556</v>
      </c>
      <c r="I1085" s="275">
        <v>254.78442494016556</v>
      </c>
      <c r="J1085" s="275">
        <v>254.78442494016556</v>
      </c>
      <c r="K1085" s="275">
        <v>254.78442494016556</v>
      </c>
      <c r="L1085" s="275">
        <v>254.78442494016556</v>
      </c>
      <c r="M1085" s="275">
        <v>254.78442494016556</v>
      </c>
      <c r="N1085" s="275">
        <v>23.959555553741374</v>
      </c>
      <c r="O1085" s="275">
        <v>23.959555553741374</v>
      </c>
      <c r="P1085" s="275">
        <v>23.959555553741378</v>
      </c>
      <c r="Q1085" s="275">
        <v>24.736390280540547</v>
      </c>
      <c r="R1085" s="275">
        <v>23.959555553741374</v>
      </c>
      <c r="S1085" s="275">
        <v>24.347972917140964</v>
      </c>
      <c r="T1085" s="275">
        <v>24.736390280540547</v>
      </c>
      <c r="U1085" s="275">
        <v>24.736390280540547</v>
      </c>
      <c r="V1085" s="275">
        <v>24.736390280540547</v>
      </c>
      <c r="W1085" s="275">
        <v>0.44886396830382302</v>
      </c>
      <c r="X1085" s="275">
        <v>7.231502666033532E-3</v>
      </c>
      <c r="Y1085" s="275">
        <v>0.22804773548492827</v>
      </c>
      <c r="Z1085" s="275">
        <v>0.11376949770793365</v>
      </c>
      <c r="AA1085" s="275">
        <v>0.11376949770793365</v>
      </c>
      <c r="AB1085" s="275">
        <v>0.11376949770793365</v>
      </c>
      <c r="AC1085" s="275">
        <v>0.11376949770793365</v>
      </c>
      <c r="AD1085" s="275">
        <v>0.11376949770793365</v>
      </c>
      <c r="AE1085" s="275">
        <v>0.11376949770793365</v>
      </c>
      <c r="AF1085" s="275">
        <v>39.587924103500008</v>
      </c>
      <c r="AG1085" s="275">
        <v>3.6658030382999995</v>
      </c>
      <c r="AH1085" s="275">
        <v>3.6658030382999995</v>
      </c>
      <c r="AI1085" s="275">
        <v>6.1152577042083598</v>
      </c>
      <c r="AJ1085" s="275">
        <v>6.1152577042083598</v>
      </c>
      <c r="AK1085" s="275">
        <v>6.1152577042083598</v>
      </c>
    </row>
    <row r="1086" spans="1:37" ht="15" x14ac:dyDescent="0.25">
      <c r="A1086" s="269" t="s">
        <v>3781</v>
      </c>
      <c r="B1086" s="269" t="s">
        <v>980</v>
      </c>
      <c r="C1086" s="275">
        <v>20</v>
      </c>
      <c r="D1086" s="269" t="s">
        <v>802</v>
      </c>
      <c r="E1086" s="275">
        <v>35.582237430241733</v>
      </c>
      <c r="F1086" s="275">
        <v>35.582237430241733</v>
      </c>
      <c r="G1086" s="275">
        <v>35.582237430241726</v>
      </c>
      <c r="H1086" s="275">
        <v>35.582237430241733</v>
      </c>
      <c r="I1086" s="275">
        <v>35.582237430241733</v>
      </c>
      <c r="J1086" s="275">
        <v>35.582237430241733</v>
      </c>
      <c r="K1086" s="275">
        <v>35.582237430241733</v>
      </c>
      <c r="L1086" s="275">
        <v>35.582237430241733</v>
      </c>
      <c r="M1086" s="275">
        <v>35.582237430241733</v>
      </c>
      <c r="N1086" s="275">
        <v>21.929097399377568</v>
      </c>
      <c r="O1086" s="275">
        <v>21.929097399377568</v>
      </c>
      <c r="P1086" s="275">
        <v>21.929097399377564</v>
      </c>
      <c r="Q1086" s="275">
        <v>23.482766852975914</v>
      </c>
      <c r="R1086" s="275">
        <v>21.929097399377568</v>
      </c>
      <c r="S1086" s="275">
        <v>22.705932126176741</v>
      </c>
      <c r="T1086" s="275">
        <v>23.482766852975914</v>
      </c>
      <c r="U1086" s="275">
        <v>23.482766852975914</v>
      </c>
      <c r="V1086" s="275">
        <v>23.482766852975914</v>
      </c>
      <c r="W1086" s="275">
        <v>0.41320995380214232</v>
      </c>
      <c r="X1086" s="275">
        <v>6.8569225028568695E-3</v>
      </c>
      <c r="Y1086" s="275">
        <v>0.21003343815249959</v>
      </c>
      <c r="Z1086" s="275">
        <v>0.10312550326971809</v>
      </c>
      <c r="AA1086" s="275">
        <v>0.10312550326971809</v>
      </c>
      <c r="AB1086" s="275">
        <v>0.10312550326971809</v>
      </c>
      <c r="AC1086" s="275">
        <v>0.10312550326971809</v>
      </c>
      <c r="AD1086" s="275">
        <v>0.10312550326971809</v>
      </c>
      <c r="AE1086" s="275">
        <v>0.10312550326971809</v>
      </c>
      <c r="AF1086" s="275">
        <v>37.952810888200005</v>
      </c>
      <c r="AG1086" s="275">
        <v>3.5143926715999996</v>
      </c>
      <c r="AH1086" s="275">
        <v>3.5143926715999996</v>
      </c>
      <c r="AI1086" s="275">
        <v>4.7303694145883073</v>
      </c>
      <c r="AJ1086" s="275">
        <v>4.7303694145883073</v>
      </c>
      <c r="AK1086" s="275">
        <v>4.7303694145883073</v>
      </c>
    </row>
    <row r="1087" spans="1:37" ht="15" x14ac:dyDescent="0.25">
      <c r="A1087" s="269" t="s">
        <v>3782</v>
      </c>
      <c r="B1087" s="269" t="s">
        <v>2288</v>
      </c>
      <c r="C1087" s="275">
        <v>7</v>
      </c>
      <c r="D1087" s="269" t="s">
        <v>802</v>
      </c>
      <c r="E1087" s="275">
        <v>9.9995458148012659</v>
      </c>
      <c r="F1087" s="275">
        <v>9.9995458148012659</v>
      </c>
      <c r="G1087" s="275">
        <v>9.9995458148012659</v>
      </c>
      <c r="H1087" s="275">
        <v>9.9995458148012659</v>
      </c>
      <c r="I1087" s="275">
        <v>9.9995458148012659</v>
      </c>
      <c r="J1087" s="275">
        <v>9.9995458148012659</v>
      </c>
      <c r="K1087" s="275">
        <v>9.9995458148012659</v>
      </c>
      <c r="L1087" s="275">
        <v>9.9995458148012659</v>
      </c>
      <c r="M1087" s="275">
        <v>9.9995458148012659</v>
      </c>
      <c r="N1087" s="275">
        <v>6.69957713621144</v>
      </c>
      <c r="O1087" s="275">
        <v>6.69957713621144</v>
      </c>
      <c r="P1087" s="275">
        <v>6.6995771362114409</v>
      </c>
      <c r="Q1087" s="275">
        <v>7.0879944996110256</v>
      </c>
      <c r="R1087" s="275">
        <v>6.69957713621144</v>
      </c>
      <c r="S1087" s="275">
        <v>6.8937858179112332</v>
      </c>
      <c r="T1087" s="275">
        <v>7.0879944996110256</v>
      </c>
      <c r="U1087" s="275">
        <v>7.0879944996110256</v>
      </c>
      <c r="V1087" s="275">
        <v>7.0879944996110256</v>
      </c>
      <c r="W1087" s="275">
        <v>0.12304509526167699</v>
      </c>
      <c r="X1087" s="275">
        <v>2.6364918306202288E-3</v>
      </c>
      <c r="Y1087" s="275">
        <v>6.2840793546148604E-2</v>
      </c>
      <c r="Z1087" s="275">
        <v>4.6689305145268853E-2</v>
      </c>
      <c r="AA1087" s="275">
        <v>4.6689305145268853E-2</v>
      </c>
      <c r="AB1087" s="275">
        <v>4.6689305145268853E-2</v>
      </c>
      <c r="AC1087" s="275">
        <v>4.6689305145268853E-2</v>
      </c>
      <c r="AD1087" s="275">
        <v>4.6689305145268853E-2</v>
      </c>
      <c r="AE1087" s="275">
        <v>4.6689305145268853E-2</v>
      </c>
      <c r="AF1087" s="275">
        <v>12.477375247200001</v>
      </c>
      <c r="AG1087" s="275">
        <v>1.1553925444999997</v>
      </c>
      <c r="AH1087" s="275">
        <v>1.1553925444999997</v>
      </c>
      <c r="AI1087" s="275">
        <v>1.4032470652151328</v>
      </c>
      <c r="AJ1087" s="275">
        <v>1.4032470652151328</v>
      </c>
      <c r="AK1087" s="275">
        <v>1.4032470652151328</v>
      </c>
    </row>
    <row r="1088" spans="1:37" ht="15" x14ac:dyDescent="0.25">
      <c r="A1088" s="269" t="s">
        <v>2285</v>
      </c>
      <c r="B1088" s="269" t="s">
        <v>2286</v>
      </c>
      <c r="C1088" s="275">
        <v>16</v>
      </c>
      <c r="D1088" s="269" t="s">
        <v>802</v>
      </c>
      <c r="E1088" s="275">
        <v>255.73387442494879</v>
      </c>
      <c r="F1088" s="275">
        <v>255.73387442494879</v>
      </c>
      <c r="G1088" s="275">
        <v>255.73387442494871</v>
      </c>
      <c r="H1088" s="275">
        <v>255.73387442494879</v>
      </c>
      <c r="I1088" s="275">
        <v>255.73387442494879</v>
      </c>
      <c r="J1088" s="275">
        <v>255.73387442494879</v>
      </c>
      <c r="K1088" s="275">
        <v>255.73387442494879</v>
      </c>
      <c r="L1088" s="275">
        <v>255.73387442494879</v>
      </c>
      <c r="M1088" s="275">
        <v>255.73387442494879</v>
      </c>
      <c r="N1088" s="275">
        <v>26.986357495245478</v>
      </c>
      <c r="O1088" s="275">
        <v>26.986357495245478</v>
      </c>
      <c r="P1088" s="275">
        <v>26.986357495245482</v>
      </c>
      <c r="Q1088" s="275">
        <v>28.151609585444241</v>
      </c>
      <c r="R1088" s="275">
        <v>26.986357495245478</v>
      </c>
      <c r="S1088" s="275">
        <v>27.56898354034486</v>
      </c>
      <c r="T1088" s="275">
        <v>28.151609585444241</v>
      </c>
      <c r="U1088" s="275">
        <v>28.151609585444241</v>
      </c>
      <c r="V1088" s="275">
        <v>28.151609585444241</v>
      </c>
      <c r="W1088" s="275">
        <v>0.4408798070608993</v>
      </c>
      <c r="X1088" s="275">
        <v>8.8214461995344863E-3</v>
      </c>
      <c r="Y1088" s="275">
        <v>0.2248506266302169</v>
      </c>
      <c r="Z1088" s="275">
        <v>0.10684168699955757</v>
      </c>
      <c r="AA1088" s="275">
        <v>0.10684168699955757</v>
      </c>
      <c r="AB1088" s="275">
        <v>0.10684168699955757</v>
      </c>
      <c r="AC1088" s="275">
        <v>0.10684168699955757</v>
      </c>
      <c r="AD1088" s="275">
        <v>0.10684168699955757</v>
      </c>
      <c r="AE1088" s="275">
        <v>0.10684168699955757</v>
      </c>
      <c r="AF1088" s="275">
        <v>37.471262699600004</v>
      </c>
      <c r="AG1088" s="275">
        <v>3.4697960821999998</v>
      </c>
      <c r="AH1088" s="275">
        <v>3.4697960821999998</v>
      </c>
      <c r="AI1088" s="275">
        <v>5.1183543035062655</v>
      </c>
      <c r="AJ1088" s="275">
        <v>5.1183543035062655</v>
      </c>
      <c r="AK1088" s="275">
        <v>5.1183543035062655</v>
      </c>
    </row>
    <row r="1089" spans="1:37" ht="15" x14ac:dyDescent="0.25">
      <c r="A1089" s="269" t="s">
        <v>975</v>
      </c>
      <c r="B1089" s="269" t="s">
        <v>976</v>
      </c>
      <c r="C1089" s="275">
        <v>9</v>
      </c>
      <c r="D1089" s="269" t="s">
        <v>802</v>
      </c>
      <c r="E1089" s="275">
        <v>14.415491643764595</v>
      </c>
      <c r="F1089" s="275">
        <v>14.415491643764595</v>
      </c>
      <c r="G1089" s="275">
        <v>14.415491643764595</v>
      </c>
      <c r="H1089" s="275">
        <v>14.415491643764595</v>
      </c>
      <c r="I1089" s="275">
        <v>14.415491643764595</v>
      </c>
      <c r="J1089" s="275">
        <v>14.415491643764595</v>
      </c>
      <c r="K1089" s="275">
        <v>14.415491643764595</v>
      </c>
      <c r="L1089" s="275">
        <v>14.415491643764595</v>
      </c>
      <c r="M1089" s="275">
        <v>14.415491643764595</v>
      </c>
      <c r="N1089" s="275">
        <v>11.501624764468502</v>
      </c>
      <c r="O1089" s="275">
        <v>11.501624764468502</v>
      </c>
      <c r="P1089" s="275">
        <v>11.501624764468502</v>
      </c>
      <c r="Q1089" s="275">
        <v>12.278459491267675</v>
      </c>
      <c r="R1089" s="275">
        <v>11.501624764468502</v>
      </c>
      <c r="S1089" s="275">
        <v>11.890042127868089</v>
      </c>
      <c r="T1089" s="275">
        <v>12.278459491267675</v>
      </c>
      <c r="U1089" s="275">
        <v>12.278459491267675</v>
      </c>
      <c r="V1089" s="275">
        <v>12.278459491267675</v>
      </c>
      <c r="W1089" s="275">
        <v>0.17535103488919798</v>
      </c>
      <c r="X1089" s="275">
        <v>3.1979785119923667E-3</v>
      </c>
      <c r="Y1089" s="275">
        <v>8.9274506700595169E-2</v>
      </c>
      <c r="Z1089" s="275">
        <v>4.8020084351037308E-2</v>
      </c>
      <c r="AA1089" s="275">
        <v>4.8020084351037308E-2</v>
      </c>
      <c r="AB1089" s="275">
        <v>4.8020084351037308E-2</v>
      </c>
      <c r="AC1089" s="275">
        <v>4.8020084351037308E-2</v>
      </c>
      <c r="AD1089" s="275">
        <v>4.8020084351037308E-2</v>
      </c>
      <c r="AE1089" s="275">
        <v>4.8020084351037308E-2</v>
      </c>
      <c r="AF1089" s="275">
        <v>24.853310845199999</v>
      </c>
      <c r="AG1089" s="275">
        <v>2.3013918685000001</v>
      </c>
      <c r="AH1089" s="275">
        <v>2.3013918685000001</v>
      </c>
      <c r="AI1089" s="275">
        <v>2.7282260859913778</v>
      </c>
      <c r="AJ1089" s="275">
        <v>2.7282260859913778</v>
      </c>
      <c r="AK1089" s="275">
        <v>2.7282260859913778</v>
      </c>
    </row>
    <row r="1090" spans="1:37" ht="15" x14ac:dyDescent="0.25">
      <c r="A1090" s="269" t="s">
        <v>977</v>
      </c>
      <c r="B1090" s="269" t="s">
        <v>978</v>
      </c>
      <c r="C1090" s="275">
        <v>21</v>
      </c>
      <c r="D1090" s="269" t="s">
        <v>802</v>
      </c>
      <c r="E1090" s="275">
        <v>254.78442494016556</v>
      </c>
      <c r="F1090" s="275">
        <v>254.78442494016556</v>
      </c>
      <c r="G1090" s="275">
        <v>254.78442494016556</v>
      </c>
      <c r="H1090" s="275">
        <v>254.78442494016556</v>
      </c>
      <c r="I1090" s="275">
        <v>254.78442494016556</v>
      </c>
      <c r="J1090" s="275">
        <v>254.78442494016556</v>
      </c>
      <c r="K1090" s="275">
        <v>254.78442494016556</v>
      </c>
      <c r="L1090" s="275">
        <v>254.78442494016556</v>
      </c>
      <c r="M1090" s="275">
        <v>254.78442494016556</v>
      </c>
      <c r="N1090" s="275">
        <v>23.959555553741374</v>
      </c>
      <c r="O1090" s="275">
        <v>23.959555553741374</v>
      </c>
      <c r="P1090" s="275">
        <v>23.959555553741378</v>
      </c>
      <c r="Q1090" s="275">
        <v>24.736390280540547</v>
      </c>
      <c r="R1090" s="275">
        <v>23.959555553741374</v>
      </c>
      <c r="S1090" s="275">
        <v>24.347972917140964</v>
      </c>
      <c r="T1090" s="275">
        <v>24.736390280540547</v>
      </c>
      <c r="U1090" s="275">
        <v>24.736390280540547</v>
      </c>
      <c r="V1090" s="275">
        <v>24.736390280540547</v>
      </c>
      <c r="W1090" s="275">
        <v>0.44886396830382302</v>
      </c>
      <c r="X1090" s="275">
        <v>7.231502666033532E-3</v>
      </c>
      <c r="Y1090" s="275">
        <v>0.22804773548492827</v>
      </c>
      <c r="Z1090" s="275">
        <v>0.11376949770793365</v>
      </c>
      <c r="AA1090" s="275">
        <v>0.11376949770793365</v>
      </c>
      <c r="AB1090" s="275">
        <v>0.11376949770793365</v>
      </c>
      <c r="AC1090" s="275">
        <v>0.11376949770793365</v>
      </c>
      <c r="AD1090" s="275">
        <v>0.11376949770793365</v>
      </c>
      <c r="AE1090" s="275">
        <v>0.11376949770793365</v>
      </c>
      <c r="AF1090" s="275">
        <v>39.588318454100005</v>
      </c>
      <c r="AG1090" s="275">
        <v>3.6658395546999993</v>
      </c>
      <c r="AH1090" s="275">
        <v>3.6658395546999993</v>
      </c>
      <c r="AI1090" s="275">
        <v>6.1152577042083598</v>
      </c>
      <c r="AJ1090" s="275">
        <v>6.1152577042083598</v>
      </c>
      <c r="AK1090" s="275">
        <v>6.1152577042083598</v>
      </c>
    </row>
    <row r="1091" spans="1:37" ht="15" x14ac:dyDescent="0.25">
      <c r="A1091" s="269" t="s">
        <v>979</v>
      </c>
      <c r="B1091" s="269" t="s">
        <v>980</v>
      </c>
      <c r="C1091" s="275">
        <v>20</v>
      </c>
      <c r="D1091" s="269" t="s">
        <v>802</v>
      </c>
      <c r="E1091" s="275">
        <v>35.582237430241733</v>
      </c>
      <c r="F1091" s="275">
        <v>35.582237430241733</v>
      </c>
      <c r="G1091" s="275">
        <v>35.582237430241726</v>
      </c>
      <c r="H1091" s="275">
        <v>35.582237430241733</v>
      </c>
      <c r="I1091" s="275">
        <v>35.582237430241733</v>
      </c>
      <c r="J1091" s="275">
        <v>35.582237430241733</v>
      </c>
      <c r="K1091" s="275">
        <v>35.582237430241733</v>
      </c>
      <c r="L1091" s="275">
        <v>35.582237430241733</v>
      </c>
      <c r="M1091" s="275">
        <v>35.582237430241733</v>
      </c>
      <c r="N1091" s="275">
        <v>21.929097399377564</v>
      </c>
      <c r="O1091" s="275">
        <v>21.929097399377564</v>
      </c>
      <c r="P1091" s="275">
        <v>21.929097399377557</v>
      </c>
      <c r="Q1091" s="275">
        <v>23.482766852975907</v>
      </c>
      <c r="R1091" s="275">
        <v>21.929097399377564</v>
      </c>
      <c r="S1091" s="275">
        <v>22.705932126176737</v>
      </c>
      <c r="T1091" s="275">
        <v>23.482766852975907</v>
      </c>
      <c r="U1091" s="275">
        <v>23.482766852975907</v>
      </c>
      <c r="V1091" s="275">
        <v>23.482766852975907</v>
      </c>
      <c r="W1091" s="275">
        <v>0.41320995380214232</v>
      </c>
      <c r="X1091" s="275">
        <v>6.8569225028568695E-3</v>
      </c>
      <c r="Y1091" s="275">
        <v>0.21003343815249959</v>
      </c>
      <c r="Z1091" s="275">
        <v>0.10312550326971809</v>
      </c>
      <c r="AA1091" s="275">
        <v>0.10312550326971809</v>
      </c>
      <c r="AB1091" s="275">
        <v>0.10312550326971809</v>
      </c>
      <c r="AC1091" s="275">
        <v>0.10312550326971809</v>
      </c>
      <c r="AD1091" s="275">
        <v>0.10312550326971809</v>
      </c>
      <c r="AE1091" s="275">
        <v>0.10312550326971809</v>
      </c>
      <c r="AF1091" s="275">
        <v>37.952810888200005</v>
      </c>
      <c r="AG1091" s="275">
        <v>3.5143926715999996</v>
      </c>
      <c r="AH1091" s="275">
        <v>3.5143926715999996</v>
      </c>
      <c r="AI1091" s="275">
        <v>4.7303694145883073</v>
      </c>
      <c r="AJ1091" s="275">
        <v>4.7303694145883073</v>
      </c>
      <c r="AK1091" s="275">
        <v>4.7303694145883073</v>
      </c>
    </row>
    <row r="1092" spans="1:37" ht="15" x14ac:dyDescent="0.25">
      <c r="A1092" s="269" t="s">
        <v>2287</v>
      </c>
      <c r="B1092" s="269" t="s">
        <v>2288</v>
      </c>
      <c r="C1092" s="275">
        <v>7</v>
      </c>
      <c r="D1092" s="269" t="s">
        <v>802</v>
      </c>
      <c r="E1092" s="275">
        <v>9.9995458148012659</v>
      </c>
      <c r="F1092" s="275">
        <v>9.9995458148012659</v>
      </c>
      <c r="G1092" s="275">
        <v>9.9995458148012659</v>
      </c>
      <c r="H1092" s="275">
        <v>9.9995458148012659</v>
      </c>
      <c r="I1092" s="275">
        <v>9.9995458148012659</v>
      </c>
      <c r="J1092" s="275">
        <v>9.9995458148012659</v>
      </c>
      <c r="K1092" s="275">
        <v>9.9995458148012659</v>
      </c>
      <c r="L1092" s="275">
        <v>9.9995458148012659</v>
      </c>
      <c r="M1092" s="275">
        <v>9.9995458148012659</v>
      </c>
      <c r="N1092" s="275">
        <v>6.69957713621144</v>
      </c>
      <c r="O1092" s="275">
        <v>6.69957713621144</v>
      </c>
      <c r="P1092" s="275">
        <v>6.6995771362114409</v>
      </c>
      <c r="Q1092" s="275">
        <v>7.0879944996110265</v>
      </c>
      <c r="R1092" s="275">
        <v>6.69957713621144</v>
      </c>
      <c r="S1092" s="275">
        <v>6.8937858179112332</v>
      </c>
      <c r="T1092" s="275">
        <v>7.0879944996110265</v>
      </c>
      <c r="U1092" s="275">
        <v>7.0879944996110265</v>
      </c>
      <c r="V1092" s="275">
        <v>7.0879944996110265</v>
      </c>
      <c r="W1092" s="275">
        <v>0.12304509526167699</v>
      </c>
      <c r="X1092" s="275">
        <v>2.6364918306202288E-3</v>
      </c>
      <c r="Y1092" s="275">
        <v>6.2840793546148604E-2</v>
      </c>
      <c r="Z1092" s="275">
        <v>4.6689305145268853E-2</v>
      </c>
      <c r="AA1092" s="275">
        <v>4.6689305145268853E-2</v>
      </c>
      <c r="AB1092" s="275">
        <v>4.6689305145268853E-2</v>
      </c>
      <c r="AC1092" s="275">
        <v>4.6689305145268853E-2</v>
      </c>
      <c r="AD1092" s="275">
        <v>4.6689305145268853E-2</v>
      </c>
      <c r="AE1092" s="275">
        <v>4.6689305145268853E-2</v>
      </c>
      <c r="AF1092" s="275">
        <v>12.477375247200001</v>
      </c>
      <c r="AG1092" s="275">
        <v>1.1553925444999997</v>
      </c>
      <c r="AH1092" s="275">
        <v>1.1553925444999997</v>
      </c>
      <c r="AI1092" s="275">
        <v>1.4032470652151328</v>
      </c>
      <c r="AJ1092" s="275">
        <v>1.4032470652151328</v>
      </c>
      <c r="AK1092" s="275">
        <v>1.4032470652151328</v>
      </c>
    </row>
    <row r="1093" spans="1:37" ht="15" x14ac:dyDescent="0.25">
      <c r="A1093" s="269" t="s">
        <v>379</v>
      </c>
      <c r="B1093" s="269" t="s">
        <v>380</v>
      </c>
      <c r="C1093" s="275">
        <v>83</v>
      </c>
      <c r="D1093" s="269" t="s">
        <v>802</v>
      </c>
      <c r="E1093" s="275">
        <v>98.267390257225756</v>
      </c>
      <c r="F1093" s="275">
        <v>98.267390257225756</v>
      </c>
      <c r="G1093" s="275">
        <v>98.267390257225756</v>
      </c>
      <c r="H1093" s="275">
        <v>98.267390257225756</v>
      </c>
      <c r="I1093" s="275">
        <v>98.267390257225756</v>
      </c>
      <c r="J1093" s="275">
        <v>98.267390257225756</v>
      </c>
      <c r="K1093" s="275">
        <v>98.267390257225756</v>
      </c>
      <c r="L1093" s="275">
        <v>98.267390257225756</v>
      </c>
      <c r="M1093" s="275">
        <v>98.267390257225756</v>
      </c>
      <c r="N1093" s="275">
        <v>76.357951475711133</v>
      </c>
      <c r="O1093" s="275">
        <v>76.357951475711133</v>
      </c>
      <c r="P1093" s="275">
        <v>76.357951475711147</v>
      </c>
      <c r="Q1093" s="275">
        <v>80.242125109707004</v>
      </c>
      <c r="R1093" s="275">
        <v>76.357951475711133</v>
      </c>
      <c r="S1093" s="275">
        <v>78.300038292709075</v>
      </c>
      <c r="T1093" s="275">
        <v>80.242125109707004</v>
      </c>
      <c r="U1093" s="275">
        <v>80.242125109707004</v>
      </c>
      <c r="V1093" s="275">
        <v>80.242125109707004</v>
      </c>
      <c r="W1093" s="275">
        <v>1.3312097894937327</v>
      </c>
      <c r="X1093" s="275">
        <v>2.5302354548830605E-2</v>
      </c>
      <c r="Y1093" s="275">
        <v>0.67825607202128169</v>
      </c>
      <c r="Z1093" s="275">
        <v>0.36611214615882814</v>
      </c>
      <c r="AA1093" s="275">
        <v>0.36611214615882814</v>
      </c>
      <c r="AB1093" s="275">
        <v>0.36611214615882814</v>
      </c>
      <c r="AC1093" s="275">
        <v>0.36611214615882814</v>
      </c>
      <c r="AD1093" s="275">
        <v>0.36611214615882814</v>
      </c>
      <c r="AE1093" s="275">
        <v>0.36611214615882814</v>
      </c>
      <c r="AF1093" s="275">
        <v>203.36638061560004</v>
      </c>
      <c r="AG1093" s="275">
        <v>18.831524722299999</v>
      </c>
      <c r="AH1093" s="275">
        <v>18.831524722299999</v>
      </c>
      <c r="AI1093" s="275">
        <v>19.424639697763162</v>
      </c>
      <c r="AJ1093" s="275">
        <v>19.424639697763162</v>
      </c>
      <c r="AK1093" s="275">
        <v>19.424639697763162</v>
      </c>
    </row>
    <row r="1094" spans="1:37" ht="15" x14ac:dyDescent="0.25">
      <c r="A1094" s="269" t="s">
        <v>3783</v>
      </c>
      <c r="B1094" s="269" t="s">
        <v>982</v>
      </c>
      <c r="C1094" s="275">
        <v>67</v>
      </c>
      <c r="D1094" s="269" t="s">
        <v>802</v>
      </c>
      <c r="E1094" s="275">
        <v>49.691986138629126</v>
      </c>
      <c r="F1094" s="275">
        <v>49.691986138629126</v>
      </c>
      <c r="G1094" s="275">
        <v>49.691986138629126</v>
      </c>
      <c r="H1094" s="275">
        <v>49.691986138629126</v>
      </c>
      <c r="I1094" s="275">
        <v>49.691986138629126</v>
      </c>
      <c r="J1094" s="275">
        <v>49.691986138629126</v>
      </c>
      <c r="K1094" s="275">
        <v>49.691986138629126</v>
      </c>
      <c r="L1094" s="275">
        <v>49.691986138629126</v>
      </c>
      <c r="M1094" s="275">
        <v>49.691986138629126</v>
      </c>
      <c r="N1094" s="275">
        <v>37.817102133456615</v>
      </c>
      <c r="O1094" s="275">
        <v>37.817102133456615</v>
      </c>
      <c r="P1094" s="275">
        <v>37.817102133456615</v>
      </c>
      <c r="Q1094" s="275">
        <v>39.370771587054961</v>
      </c>
      <c r="R1094" s="275">
        <v>37.817102133456615</v>
      </c>
      <c r="S1094" s="275">
        <v>38.593936860255788</v>
      </c>
      <c r="T1094" s="275">
        <v>39.370771587054961</v>
      </c>
      <c r="U1094" s="275">
        <v>39.370771587054961</v>
      </c>
      <c r="V1094" s="275">
        <v>39.370771587054961</v>
      </c>
      <c r="W1094" s="275">
        <v>1.4941378427479199</v>
      </c>
      <c r="X1094" s="275">
        <v>2.6671050375666305E-2</v>
      </c>
      <c r="Y1094" s="275">
        <v>0.76040444656179318</v>
      </c>
      <c r="Z1094" s="275">
        <v>0.32138837191849784</v>
      </c>
      <c r="AA1094" s="275">
        <v>0.32138837191849784</v>
      </c>
      <c r="AB1094" s="275">
        <v>0.32138837191849784</v>
      </c>
      <c r="AC1094" s="275">
        <v>0.32138837191849784</v>
      </c>
      <c r="AD1094" s="275">
        <v>0.32138837191849784</v>
      </c>
      <c r="AE1094" s="275">
        <v>0.32138837191849784</v>
      </c>
      <c r="AF1094" s="275">
        <v>70.367378192499999</v>
      </c>
      <c r="AG1094" s="275">
        <v>6.5159502512999996</v>
      </c>
      <c r="AH1094" s="275">
        <v>6.5159502512999996</v>
      </c>
      <c r="AI1094" s="275">
        <v>7.6500254079055425</v>
      </c>
      <c r="AJ1094" s="275">
        <v>7.6500254079055425</v>
      </c>
      <c r="AK1094" s="275">
        <v>7.6500254079055425</v>
      </c>
    </row>
    <row r="1095" spans="1:37" ht="15" x14ac:dyDescent="0.25">
      <c r="A1095" s="269" t="s">
        <v>981</v>
      </c>
      <c r="B1095" s="269" t="s">
        <v>982</v>
      </c>
      <c r="C1095" s="275">
        <v>67</v>
      </c>
      <c r="D1095" s="269" t="s">
        <v>802</v>
      </c>
      <c r="E1095" s="275">
        <v>49.691986138629126</v>
      </c>
      <c r="F1095" s="275">
        <v>49.691986138629126</v>
      </c>
      <c r="G1095" s="275">
        <v>49.691986138629126</v>
      </c>
      <c r="H1095" s="275">
        <v>49.691986138629126</v>
      </c>
      <c r="I1095" s="275">
        <v>49.691986138629126</v>
      </c>
      <c r="J1095" s="275">
        <v>49.691986138629126</v>
      </c>
      <c r="K1095" s="275">
        <v>49.691986138629126</v>
      </c>
      <c r="L1095" s="275">
        <v>49.691986138629126</v>
      </c>
      <c r="M1095" s="275">
        <v>49.691986138629126</v>
      </c>
      <c r="N1095" s="275">
        <v>37.817102133456615</v>
      </c>
      <c r="O1095" s="275">
        <v>37.817102133456615</v>
      </c>
      <c r="P1095" s="275">
        <v>37.817102133456615</v>
      </c>
      <c r="Q1095" s="275">
        <v>39.370771587054961</v>
      </c>
      <c r="R1095" s="275">
        <v>37.817102133456615</v>
      </c>
      <c r="S1095" s="275">
        <v>38.593936860255788</v>
      </c>
      <c r="T1095" s="275">
        <v>39.370771587054961</v>
      </c>
      <c r="U1095" s="275">
        <v>39.370771587054961</v>
      </c>
      <c r="V1095" s="275">
        <v>39.370771587054961</v>
      </c>
      <c r="W1095" s="275">
        <v>1.4941378427479199</v>
      </c>
      <c r="X1095" s="275">
        <v>2.6671050375666305E-2</v>
      </c>
      <c r="Y1095" s="275">
        <v>0.76040444656179318</v>
      </c>
      <c r="Z1095" s="275">
        <v>0.32138837191849784</v>
      </c>
      <c r="AA1095" s="275">
        <v>0.32138837191849784</v>
      </c>
      <c r="AB1095" s="275">
        <v>0.32138837191849784</v>
      </c>
      <c r="AC1095" s="275">
        <v>0.32138837191849784</v>
      </c>
      <c r="AD1095" s="275">
        <v>0.32138837191849784</v>
      </c>
      <c r="AE1095" s="275">
        <v>0.32138837191849784</v>
      </c>
      <c r="AF1095" s="275">
        <v>70.373885448999999</v>
      </c>
      <c r="AG1095" s="275">
        <v>6.5165528154999999</v>
      </c>
      <c r="AH1095" s="275">
        <v>6.5165528154999999</v>
      </c>
      <c r="AI1095" s="275">
        <v>7.7034381053697674</v>
      </c>
      <c r="AJ1095" s="275">
        <v>7.7034381053697674</v>
      </c>
      <c r="AK1095" s="275">
        <v>7.7034381053697674</v>
      </c>
    </row>
    <row r="1096" spans="1:37" ht="15" x14ac:dyDescent="0.25">
      <c r="A1096" s="269" t="s">
        <v>381</v>
      </c>
      <c r="B1096" s="269" t="s">
        <v>382</v>
      </c>
      <c r="C1096" s="275">
        <v>76</v>
      </c>
      <c r="D1096" s="269" t="s">
        <v>802</v>
      </c>
      <c r="E1096" s="275">
        <v>95.282192702341717</v>
      </c>
      <c r="F1096" s="275">
        <v>95.282192702341717</v>
      </c>
      <c r="G1096" s="275">
        <v>95.282192702341717</v>
      </c>
      <c r="H1096" s="275">
        <v>95.282192702341717</v>
      </c>
      <c r="I1096" s="275">
        <v>95.282192702341717</v>
      </c>
      <c r="J1096" s="275">
        <v>95.282192702341717</v>
      </c>
      <c r="K1096" s="275">
        <v>95.282192702341717</v>
      </c>
      <c r="L1096" s="275">
        <v>95.282192702341717</v>
      </c>
      <c r="M1096" s="275">
        <v>95.282192702341717</v>
      </c>
      <c r="N1096" s="275">
        <v>93.723370641098924</v>
      </c>
      <c r="O1096" s="275">
        <v>93.723370641098924</v>
      </c>
      <c r="P1096" s="275">
        <v>93.723370641098896</v>
      </c>
      <c r="Q1096" s="275">
        <v>93.723370641098924</v>
      </c>
      <c r="R1096" s="275">
        <v>93.723370641098924</v>
      </c>
      <c r="S1096" s="275">
        <v>93.723370641098924</v>
      </c>
      <c r="T1096" s="275">
        <v>93.723370641098924</v>
      </c>
      <c r="U1096" s="275">
        <v>93.723370641098924</v>
      </c>
      <c r="V1096" s="275">
        <v>93.723370641098924</v>
      </c>
      <c r="W1096" s="275">
        <v>9.8229592490722926</v>
      </c>
      <c r="X1096" s="275">
        <v>0.14355694912762892</v>
      </c>
      <c r="Y1096" s="275">
        <v>4.9832580990999604</v>
      </c>
      <c r="Z1096" s="275">
        <v>0.49114201112486039</v>
      </c>
      <c r="AA1096" s="275">
        <v>0.49114201112486039</v>
      </c>
      <c r="AB1096" s="275">
        <v>0.49114201112486039</v>
      </c>
      <c r="AC1096" s="275">
        <v>0.49114201112486039</v>
      </c>
      <c r="AD1096" s="275">
        <v>0.49114201112486039</v>
      </c>
      <c r="AE1096" s="275">
        <v>0.49114201112486039</v>
      </c>
      <c r="AF1096" s="275">
        <v>115.5208878582806</v>
      </c>
      <c r="AG1096" s="275">
        <v>10.698937226959128</v>
      </c>
      <c r="AH1096" s="275">
        <v>10.698937226959128</v>
      </c>
      <c r="AI1096" s="275">
        <v>16.833591147987349</v>
      </c>
      <c r="AJ1096" s="275">
        <v>16.833591147987349</v>
      </c>
      <c r="AK1096" s="275">
        <v>16.833591147987349</v>
      </c>
    </row>
    <row r="1097" spans="1:37" ht="15" x14ac:dyDescent="0.25">
      <c r="A1097" s="269" t="s">
        <v>3784</v>
      </c>
      <c r="B1097" s="269" t="s">
        <v>1847</v>
      </c>
      <c r="C1097" s="275">
        <v>48</v>
      </c>
      <c r="D1097" s="269" t="s">
        <v>802</v>
      </c>
      <c r="E1097" s="275">
        <v>62.244339612249853</v>
      </c>
      <c r="F1097" s="275">
        <v>62.244339612249853</v>
      </c>
      <c r="G1097" s="275">
        <v>62.244339612249853</v>
      </c>
      <c r="H1097" s="275">
        <v>62.244339612249853</v>
      </c>
      <c r="I1097" s="275">
        <v>62.244339612249853</v>
      </c>
      <c r="J1097" s="275">
        <v>62.244339612249853</v>
      </c>
      <c r="K1097" s="275">
        <v>62.244339612249853</v>
      </c>
      <c r="L1097" s="275">
        <v>62.244339612249853</v>
      </c>
      <c r="M1097" s="275">
        <v>62.244339612249853</v>
      </c>
      <c r="N1097" s="275">
        <v>63.655752146131299</v>
      </c>
      <c r="O1097" s="275">
        <v>63.655752146131299</v>
      </c>
      <c r="P1097" s="275">
        <v>63.655752146131285</v>
      </c>
      <c r="Q1097" s="275">
        <v>63.655752146131299</v>
      </c>
      <c r="R1097" s="275">
        <v>63.655752146131299</v>
      </c>
      <c r="S1097" s="275">
        <v>63.655752146131299</v>
      </c>
      <c r="T1097" s="275">
        <v>63.655752146131299</v>
      </c>
      <c r="U1097" s="275">
        <v>63.655752146131299</v>
      </c>
      <c r="V1097" s="275">
        <v>63.655752146131299</v>
      </c>
      <c r="W1097" s="275">
        <v>6.1225557974233311</v>
      </c>
      <c r="X1097" s="275">
        <v>9.1286657295920864E-2</v>
      </c>
      <c r="Y1097" s="275">
        <v>3.1069212273596261</v>
      </c>
      <c r="Z1097" s="275">
        <v>0.33256420381687274</v>
      </c>
      <c r="AA1097" s="275">
        <v>0.33256420381687274</v>
      </c>
      <c r="AB1097" s="275">
        <v>0.33256420381687274</v>
      </c>
      <c r="AC1097" s="275">
        <v>0.33256420381687274</v>
      </c>
      <c r="AD1097" s="275">
        <v>0.33256420381687274</v>
      </c>
      <c r="AE1097" s="275">
        <v>0.33256420381687274</v>
      </c>
      <c r="AF1097" s="275">
        <v>94.807284275900003</v>
      </c>
      <c r="AG1097" s="275">
        <v>8.7790611351999992</v>
      </c>
      <c r="AH1097" s="275">
        <v>8.7790611351999992</v>
      </c>
      <c r="AI1097" s="275">
        <v>10.120715679108676</v>
      </c>
      <c r="AJ1097" s="275">
        <v>10.120715679108676</v>
      </c>
      <c r="AK1097" s="275">
        <v>10.120715679108676</v>
      </c>
    </row>
    <row r="1098" spans="1:37" ht="15" x14ac:dyDescent="0.25">
      <c r="A1098" s="269" t="s">
        <v>983</v>
      </c>
      <c r="B1098" s="269" t="s">
        <v>1847</v>
      </c>
      <c r="C1098" s="275">
        <v>48</v>
      </c>
      <c r="D1098" s="269" t="s">
        <v>802</v>
      </c>
      <c r="E1098" s="275">
        <v>62.244339612249853</v>
      </c>
      <c r="F1098" s="275">
        <v>62.244339612249853</v>
      </c>
      <c r="G1098" s="275">
        <v>62.244339612249853</v>
      </c>
      <c r="H1098" s="275">
        <v>62.244339612249853</v>
      </c>
      <c r="I1098" s="275">
        <v>62.244339612249853</v>
      </c>
      <c r="J1098" s="275">
        <v>62.244339612249853</v>
      </c>
      <c r="K1098" s="275">
        <v>62.244339612249853</v>
      </c>
      <c r="L1098" s="275">
        <v>62.244339612249853</v>
      </c>
      <c r="M1098" s="275">
        <v>62.244339612249853</v>
      </c>
      <c r="N1098" s="275">
        <v>63.655752146131299</v>
      </c>
      <c r="O1098" s="275">
        <v>63.655752146131299</v>
      </c>
      <c r="P1098" s="275">
        <v>63.655752146131285</v>
      </c>
      <c r="Q1098" s="275">
        <v>63.655752146131299</v>
      </c>
      <c r="R1098" s="275">
        <v>63.655752146131299</v>
      </c>
      <c r="S1098" s="275">
        <v>63.655752146131299</v>
      </c>
      <c r="T1098" s="275">
        <v>63.655752146131299</v>
      </c>
      <c r="U1098" s="275">
        <v>63.655752146131299</v>
      </c>
      <c r="V1098" s="275">
        <v>63.655752146131299</v>
      </c>
      <c r="W1098" s="275">
        <v>6.1225557974233311</v>
      </c>
      <c r="X1098" s="275">
        <v>9.1286657295920864E-2</v>
      </c>
      <c r="Y1098" s="275">
        <v>3.1069212273596261</v>
      </c>
      <c r="Z1098" s="275">
        <v>0.33256420381687274</v>
      </c>
      <c r="AA1098" s="275">
        <v>0.33256420381687274</v>
      </c>
      <c r="AB1098" s="275">
        <v>0.33256420381687274</v>
      </c>
      <c r="AC1098" s="275">
        <v>0.33256420381687274</v>
      </c>
      <c r="AD1098" s="275">
        <v>0.33256420381687274</v>
      </c>
      <c r="AE1098" s="275">
        <v>0.33256420381687274</v>
      </c>
      <c r="AF1098" s="275">
        <v>94.807284275900003</v>
      </c>
      <c r="AG1098" s="275">
        <v>8.7790611351999992</v>
      </c>
      <c r="AH1098" s="275">
        <v>8.7790611351999992</v>
      </c>
      <c r="AI1098" s="275">
        <v>10.120715679108676</v>
      </c>
      <c r="AJ1098" s="275">
        <v>10.120715679108676</v>
      </c>
      <c r="AK1098" s="275">
        <v>10.120715679108676</v>
      </c>
    </row>
    <row r="1099" spans="1:37" ht="15" x14ac:dyDescent="0.25">
      <c r="A1099" s="269" t="s">
        <v>383</v>
      </c>
      <c r="B1099" s="269" t="s">
        <v>384</v>
      </c>
      <c r="C1099" s="275">
        <v>27</v>
      </c>
      <c r="D1099" s="269" t="s">
        <v>802</v>
      </c>
      <c r="E1099" s="275">
        <v>39.748605184748364</v>
      </c>
      <c r="F1099" s="275">
        <v>39.748605184748364</v>
      </c>
      <c r="G1099" s="275">
        <v>39.748605184748371</v>
      </c>
      <c r="H1099" s="275">
        <v>39.748605184748364</v>
      </c>
      <c r="I1099" s="275">
        <v>39.748605184748364</v>
      </c>
      <c r="J1099" s="275">
        <v>39.748605184748364</v>
      </c>
      <c r="K1099" s="275">
        <v>39.748605184748364</v>
      </c>
      <c r="L1099" s="275">
        <v>39.748605184748364</v>
      </c>
      <c r="M1099" s="275">
        <v>39.748605184748364</v>
      </c>
      <c r="N1099" s="275">
        <v>33.446328295642807</v>
      </c>
      <c r="O1099" s="275">
        <v>33.446328295642807</v>
      </c>
      <c r="P1099" s="275">
        <v>33.4463282956428</v>
      </c>
      <c r="Q1099" s="275">
        <v>33.446328295642807</v>
      </c>
      <c r="R1099" s="275">
        <v>33.446328295642807</v>
      </c>
      <c r="S1099" s="275">
        <v>33.446328295642807</v>
      </c>
      <c r="T1099" s="275">
        <v>33.446328295642807</v>
      </c>
      <c r="U1099" s="275">
        <v>33.446328295642807</v>
      </c>
      <c r="V1099" s="275">
        <v>33.446328295642807</v>
      </c>
      <c r="W1099" s="275">
        <v>2.5072557889389446</v>
      </c>
      <c r="X1099" s="275">
        <v>3.8489934461778549E-2</v>
      </c>
      <c r="Y1099" s="275">
        <v>1.2728728617003615</v>
      </c>
      <c r="Z1099" s="275">
        <v>0.17087873504228179</v>
      </c>
      <c r="AA1099" s="275">
        <v>0.17087873504228179</v>
      </c>
      <c r="AB1099" s="275">
        <v>0.17087873504228179</v>
      </c>
      <c r="AC1099" s="275">
        <v>0.17087873504228179</v>
      </c>
      <c r="AD1099" s="275">
        <v>0.17087873504228179</v>
      </c>
      <c r="AE1099" s="275">
        <v>0.17087873504228179</v>
      </c>
      <c r="AF1099" s="275">
        <v>52.922212678080598</v>
      </c>
      <c r="AG1099" s="275">
        <v>4.9009095991591298</v>
      </c>
      <c r="AH1099" s="275">
        <v>4.9009095991591298</v>
      </c>
      <c r="AI1099" s="275">
        <v>5.6178217547811844</v>
      </c>
      <c r="AJ1099" s="275">
        <v>5.6178217547811844</v>
      </c>
      <c r="AK1099" s="275">
        <v>5.6178217547811844</v>
      </c>
    </row>
    <row r="1100" spans="1:37" ht="15" x14ac:dyDescent="0.25">
      <c r="A1100" s="269" t="s">
        <v>3785</v>
      </c>
      <c r="B1100" s="269" t="s">
        <v>3786</v>
      </c>
      <c r="C1100" s="275">
        <v>23</v>
      </c>
      <c r="D1100" s="269" t="s">
        <v>802</v>
      </c>
      <c r="E1100" s="275">
        <v>36.116967242247348</v>
      </c>
      <c r="F1100" s="275">
        <v>36.116967242247348</v>
      </c>
      <c r="G1100" s="275">
        <v>36.116967242247355</v>
      </c>
      <c r="H1100" s="275">
        <v>36.116967242247348</v>
      </c>
      <c r="I1100" s="275">
        <v>36.116967242247348</v>
      </c>
      <c r="J1100" s="275">
        <v>36.116967242247348</v>
      </c>
      <c r="K1100" s="275">
        <v>36.116967242247348</v>
      </c>
      <c r="L1100" s="275">
        <v>36.116967242247348</v>
      </c>
      <c r="M1100" s="275">
        <v>36.116967242247348</v>
      </c>
      <c r="N1100" s="275">
        <v>32.659079652441243</v>
      </c>
      <c r="O1100" s="275">
        <v>32.659079652441243</v>
      </c>
      <c r="P1100" s="275">
        <v>32.659079652441235</v>
      </c>
      <c r="Q1100" s="275">
        <v>32.659079652441243</v>
      </c>
      <c r="R1100" s="275">
        <v>32.659079652441243</v>
      </c>
      <c r="S1100" s="275">
        <v>32.659079652441243</v>
      </c>
      <c r="T1100" s="275">
        <v>32.659079652441243</v>
      </c>
      <c r="U1100" s="275">
        <v>32.659079652441243</v>
      </c>
      <c r="V1100" s="275">
        <v>32.659079652441243</v>
      </c>
      <c r="W1100" s="275">
        <v>2.4547687790910313</v>
      </c>
      <c r="X1100" s="275">
        <v>3.792838865540641E-2</v>
      </c>
      <c r="Y1100" s="275">
        <v>1.2463485838732189</v>
      </c>
      <c r="Z1100" s="275">
        <v>0.16846067928547676</v>
      </c>
      <c r="AA1100" s="275">
        <v>0.16846067928547676</v>
      </c>
      <c r="AB1100" s="275">
        <v>0.16846067928547676</v>
      </c>
      <c r="AC1100" s="275">
        <v>0.16846067928547676</v>
      </c>
      <c r="AD1100" s="275">
        <v>0.16846067928547676</v>
      </c>
      <c r="AE1100" s="275">
        <v>0.16846067928547676</v>
      </c>
      <c r="AF1100" s="275">
        <v>45.195477990700006</v>
      </c>
      <c r="AG1100" s="275">
        <v>4.1850572338999994</v>
      </c>
      <c r="AH1100" s="275">
        <v>4.1850572338999994</v>
      </c>
      <c r="AI1100" s="275">
        <v>4.6217289690878971</v>
      </c>
      <c r="AJ1100" s="275">
        <v>4.6217289690878971</v>
      </c>
      <c r="AK1100" s="275">
        <v>4.6217289690878971</v>
      </c>
    </row>
    <row r="1101" spans="1:37" ht="15" x14ac:dyDescent="0.25">
      <c r="A1101" s="269" t="s">
        <v>984</v>
      </c>
      <c r="B1101" s="269" t="s">
        <v>985</v>
      </c>
      <c r="C1101" s="275">
        <v>23</v>
      </c>
      <c r="D1101" s="269" t="s">
        <v>802</v>
      </c>
      <c r="E1101" s="275">
        <v>36.116967242247348</v>
      </c>
      <c r="F1101" s="275">
        <v>36.116967242247348</v>
      </c>
      <c r="G1101" s="275">
        <v>36.116967242247355</v>
      </c>
      <c r="H1101" s="275">
        <v>36.116967242247348</v>
      </c>
      <c r="I1101" s="275">
        <v>36.116967242247348</v>
      </c>
      <c r="J1101" s="275">
        <v>36.116967242247348</v>
      </c>
      <c r="K1101" s="275">
        <v>36.116967242247348</v>
      </c>
      <c r="L1101" s="275">
        <v>36.116967242247348</v>
      </c>
      <c r="M1101" s="275">
        <v>36.116967242247348</v>
      </c>
      <c r="N1101" s="275">
        <v>32.659079652441243</v>
      </c>
      <c r="O1101" s="275">
        <v>32.659079652441243</v>
      </c>
      <c r="P1101" s="275">
        <v>32.659079652441235</v>
      </c>
      <c r="Q1101" s="275">
        <v>32.659079652441243</v>
      </c>
      <c r="R1101" s="275">
        <v>32.659079652441243</v>
      </c>
      <c r="S1101" s="275">
        <v>32.659079652441243</v>
      </c>
      <c r="T1101" s="275">
        <v>32.659079652441243</v>
      </c>
      <c r="U1101" s="275">
        <v>32.659079652441243</v>
      </c>
      <c r="V1101" s="275">
        <v>32.659079652441243</v>
      </c>
      <c r="W1101" s="275">
        <v>2.4547687790910313</v>
      </c>
      <c r="X1101" s="275">
        <v>3.792838865540641E-2</v>
      </c>
      <c r="Y1101" s="275">
        <v>1.2463485838732189</v>
      </c>
      <c r="Z1101" s="275">
        <v>0.16846067928547676</v>
      </c>
      <c r="AA1101" s="275">
        <v>0.16846067928547676</v>
      </c>
      <c r="AB1101" s="275">
        <v>0.16846067928547676</v>
      </c>
      <c r="AC1101" s="275">
        <v>0.16846067928547676</v>
      </c>
      <c r="AD1101" s="275">
        <v>0.16846067928547676</v>
      </c>
      <c r="AE1101" s="275">
        <v>0.16846067928547676</v>
      </c>
      <c r="AF1101" s="275">
        <v>45.195477990700006</v>
      </c>
      <c r="AG1101" s="275">
        <v>4.1850572338999994</v>
      </c>
      <c r="AH1101" s="275">
        <v>4.1850572338999994</v>
      </c>
      <c r="AI1101" s="275">
        <v>4.6217289690878971</v>
      </c>
      <c r="AJ1101" s="275">
        <v>4.6217289690878971</v>
      </c>
      <c r="AK1101" s="275">
        <v>4.6217289690878971</v>
      </c>
    </row>
    <row r="1102" spans="1:37" ht="15" x14ac:dyDescent="0.25">
      <c r="A1102" s="269" t="s">
        <v>385</v>
      </c>
      <c r="B1102" s="269" t="s">
        <v>386</v>
      </c>
      <c r="C1102" s="275">
        <v>23</v>
      </c>
      <c r="D1102" s="269" t="s">
        <v>802</v>
      </c>
      <c r="E1102" s="275">
        <v>29.406215147590853</v>
      </c>
      <c r="F1102" s="275">
        <v>29.406215147590853</v>
      </c>
      <c r="G1102" s="275">
        <v>29.406215147590846</v>
      </c>
      <c r="H1102" s="275">
        <v>29.406215147590853</v>
      </c>
      <c r="I1102" s="275">
        <v>29.406215147590853</v>
      </c>
      <c r="J1102" s="275">
        <v>29.406215147590853</v>
      </c>
      <c r="K1102" s="275">
        <v>29.406215147590853</v>
      </c>
      <c r="L1102" s="275">
        <v>29.406215147590853</v>
      </c>
      <c r="M1102" s="275">
        <v>29.406215147590853</v>
      </c>
      <c r="N1102" s="275">
        <v>30.110017194680097</v>
      </c>
      <c r="O1102" s="275">
        <v>30.110017194680097</v>
      </c>
      <c r="P1102" s="275">
        <v>30.110017194680097</v>
      </c>
      <c r="Q1102" s="275">
        <v>30.110017194680097</v>
      </c>
      <c r="R1102" s="275">
        <v>30.110017194680097</v>
      </c>
      <c r="S1102" s="275">
        <v>30.110017194680097</v>
      </c>
      <c r="T1102" s="275">
        <v>30.110017194680097</v>
      </c>
      <c r="U1102" s="275">
        <v>30.110017194680097</v>
      </c>
      <c r="V1102" s="275">
        <v>30.110017194680097</v>
      </c>
      <c r="W1102" s="275">
        <v>3.6303000582793756</v>
      </c>
      <c r="X1102" s="275">
        <v>5.1521524673211833E-2</v>
      </c>
      <c r="Y1102" s="275">
        <v>1.8409107914762937</v>
      </c>
      <c r="Z1102" s="275">
        <v>0.15462888193155647</v>
      </c>
      <c r="AA1102" s="275">
        <v>0.15462888193155647</v>
      </c>
      <c r="AB1102" s="275">
        <v>0.15462888193155647</v>
      </c>
      <c r="AC1102" s="275">
        <v>0.15462888193155647</v>
      </c>
      <c r="AD1102" s="275">
        <v>0.15462888193155647</v>
      </c>
      <c r="AE1102" s="275">
        <v>0.15462888193155647</v>
      </c>
      <c r="AF1102" s="275">
        <v>12.9378552923</v>
      </c>
      <c r="AG1102" s="275">
        <v>1.1987586315000001</v>
      </c>
      <c r="AH1102" s="275">
        <v>1.1987586315000001</v>
      </c>
      <c r="AI1102" s="275">
        <v>5.6551157953925069</v>
      </c>
      <c r="AJ1102" s="275">
        <v>5.6551157953925069</v>
      </c>
      <c r="AK1102" s="275">
        <v>5.6551157953925069</v>
      </c>
    </row>
    <row r="1103" spans="1:37" ht="15" x14ac:dyDescent="0.25">
      <c r="A1103" s="269" t="s">
        <v>387</v>
      </c>
      <c r="B1103" s="269" t="s">
        <v>386</v>
      </c>
      <c r="C1103" s="275">
        <v>26</v>
      </c>
      <c r="D1103" s="269" t="s">
        <v>802</v>
      </c>
      <c r="E1103" s="275">
        <v>26.127372370002504</v>
      </c>
      <c r="F1103" s="275">
        <v>26.127372370002504</v>
      </c>
      <c r="G1103" s="275">
        <v>26.127372370002494</v>
      </c>
      <c r="H1103" s="275">
        <v>26.127372370002504</v>
      </c>
      <c r="I1103" s="275">
        <v>26.127372370002504</v>
      </c>
      <c r="J1103" s="275">
        <v>26.127372370002504</v>
      </c>
      <c r="K1103" s="275">
        <v>26.127372370002504</v>
      </c>
      <c r="L1103" s="275">
        <v>26.127372370002504</v>
      </c>
      <c r="M1103" s="275">
        <v>26.127372370002504</v>
      </c>
      <c r="N1103" s="275">
        <v>30.167025150776016</v>
      </c>
      <c r="O1103" s="275">
        <v>30.167025150776016</v>
      </c>
      <c r="P1103" s="275">
        <v>30.167025150776013</v>
      </c>
      <c r="Q1103" s="275">
        <v>30.167025150776016</v>
      </c>
      <c r="R1103" s="275">
        <v>30.167025150776016</v>
      </c>
      <c r="S1103" s="275">
        <v>30.167025150776016</v>
      </c>
      <c r="T1103" s="275">
        <v>30.167025150776016</v>
      </c>
      <c r="U1103" s="275">
        <v>30.167025150776016</v>
      </c>
      <c r="V1103" s="275">
        <v>30.167025150776016</v>
      </c>
      <c r="W1103" s="275">
        <v>3.6854034018539736</v>
      </c>
      <c r="X1103" s="275">
        <v>5.3545489992638501E-2</v>
      </c>
      <c r="Y1103" s="275">
        <v>1.8694744459233061</v>
      </c>
      <c r="Z1103" s="275">
        <v>0.16563439415102199</v>
      </c>
      <c r="AA1103" s="275">
        <v>0.16563439415102199</v>
      </c>
      <c r="AB1103" s="275">
        <v>0.16563439415102199</v>
      </c>
      <c r="AC1103" s="275">
        <v>0.16563439415102199</v>
      </c>
      <c r="AD1103" s="275">
        <v>0.16563439415102199</v>
      </c>
      <c r="AE1103" s="275">
        <v>0.16563439415102199</v>
      </c>
      <c r="AF1103" s="275">
        <v>49.660819887900004</v>
      </c>
      <c r="AG1103" s="275">
        <v>4.5992689963000002</v>
      </c>
      <c r="AH1103" s="275">
        <v>4.5992689963000002</v>
      </c>
      <c r="AI1103" s="275">
        <v>5.5606535978136593</v>
      </c>
      <c r="AJ1103" s="275">
        <v>5.5606535978136593</v>
      </c>
      <c r="AK1103" s="275">
        <v>5.5606535978136593</v>
      </c>
    </row>
    <row r="1104" spans="1:37" ht="15" x14ac:dyDescent="0.25">
      <c r="A1104" s="269" t="s">
        <v>3787</v>
      </c>
      <c r="B1104" s="269" t="s">
        <v>3788</v>
      </c>
      <c r="C1104" s="275">
        <v>25</v>
      </c>
      <c r="D1104" s="269" t="s">
        <v>802</v>
      </c>
      <c r="E1104" s="275">
        <v>26.127372370002504</v>
      </c>
      <c r="F1104" s="275">
        <v>26.127372370002504</v>
      </c>
      <c r="G1104" s="275">
        <v>26.127372370002494</v>
      </c>
      <c r="H1104" s="275">
        <v>26.127372370002504</v>
      </c>
      <c r="I1104" s="275">
        <v>26.127372370002504</v>
      </c>
      <c r="J1104" s="275">
        <v>26.127372370002504</v>
      </c>
      <c r="K1104" s="275">
        <v>26.127372370002504</v>
      </c>
      <c r="L1104" s="275">
        <v>26.127372370002504</v>
      </c>
      <c r="M1104" s="275">
        <v>26.127372370002504</v>
      </c>
      <c r="N1104" s="275">
        <v>30.99667249369006</v>
      </c>
      <c r="O1104" s="275">
        <v>30.99667249369006</v>
      </c>
      <c r="P1104" s="275">
        <v>30.996672493690067</v>
      </c>
      <c r="Q1104" s="275">
        <v>30.99667249369006</v>
      </c>
      <c r="R1104" s="275">
        <v>30.99667249369006</v>
      </c>
      <c r="S1104" s="275">
        <v>30.99667249369006</v>
      </c>
      <c r="T1104" s="275">
        <v>30.99667249369006</v>
      </c>
      <c r="U1104" s="275">
        <v>30.99667249369006</v>
      </c>
      <c r="V1104" s="275">
        <v>30.99667249369006</v>
      </c>
      <c r="W1104" s="275">
        <v>3.6677870183322994</v>
      </c>
      <c r="X1104" s="275">
        <v>5.3358268640514454E-2</v>
      </c>
      <c r="Y1104" s="275">
        <v>1.8605726434864069</v>
      </c>
      <c r="Z1104" s="275">
        <v>0.16410352453139596</v>
      </c>
      <c r="AA1104" s="275">
        <v>0.16410352453139596</v>
      </c>
      <c r="AB1104" s="275">
        <v>0.16410352453139596</v>
      </c>
      <c r="AC1104" s="275">
        <v>0.16410352453139596</v>
      </c>
      <c r="AD1104" s="275">
        <v>0.16410352453139596</v>
      </c>
      <c r="AE1104" s="275">
        <v>0.16410352453139596</v>
      </c>
      <c r="AF1104" s="275">
        <v>49.611806285200004</v>
      </c>
      <c r="AG1104" s="275">
        <v>4.5940039012999998</v>
      </c>
      <c r="AH1104" s="275">
        <v>4.5940039012999998</v>
      </c>
      <c r="AI1104" s="275">
        <v>5.4989867100207785</v>
      </c>
      <c r="AJ1104" s="275">
        <v>5.4989867100207785</v>
      </c>
      <c r="AK1104" s="275">
        <v>5.4989867100207785</v>
      </c>
    </row>
    <row r="1105" spans="1:37" ht="15" x14ac:dyDescent="0.25">
      <c r="A1105" s="269" t="s">
        <v>986</v>
      </c>
      <c r="B1105" s="269" t="s">
        <v>386</v>
      </c>
      <c r="C1105" s="275">
        <v>25</v>
      </c>
      <c r="D1105" s="269" t="s">
        <v>802</v>
      </c>
      <c r="E1105" s="275">
        <v>26.127372370002504</v>
      </c>
      <c r="F1105" s="275">
        <v>26.127372370002504</v>
      </c>
      <c r="G1105" s="275">
        <v>26.127372370002494</v>
      </c>
      <c r="H1105" s="275">
        <v>26.127372370002504</v>
      </c>
      <c r="I1105" s="275">
        <v>26.127372370002504</v>
      </c>
      <c r="J1105" s="275">
        <v>26.127372370002504</v>
      </c>
      <c r="K1105" s="275">
        <v>26.127372370002504</v>
      </c>
      <c r="L1105" s="275">
        <v>26.127372370002504</v>
      </c>
      <c r="M1105" s="275">
        <v>26.127372370002504</v>
      </c>
      <c r="N1105" s="275">
        <v>30.996672493690063</v>
      </c>
      <c r="O1105" s="275">
        <v>30.996672493690063</v>
      </c>
      <c r="P1105" s="275">
        <v>30.996672493690067</v>
      </c>
      <c r="Q1105" s="275">
        <v>30.996672493690063</v>
      </c>
      <c r="R1105" s="275">
        <v>30.996672493690063</v>
      </c>
      <c r="S1105" s="275">
        <v>30.996672493690063</v>
      </c>
      <c r="T1105" s="275">
        <v>30.996672493690063</v>
      </c>
      <c r="U1105" s="275">
        <v>30.996672493690063</v>
      </c>
      <c r="V1105" s="275">
        <v>30.996672493690063</v>
      </c>
      <c r="W1105" s="275">
        <v>3.6677870183322994</v>
      </c>
      <c r="X1105" s="275">
        <v>5.3358268640514454E-2</v>
      </c>
      <c r="Y1105" s="275">
        <v>1.8605726434864069</v>
      </c>
      <c r="Z1105" s="275">
        <v>0.16410352453139596</v>
      </c>
      <c r="AA1105" s="275">
        <v>0.16410352453139596</v>
      </c>
      <c r="AB1105" s="275">
        <v>0.16410352453139596</v>
      </c>
      <c r="AC1105" s="275">
        <v>0.16410352453139596</v>
      </c>
      <c r="AD1105" s="275">
        <v>0.16410352453139596</v>
      </c>
      <c r="AE1105" s="275">
        <v>0.16410352453139596</v>
      </c>
      <c r="AF1105" s="275">
        <v>49.611806285200004</v>
      </c>
      <c r="AG1105" s="275">
        <v>4.5940039012999998</v>
      </c>
      <c r="AH1105" s="275">
        <v>4.5940039012999998</v>
      </c>
      <c r="AI1105" s="275">
        <v>5.4989867100207785</v>
      </c>
      <c r="AJ1105" s="275">
        <v>5.4989867100207785</v>
      </c>
      <c r="AK1105" s="275">
        <v>5.4989867100207785</v>
      </c>
    </row>
    <row r="1106" spans="1:37" ht="15" x14ac:dyDescent="0.25">
      <c r="A1106" s="269" t="s">
        <v>388</v>
      </c>
      <c r="B1106" s="269" t="s">
        <v>389</v>
      </c>
      <c r="C1106" s="275">
        <v>36</v>
      </c>
      <c r="D1106" s="269" t="s">
        <v>802</v>
      </c>
      <c r="E1106" s="275">
        <v>29.464167314059026</v>
      </c>
      <c r="F1106" s="275">
        <v>29.464167314059026</v>
      </c>
      <c r="G1106" s="275">
        <v>29.464167314059015</v>
      </c>
      <c r="H1106" s="275">
        <v>29.464167314059026</v>
      </c>
      <c r="I1106" s="275">
        <v>29.464167314059026</v>
      </c>
      <c r="J1106" s="275">
        <v>29.464167314059026</v>
      </c>
      <c r="K1106" s="275">
        <v>29.464167314059026</v>
      </c>
      <c r="L1106" s="275">
        <v>29.464167314059026</v>
      </c>
      <c r="M1106" s="275">
        <v>29.464167314059026</v>
      </c>
      <c r="N1106" s="275">
        <v>13.102240293568761</v>
      </c>
      <c r="O1106" s="275">
        <v>13.102240293568761</v>
      </c>
      <c r="P1106" s="275">
        <v>13.102240293568761</v>
      </c>
      <c r="Q1106" s="275">
        <v>13.102240293568761</v>
      </c>
      <c r="R1106" s="275">
        <v>13.102240293568761</v>
      </c>
      <c r="S1106" s="275">
        <v>13.102240293568761</v>
      </c>
      <c r="T1106" s="275">
        <v>13.102240293568761</v>
      </c>
      <c r="U1106" s="275">
        <v>13.102240293568761</v>
      </c>
      <c r="V1106" s="275">
        <v>13.102240293568761</v>
      </c>
      <c r="W1106" s="275">
        <v>0.57251771862050693</v>
      </c>
      <c r="X1106" s="275">
        <v>8.8059452475278098E-3</v>
      </c>
      <c r="Y1106" s="275">
        <v>0.29066183193401735</v>
      </c>
      <c r="Z1106" s="275">
        <v>0.13961477427429198</v>
      </c>
      <c r="AA1106" s="275">
        <v>0.13961477427429198</v>
      </c>
      <c r="AB1106" s="275">
        <v>0.13961477427429198</v>
      </c>
      <c r="AC1106" s="275">
        <v>0.13961477427429198</v>
      </c>
      <c r="AD1106" s="275">
        <v>0.13961477427429198</v>
      </c>
      <c r="AE1106" s="275">
        <v>0.13961477427429198</v>
      </c>
      <c r="AF1106" s="275">
        <v>44.678745463300004</v>
      </c>
      <c r="AG1106" s="275">
        <v>4.1372082283999996</v>
      </c>
      <c r="AH1106" s="275">
        <v>4.1372082283999996</v>
      </c>
      <c r="AI1106" s="275">
        <v>4.049087342007204</v>
      </c>
      <c r="AJ1106" s="275">
        <v>4.049087342007204</v>
      </c>
      <c r="AK1106" s="275">
        <v>4.049087342007204</v>
      </c>
    </row>
    <row r="1107" spans="1:37" ht="15" x14ac:dyDescent="0.25">
      <c r="A1107" s="269" t="s">
        <v>3083</v>
      </c>
      <c r="B1107" s="269" t="s">
        <v>3084</v>
      </c>
      <c r="C1107" s="275">
        <v>40</v>
      </c>
      <c r="D1107" s="269" t="s">
        <v>802</v>
      </c>
      <c r="E1107" s="275">
        <v>18.261681124337088</v>
      </c>
      <c r="F1107" s="275">
        <v>18.261681124337088</v>
      </c>
      <c r="G1107" s="275">
        <v>18.261681124337088</v>
      </c>
      <c r="H1107" s="275">
        <v>18.261681124337088</v>
      </c>
      <c r="I1107" s="275">
        <v>18.261681124337088</v>
      </c>
      <c r="J1107" s="275">
        <v>18.261681124337088</v>
      </c>
      <c r="K1107" s="275">
        <v>18.261681124337088</v>
      </c>
      <c r="L1107" s="275">
        <v>18.261681124337088</v>
      </c>
      <c r="M1107" s="275">
        <v>18.261681124337088</v>
      </c>
      <c r="N1107" s="275">
        <v>6.66776562114417</v>
      </c>
      <c r="O1107" s="275">
        <v>6.66776562114417</v>
      </c>
      <c r="P1107" s="275">
        <v>6.66776562114417</v>
      </c>
      <c r="Q1107" s="275">
        <v>6.66776562114417</v>
      </c>
      <c r="R1107" s="275">
        <v>6.66776562114417</v>
      </c>
      <c r="S1107" s="275">
        <v>6.66776562114417</v>
      </c>
      <c r="T1107" s="275">
        <v>6.66776562114417</v>
      </c>
      <c r="U1107" s="275">
        <v>6.66776562114417</v>
      </c>
      <c r="V1107" s="275">
        <v>6.66776562114417</v>
      </c>
      <c r="W1107" s="275">
        <v>0.69070813236010775</v>
      </c>
      <c r="X1107" s="275">
        <v>1.0029204737772083E-2</v>
      </c>
      <c r="Y1107" s="275">
        <v>0.35036866854893994</v>
      </c>
      <c r="Z1107" s="275">
        <v>0.15268510078082895</v>
      </c>
      <c r="AA1107" s="275">
        <v>0.15268510078082895</v>
      </c>
      <c r="AB1107" s="275">
        <v>0.15268510078082895</v>
      </c>
      <c r="AC1107" s="275">
        <v>0.15268510078082895</v>
      </c>
      <c r="AD1107" s="275">
        <v>0.15268510078082895</v>
      </c>
      <c r="AE1107" s="275">
        <v>0.15268510078082895</v>
      </c>
      <c r="AF1107" s="275">
        <v>20.608852389199999</v>
      </c>
      <c r="AG1107" s="275">
        <v>1.9083603048</v>
      </c>
      <c r="AH1107" s="275">
        <v>1.9083603048</v>
      </c>
      <c r="AI1107" s="275">
        <v>2.3472495949076166</v>
      </c>
      <c r="AJ1107" s="275">
        <v>2.3472495949076166</v>
      </c>
      <c r="AK1107" s="275">
        <v>2.3472495949076166</v>
      </c>
    </row>
    <row r="1108" spans="1:37" ht="15" x14ac:dyDescent="0.25">
      <c r="A1108" s="269" t="s">
        <v>987</v>
      </c>
      <c r="B1108" s="269" t="s">
        <v>389</v>
      </c>
      <c r="C1108" s="275">
        <v>42</v>
      </c>
      <c r="D1108" s="269" t="s">
        <v>802</v>
      </c>
      <c r="E1108" s="275">
        <v>18.261681124337088</v>
      </c>
      <c r="F1108" s="275">
        <v>18.261681124337088</v>
      </c>
      <c r="G1108" s="275">
        <v>18.261681124337088</v>
      </c>
      <c r="H1108" s="275">
        <v>18.261681124337088</v>
      </c>
      <c r="I1108" s="275">
        <v>18.261681124337088</v>
      </c>
      <c r="J1108" s="275">
        <v>18.261681124337088</v>
      </c>
      <c r="K1108" s="275">
        <v>18.261681124337088</v>
      </c>
      <c r="L1108" s="275">
        <v>18.261681124337088</v>
      </c>
      <c r="M1108" s="275">
        <v>18.261681124337088</v>
      </c>
      <c r="N1108" s="275">
        <v>6.5783052278036394</v>
      </c>
      <c r="O1108" s="275">
        <v>6.5783052278036394</v>
      </c>
      <c r="P1108" s="275">
        <v>6.5783052278036394</v>
      </c>
      <c r="Q1108" s="275">
        <v>6.5783052278036394</v>
      </c>
      <c r="R1108" s="275">
        <v>6.5783052278036394</v>
      </c>
      <c r="S1108" s="275">
        <v>6.5783052278036394</v>
      </c>
      <c r="T1108" s="275">
        <v>6.5783052278036394</v>
      </c>
      <c r="U1108" s="275">
        <v>6.5783052278036394</v>
      </c>
      <c r="V1108" s="275">
        <v>6.5783052278036394</v>
      </c>
      <c r="W1108" s="275">
        <v>0.69070813236010775</v>
      </c>
      <c r="X1108" s="275">
        <v>1.0029204737772083E-2</v>
      </c>
      <c r="Y1108" s="275">
        <v>0.35036866854893994</v>
      </c>
      <c r="Z1108" s="275">
        <v>0.15268510078082895</v>
      </c>
      <c r="AA1108" s="275">
        <v>0.15268510078082895</v>
      </c>
      <c r="AB1108" s="275">
        <v>0.15268510078082895</v>
      </c>
      <c r="AC1108" s="275">
        <v>0.15268510078082895</v>
      </c>
      <c r="AD1108" s="275">
        <v>0.15268510078082895</v>
      </c>
      <c r="AE1108" s="275">
        <v>0.15268510078082895</v>
      </c>
      <c r="AF1108" s="275">
        <v>20.635250494400001</v>
      </c>
      <c r="AG1108" s="275">
        <v>1.9108047385999998</v>
      </c>
      <c r="AH1108" s="275">
        <v>1.9108047385999998</v>
      </c>
      <c r="AI1108" s="275">
        <v>2.3456933349567515</v>
      </c>
      <c r="AJ1108" s="275">
        <v>2.3456933349567515</v>
      </c>
      <c r="AK1108" s="275">
        <v>2.3456933349567515</v>
      </c>
    </row>
    <row r="1109" spans="1:37" ht="15" x14ac:dyDescent="0.25">
      <c r="A1109" s="269" t="s">
        <v>390</v>
      </c>
      <c r="B1109" s="269" t="s">
        <v>391</v>
      </c>
      <c r="C1109" s="275">
        <v>2</v>
      </c>
      <c r="D1109" s="269" t="s">
        <v>802</v>
      </c>
      <c r="E1109" s="275">
        <v>23.217188574143716</v>
      </c>
      <c r="F1109" s="275">
        <v>2.8166701956539897</v>
      </c>
      <c r="G1109" s="275">
        <v>8.3449212203765182</v>
      </c>
      <c r="H1109" s="275">
        <v>8.8242635500206248</v>
      </c>
      <c r="I1109" s="275">
        <v>2.3872193962197401</v>
      </c>
      <c r="J1109" s="275">
        <v>7.2083257549905211</v>
      </c>
      <c r="K1109" s="275">
        <v>8.5049316665881403</v>
      </c>
      <c r="L1109" s="275">
        <v>2.3362593975697195</v>
      </c>
      <c r="M1109" s="275">
        <v>3.8911674644868297</v>
      </c>
      <c r="N1109" s="275">
        <v>8.4283209627780238</v>
      </c>
      <c r="O1109" s="275">
        <v>1.491339455414785</v>
      </c>
      <c r="P1109" s="275">
        <v>4.4434853072538329</v>
      </c>
      <c r="Q1109" s="275">
        <v>8.2262729577091918</v>
      </c>
      <c r="R1109" s="275">
        <v>1.491339455414785</v>
      </c>
      <c r="S1109" s="275">
        <v>6.3068169095552848</v>
      </c>
      <c r="T1109" s="275">
        <v>7.7451392510482284</v>
      </c>
      <c r="U1109" s="275">
        <v>1.4816510939144316</v>
      </c>
      <c r="V1109" s="275">
        <v>3.0523673139480572</v>
      </c>
      <c r="W1109" s="275">
        <v>3.246191480084034E-2</v>
      </c>
      <c r="X1109" s="275">
        <v>1.8808429587404573E-4</v>
      </c>
      <c r="Y1109" s="275">
        <v>1.6324999548357193E-2</v>
      </c>
      <c r="Z1109" s="275">
        <v>3.4690671718589486E-2</v>
      </c>
      <c r="AA1109" s="275">
        <v>3.4690671718589486E-2</v>
      </c>
      <c r="AB1109" s="275">
        <v>3.4690671718589486E-2</v>
      </c>
      <c r="AC1109" s="275">
        <v>3.4690671718589486E-2</v>
      </c>
      <c r="AD1109" s="275">
        <v>3.4690671718589486E-2</v>
      </c>
      <c r="AE1109" s="275">
        <v>3.4690671718589486E-2</v>
      </c>
      <c r="AF1109" s="275">
        <v>12.0061795894</v>
      </c>
      <c r="AG1109" s="275">
        <v>1.1117601724999999</v>
      </c>
      <c r="AH1109" s="275">
        <v>1.1117601724999999</v>
      </c>
      <c r="AI1109" s="275">
        <v>0.84612543884806002</v>
      </c>
      <c r="AJ1109" s="275">
        <v>0.84612543884806002</v>
      </c>
      <c r="AK1109" s="275">
        <v>0.84612543884806002</v>
      </c>
    </row>
    <row r="1110" spans="1:37" ht="15" x14ac:dyDescent="0.25">
      <c r="A1110" s="269" t="s">
        <v>392</v>
      </c>
      <c r="B1110" s="269" t="s">
        <v>393</v>
      </c>
      <c r="C1110" s="275">
        <v>2</v>
      </c>
      <c r="D1110" s="269" t="s">
        <v>802</v>
      </c>
      <c r="E1110" s="275">
        <v>23.217188574143716</v>
      </c>
      <c r="F1110" s="275">
        <v>2.8166701956539897</v>
      </c>
      <c r="G1110" s="275">
        <v>8.3449212203765182</v>
      </c>
      <c r="H1110" s="275">
        <v>8.8242635500206248</v>
      </c>
      <c r="I1110" s="275">
        <v>2.3872193962197401</v>
      </c>
      <c r="J1110" s="275">
        <v>7.2083257549905211</v>
      </c>
      <c r="K1110" s="275">
        <v>8.5049316665881403</v>
      </c>
      <c r="L1110" s="275">
        <v>2.3362593975697195</v>
      </c>
      <c r="M1110" s="275">
        <v>3.8911674644868297</v>
      </c>
      <c r="N1110" s="275">
        <v>8.4283209627780238</v>
      </c>
      <c r="O1110" s="275">
        <v>1.4913394554147852</v>
      </c>
      <c r="P1110" s="275">
        <v>4.4434853072538329</v>
      </c>
      <c r="Q1110" s="275">
        <v>8.2262729577091918</v>
      </c>
      <c r="R1110" s="275">
        <v>1.4913394554147852</v>
      </c>
      <c r="S1110" s="275">
        <v>6.3068169095552857</v>
      </c>
      <c r="T1110" s="275">
        <v>7.7451392510482293</v>
      </c>
      <c r="U1110" s="275">
        <v>1.4816510939144316</v>
      </c>
      <c r="V1110" s="275">
        <v>3.052367313948058</v>
      </c>
      <c r="W1110" s="275">
        <v>3.246191480084034E-2</v>
      </c>
      <c r="X1110" s="275">
        <v>1.8808429587404573E-4</v>
      </c>
      <c r="Y1110" s="275">
        <v>1.6324999548357193E-2</v>
      </c>
      <c r="Z1110" s="275">
        <v>3.4690671718589486E-2</v>
      </c>
      <c r="AA1110" s="275">
        <v>3.4690671718589486E-2</v>
      </c>
      <c r="AB1110" s="275">
        <v>3.4690671718589486E-2</v>
      </c>
      <c r="AC1110" s="275">
        <v>3.4690671718589486E-2</v>
      </c>
      <c r="AD1110" s="275">
        <v>3.4690671718589486E-2</v>
      </c>
      <c r="AE1110" s="275">
        <v>3.4690671718589486E-2</v>
      </c>
      <c r="AF1110" s="275">
        <v>12.0061795894</v>
      </c>
      <c r="AG1110" s="275">
        <v>1.1117601724999999</v>
      </c>
      <c r="AH1110" s="275">
        <v>1.1117601724999999</v>
      </c>
      <c r="AI1110" s="275">
        <v>0.84612543884806002</v>
      </c>
      <c r="AJ1110" s="275">
        <v>0.84612543884806002</v>
      </c>
      <c r="AK1110" s="275">
        <v>0.84612543884806002</v>
      </c>
    </row>
    <row r="1111" spans="1:37" ht="15" x14ac:dyDescent="0.25">
      <c r="A1111" s="269" t="s">
        <v>394</v>
      </c>
      <c r="B1111" s="269" t="s">
        <v>395</v>
      </c>
      <c r="C1111" s="275">
        <v>5</v>
      </c>
      <c r="D1111" s="269" t="s">
        <v>802</v>
      </c>
      <c r="E1111" s="275">
        <v>46.434377148287432</v>
      </c>
      <c r="F1111" s="275">
        <v>5.6333403913079794</v>
      </c>
      <c r="G1111" s="275">
        <v>16.689842440753036</v>
      </c>
      <c r="H1111" s="275">
        <v>17.64852710004125</v>
      </c>
      <c r="I1111" s="275">
        <v>6.0495565964982321</v>
      </c>
      <c r="J1111" s="275">
        <v>13.443171535769455</v>
      </c>
      <c r="K1111" s="275">
        <v>17.009863333176281</v>
      </c>
      <c r="L1111" s="275">
        <v>5.964778220365714</v>
      </c>
      <c r="M1111" s="275">
        <v>11.605373746616635</v>
      </c>
      <c r="N1111" s="275">
        <v>16.98646213826142</v>
      </c>
      <c r="O1111" s="275">
        <v>3.1124991235349442</v>
      </c>
      <c r="P1111" s="275">
        <v>9.0167908272130415</v>
      </c>
      <c r="Q1111" s="275">
        <v>15.639475437802538</v>
      </c>
      <c r="R1111" s="275">
        <v>4.4594858239938251</v>
      </c>
      <c r="S1111" s="275">
        <v>11.733214006471783</v>
      </c>
      <c r="T1111" s="275">
        <v>15.620098714801831</v>
      </c>
      <c r="U1111" s="275">
        <v>4.4594858239938251</v>
      </c>
      <c r="V1111" s="275">
        <v>10.27551494197813</v>
      </c>
      <c r="W1111" s="275">
        <v>6.7332541219187678E-2</v>
      </c>
      <c r="X1111" s="275">
        <v>5.6240875012213739E-4</v>
      </c>
      <c r="Y1111" s="275">
        <v>3.3947474984654905E-2</v>
      </c>
      <c r="Z1111" s="275">
        <v>3.557785785576846E-2</v>
      </c>
      <c r="AA1111" s="275">
        <v>3.557785785576846E-2</v>
      </c>
      <c r="AB1111" s="275">
        <v>3.557785785576846E-2</v>
      </c>
      <c r="AC1111" s="275">
        <v>3.557785785576846E-2</v>
      </c>
      <c r="AD1111" s="275">
        <v>3.557785785576846E-2</v>
      </c>
      <c r="AE1111" s="275">
        <v>3.557785785576846E-2</v>
      </c>
      <c r="AF1111" s="275">
        <v>24.012970779000003</v>
      </c>
      <c r="AG1111" s="275">
        <v>2.2235769785999997</v>
      </c>
      <c r="AH1111" s="275">
        <v>2.2235769785999997</v>
      </c>
      <c r="AI1111" s="275">
        <v>1.696093513582221</v>
      </c>
      <c r="AJ1111" s="275">
        <v>1.696093513582221</v>
      </c>
      <c r="AK1111" s="275">
        <v>1.696093513582221</v>
      </c>
    </row>
    <row r="1112" spans="1:37" ht="15" x14ac:dyDescent="0.25">
      <c r="A1112" s="269" t="s">
        <v>396</v>
      </c>
      <c r="B1112" s="269" t="s">
        <v>397</v>
      </c>
      <c r="C1112" s="275">
        <v>2</v>
      </c>
      <c r="D1112" s="269" t="s">
        <v>802</v>
      </c>
      <c r="E1112" s="275">
        <v>23.217188574143716</v>
      </c>
      <c r="F1112" s="275">
        <v>2.8166701956539897</v>
      </c>
      <c r="G1112" s="275">
        <v>8.3449212203765182</v>
      </c>
      <c r="H1112" s="275">
        <v>8.8242635500206248</v>
      </c>
      <c r="I1112" s="275">
        <v>3.024778298249116</v>
      </c>
      <c r="J1112" s="275">
        <v>6.7215857678847275</v>
      </c>
      <c r="K1112" s="275">
        <v>8.5049316665881403</v>
      </c>
      <c r="L1112" s="275">
        <v>2.982389110182857</v>
      </c>
      <c r="M1112" s="275">
        <v>5.8026868733083177</v>
      </c>
      <c r="N1112" s="275">
        <v>8.4283209627780238</v>
      </c>
      <c r="O1112" s="275">
        <v>1.491339455414785</v>
      </c>
      <c r="P1112" s="275">
        <v>4.4434853072538338</v>
      </c>
      <c r="Q1112" s="275">
        <v>7.7548276125485813</v>
      </c>
      <c r="R1112" s="275">
        <v>2.1648328056442256</v>
      </c>
      <c r="S1112" s="275">
        <v>5.8016968968832039</v>
      </c>
      <c r="T1112" s="275">
        <v>7.7451392510482284</v>
      </c>
      <c r="U1112" s="275">
        <v>2.1648328056442256</v>
      </c>
      <c r="V1112" s="275">
        <v>5.0728473646363792</v>
      </c>
      <c r="W1112" s="275">
        <v>3.246191480084034E-2</v>
      </c>
      <c r="X1112" s="275">
        <v>1.8808429587404573E-4</v>
      </c>
      <c r="Y1112" s="275">
        <v>1.6324999548357193E-2</v>
      </c>
      <c r="Z1112" s="275">
        <v>3.4690671718589486E-2</v>
      </c>
      <c r="AA1112" s="275">
        <v>3.4690671718589486E-2</v>
      </c>
      <c r="AB1112" s="275">
        <v>3.4690671718589486E-2</v>
      </c>
      <c r="AC1112" s="275">
        <v>3.4690671718589486E-2</v>
      </c>
      <c r="AD1112" s="275">
        <v>3.4690671718589486E-2</v>
      </c>
      <c r="AE1112" s="275">
        <v>3.4690671718589486E-2</v>
      </c>
      <c r="AF1112" s="275">
        <v>12.0061795894</v>
      </c>
      <c r="AG1112" s="275">
        <v>1.1117601724999999</v>
      </c>
      <c r="AH1112" s="275">
        <v>1.1117601724999999</v>
      </c>
      <c r="AI1112" s="275">
        <v>0.84612543884806002</v>
      </c>
      <c r="AJ1112" s="275">
        <v>0.84612543884806002</v>
      </c>
      <c r="AK1112" s="275">
        <v>0.84612543884806002</v>
      </c>
    </row>
    <row r="1113" spans="1:37" ht="15" x14ac:dyDescent="0.25">
      <c r="A1113" s="269" t="s">
        <v>3789</v>
      </c>
      <c r="B1113" s="269" t="s">
        <v>395</v>
      </c>
      <c r="C1113" s="275">
        <v>5</v>
      </c>
      <c r="D1113" s="269" t="s">
        <v>802</v>
      </c>
      <c r="E1113" s="275">
        <v>46.434377148287432</v>
      </c>
      <c r="F1113" s="275">
        <v>5.6333403913079794</v>
      </c>
      <c r="G1113" s="275">
        <v>16.689842440753036</v>
      </c>
      <c r="H1113" s="275">
        <v>17.64852710004125</v>
      </c>
      <c r="I1113" s="275">
        <v>6.0495565964982321</v>
      </c>
      <c r="J1113" s="275">
        <v>13.443171535769455</v>
      </c>
      <c r="K1113" s="275">
        <v>17.009863333176281</v>
      </c>
      <c r="L1113" s="275">
        <v>5.964778220365714</v>
      </c>
      <c r="M1113" s="275">
        <v>11.605373746616635</v>
      </c>
      <c r="N1113" s="275">
        <v>16.98646213826142</v>
      </c>
      <c r="O1113" s="275">
        <v>3.1124991235349446</v>
      </c>
      <c r="P1113" s="275">
        <v>9.0167908272130415</v>
      </c>
      <c r="Q1113" s="275">
        <v>15.639475437802542</v>
      </c>
      <c r="R1113" s="275">
        <v>4.4594858239938251</v>
      </c>
      <c r="S1113" s="275">
        <v>11.733214006471787</v>
      </c>
      <c r="T1113" s="275">
        <v>15.620098714801834</v>
      </c>
      <c r="U1113" s="275">
        <v>4.4594858239938251</v>
      </c>
      <c r="V1113" s="275">
        <v>10.275514941978132</v>
      </c>
      <c r="W1113" s="275">
        <v>6.7332541219187678E-2</v>
      </c>
      <c r="X1113" s="275">
        <v>5.6240875012213739E-4</v>
      </c>
      <c r="Y1113" s="275">
        <v>3.3947474984654905E-2</v>
      </c>
      <c r="Z1113" s="275">
        <v>3.557785785576846E-2</v>
      </c>
      <c r="AA1113" s="275">
        <v>3.557785785576846E-2</v>
      </c>
      <c r="AB1113" s="275">
        <v>3.557785785576846E-2</v>
      </c>
      <c r="AC1113" s="275">
        <v>3.557785785576846E-2</v>
      </c>
      <c r="AD1113" s="275">
        <v>3.557785785576846E-2</v>
      </c>
      <c r="AE1113" s="275">
        <v>3.557785785576846E-2</v>
      </c>
      <c r="AF1113" s="275">
        <v>24.012970779000003</v>
      </c>
      <c r="AG1113" s="275">
        <v>2.2235769785999997</v>
      </c>
      <c r="AH1113" s="275">
        <v>2.2235769785999997</v>
      </c>
      <c r="AI1113" s="275">
        <v>1.696093513582221</v>
      </c>
      <c r="AJ1113" s="275">
        <v>1.696093513582221</v>
      </c>
      <c r="AK1113" s="275">
        <v>1.696093513582221</v>
      </c>
    </row>
    <row r="1114" spans="1:37" ht="15" x14ac:dyDescent="0.25">
      <c r="A1114" s="269" t="s">
        <v>3790</v>
      </c>
      <c r="B1114" s="269" t="s">
        <v>3791</v>
      </c>
      <c r="C1114" s="275">
        <v>2</v>
      </c>
      <c r="D1114" s="269" t="s">
        <v>802</v>
      </c>
      <c r="E1114" s="275">
        <v>23.217188574143716</v>
      </c>
      <c r="F1114" s="275">
        <v>2.8166701956539897</v>
      </c>
      <c r="G1114" s="275">
        <v>8.3449212203765182</v>
      </c>
      <c r="H1114" s="275">
        <v>8.8242635500206248</v>
      </c>
      <c r="I1114" s="275">
        <v>3.024778298249116</v>
      </c>
      <c r="J1114" s="275">
        <v>6.7215857678847275</v>
      </c>
      <c r="K1114" s="275">
        <v>8.5049316665881403</v>
      </c>
      <c r="L1114" s="275">
        <v>2.982389110182857</v>
      </c>
      <c r="M1114" s="275">
        <v>5.8026868733083177</v>
      </c>
      <c r="N1114" s="275">
        <v>8.4283209627780238</v>
      </c>
      <c r="O1114" s="275">
        <v>1.491339455414785</v>
      </c>
      <c r="P1114" s="275">
        <v>4.4434853072538329</v>
      </c>
      <c r="Q1114" s="275">
        <v>7.7548276125485813</v>
      </c>
      <c r="R1114" s="275">
        <v>2.1648328056442256</v>
      </c>
      <c r="S1114" s="275">
        <v>5.8016968968832039</v>
      </c>
      <c r="T1114" s="275">
        <v>7.7451392510482284</v>
      </c>
      <c r="U1114" s="275">
        <v>2.1648328056442256</v>
      </c>
      <c r="V1114" s="275">
        <v>5.0728473646363792</v>
      </c>
      <c r="W1114" s="275">
        <v>3.246191480084034E-2</v>
      </c>
      <c r="X1114" s="275">
        <v>1.8808429587404573E-4</v>
      </c>
      <c r="Y1114" s="275">
        <v>1.6324999548357193E-2</v>
      </c>
      <c r="Z1114" s="275">
        <v>3.4690671718589486E-2</v>
      </c>
      <c r="AA1114" s="275">
        <v>3.4690671718589486E-2</v>
      </c>
      <c r="AB1114" s="275">
        <v>3.4690671718589486E-2</v>
      </c>
      <c r="AC1114" s="275">
        <v>3.4690671718589486E-2</v>
      </c>
      <c r="AD1114" s="275">
        <v>3.4690671718589486E-2</v>
      </c>
      <c r="AE1114" s="275">
        <v>3.4690671718589486E-2</v>
      </c>
      <c r="AF1114" s="275">
        <v>12.0061795894</v>
      </c>
      <c r="AG1114" s="275">
        <v>1.1117601724999999</v>
      </c>
      <c r="AH1114" s="275">
        <v>1.1117601724999999</v>
      </c>
      <c r="AI1114" s="275">
        <v>0.84612543884806002</v>
      </c>
      <c r="AJ1114" s="275">
        <v>0.84612543884806002</v>
      </c>
      <c r="AK1114" s="275">
        <v>0.84612543884806002</v>
      </c>
    </row>
    <row r="1115" spans="1:37" ht="15" x14ac:dyDescent="0.25">
      <c r="A1115" s="269" t="s">
        <v>3792</v>
      </c>
      <c r="B1115" s="269" t="s">
        <v>391</v>
      </c>
      <c r="C1115" s="275">
        <v>2</v>
      </c>
      <c r="D1115" s="269" t="s">
        <v>802</v>
      </c>
      <c r="E1115" s="275">
        <v>23.217188574143716</v>
      </c>
      <c r="F1115" s="275">
        <v>2.8166701956539897</v>
      </c>
      <c r="G1115" s="275">
        <v>8.3449212203765182</v>
      </c>
      <c r="H1115" s="275">
        <v>8.8242635500206248</v>
      </c>
      <c r="I1115" s="275">
        <v>2.3872193962197401</v>
      </c>
      <c r="J1115" s="275">
        <v>7.2083257549905211</v>
      </c>
      <c r="K1115" s="275">
        <v>8.5049316665881403</v>
      </c>
      <c r="L1115" s="275">
        <v>2.3362593975697195</v>
      </c>
      <c r="M1115" s="275">
        <v>3.8911674644868297</v>
      </c>
      <c r="N1115" s="275">
        <v>8.428320962778022</v>
      </c>
      <c r="O1115" s="275">
        <v>1.491339455414785</v>
      </c>
      <c r="P1115" s="275">
        <v>4.4434853072538338</v>
      </c>
      <c r="Q1115" s="275">
        <v>8.2262729577091918</v>
      </c>
      <c r="R1115" s="275">
        <v>1.491339455414785</v>
      </c>
      <c r="S1115" s="275">
        <v>6.3068169095552848</v>
      </c>
      <c r="T1115" s="275">
        <v>7.7451392510482275</v>
      </c>
      <c r="U1115" s="275">
        <v>1.4816510939144316</v>
      </c>
      <c r="V1115" s="275">
        <v>3.0523673139480572</v>
      </c>
      <c r="W1115" s="275">
        <v>3.246191480084034E-2</v>
      </c>
      <c r="X1115" s="275">
        <v>1.8808429587404573E-4</v>
      </c>
      <c r="Y1115" s="275">
        <v>1.6324999548357193E-2</v>
      </c>
      <c r="Z1115" s="275">
        <v>3.4690671718589486E-2</v>
      </c>
      <c r="AA1115" s="275">
        <v>3.4690671718589486E-2</v>
      </c>
      <c r="AB1115" s="275">
        <v>3.4690671718589486E-2</v>
      </c>
      <c r="AC1115" s="275">
        <v>3.4690671718589486E-2</v>
      </c>
      <c r="AD1115" s="275">
        <v>3.4690671718589486E-2</v>
      </c>
      <c r="AE1115" s="275">
        <v>3.4690671718589486E-2</v>
      </c>
      <c r="AF1115" s="275">
        <v>12.0061795894</v>
      </c>
      <c r="AG1115" s="275">
        <v>1.1117601724999999</v>
      </c>
      <c r="AH1115" s="275">
        <v>1.1117601724999999</v>
      </c>
      <c r="AI1115" s="275">
        <v>0.84612543884806002</v>
      </c>
      <c r="AJ1115" s="275">
        <v>0.84612543884806002</v>
      </c>
      <c r="AK1115" s="275">
        <v>0.84612543884806002</v>
      </c>
    </row>
    <row r="1116" spans="1:37" ht="15" x14ac:dyDescent="0.25">
      <c r="A1116" s="269" t="s">
        <v>3793</v>
      </c>
      <c r="B1116" s="269" t="s">
        <v>393</v>
      </c>
      <c r="C1116" s="275">
        <v>2</v>
      </c>
      <c r="D1116" s="269" t="s">
        <v>802</v>
      </c>
      <c r="E1116" s="275">
        <v>23.217188574143716</v>
      </c>
      <c r="F1116" s="275">
        <v>2.8166701956539897</v>
      </c>
      <c r="G1116" s="275">
        <v>8.3449212203765182</v>
      </c>
      <c r="H1116" s="275">
        <v>8.8242635500206248</v>
      </c>
      <c r="I1116" s="275">
        <v>2.3872193962197401</v>
      </c>
      <c r="J1116" s="275">
        <v>7.2083257549905211</v>
      </c>
      <c r="K1116" s="275">
        <v>8.5049316665881403</v>
      </c>
      <c r="L1116" s="275">
        <v>2.3362593975697195</v>
      </c>
      <c r="M1116" s="275">
        <v>3.8911674644868297</v>
      </c>
      <c r="N1116" s="275">
        <v>8.4283209627780238</v>
      </c>
      <c r="O1116" s="275">
        <v>1.4913394554147852</v>
      </c>
      <c r="P1116" s="275">
        <v>4.4434853072538329</v>
      </c>
      <c r="Q1116" s="275">
        <v>8.22627295770919</v>
      </c>
      <c r="R1116" s="275">
        <v>1.4913394554147852</v>
      </c>
      <c r="S1116" s="275">
        <v>6.3068169095552848</v>
      </c>
      <c r="T1116" s="275">
        <v>7.7451392510482284</v>
      </c>
      <c r="U1116" s="275">
        <v>1.4816510939144316</v>
      </c>
      <c r="V1116" s="275">
        <v>3.0523673139480576</v>
      </c>
      <c r="W1116" s="275">
        <v>3.246191480084034E-2</v>
      </c>
      <c r="X1116" s="275">
        <v>1.8808429587404573E-4</v>
      </c>
      <c r="Y1116" s="275">
        <v>1.6324999548357193E-2</v>
      </c>
      <c r="Z1116" s="275">
        <v>3.4690671718589486E-2</v>
      </c>
      <c r="AA1116" s="275">
        <v>3.4690671718589486E-2</v>
      </c>
      <c r="AB1116" s="275">
        <v>3.4690671718589486E-2</v>
      </c>
      <c r="AC1116" s="275">
        <v>3.4690671718589486E-2</v>
      </c>
      <c r="AD1116" s="275">
        <v>3.4690671718589486E-2</v>
      </c>
      <c r="AE1116" s="275">
        <v>3.4690671718589486E-2</v>
      </c>
      <c r="AF1116" s="275">
        <v>12.0061795894</v>
      </c>
      <c r="AG1116" s="275">
        <v>1.1117601724999999</v>
      </c>
      <c r="AH1116" s="275">
        <v>1.1117601724999999</v>
      </c>
      <c r="AI1116" s="275">
        <v>0.84612543884806002</v>
      </c>
      <c r="AJ1116" s="275">
        <v>0.84612543884806002</v>
      </c>
      <c r="AK1116" s="275">
        <v>0.84612543884806002</v>
      </c>
    </row>
    <row r="1117" spans="1:37" ht="15" x14ac:dyDescent="0.25">
      <c r="A1117" s="269" t="s">
        <v>3794</v>
      </c>
      <c r="B1117" s="269" t="s">
        <v>2289</v>
      </c>
      <c r="C1117" s="275">
        <v>586</v>
      </c>
      <c r="D1117" s="269" t="s">
        <v>802</v>
      </c>
      <c r="E1117" s="275">
        <v>5976.2623250662036</v>
      </c>
      <c r="F1117" s="275">
        <v>953.27516168222326</v>
      </c>
      <c r="G1117" s="275">
        <v>2614.197487996059</v>
      </c>
      <c r="H1117" s="275">
        <v>1810.0718368202758</v>
      </c>
      <c r="I1117" s="275">
        <v>834.4947812847779</v>
      </c>
      <c r="J1117" s="275">
        <v>1419.7392503724723</v>
      </c>
      <c r="K1117" s="275">
        <v>1744.9515846488378</v>
      </c>
      <c r="L1117" s="275">
        <v>1190.1972057397174</v>
      </c>
      <c r="M1117" s="275">
        <v>1531.192429800886</v>
      </c>
      <c r="N1117" s="275">
        <v>1208.6119950996442</v>
      </c>
      <c r="O1117" s="275">
        <v>904.1494830600476</v>
      </c>
      <c r="P1117" s="275">
        <v>999.52161404093204</v>
      </c>
      <c r="Q1117" s="275">
        <v>1004.8326398675574</v>
      </c>
      <c r="R1117" s="275">
        <v>907.01156234176347</v>
      </c>
      <c r="S1117" s="275">
        <v>943.01304912660248</v>
      </c>
      <c r="T1117" s="275">
        <v>1004.4182422259287</v>
      </c>
      <c r="U1117" s="275">
        <v>881.67291186071998</v>
      </c>
      <c r="V1117" s="275">
        <v>947.31139242300674</v>
      </c>
      <c r="W1117" s="275">
        <v>538.83866724291215</v>
      </c>
      <c r="X1117" s="275">
        <v>11.868147604059372</v>
      </c>
      <c r="Y1117" s="275">
        <v>275.35340742348575</v>
      </c>
      <c r="Z1117" s="275">
        <v>49.174080141924691</v>
      </c>
      <c r="AA1117" s="275">
        <v>49.174080141924691</v>
      </c>
      <c r="AB1117" s="275">
        <v>49.174080141924691</v>
      </c>
      <c r="AC1117" s="275">
        <v>49.174080141924691</v>
      </c>
      <c r="AD1117" s="275">
        <v>49.174080141924691</v>
      </c>
      <c r="AE1117" s="275">
        <v>49.174080141924691</v>
      </c>
      <c r="AF1117" s="275">
        <v>3793.4318067309632</v>
      </c>
      <c r="AG1117" s="275">
        <v>350.27573717495665</v>
      </c>
      <c r="AH1117" s="275">
        <v>350.27573717495665</v>
      </c>
      <c r="AI1117" s="275">
        <v>112.84141377107812</v>
      </c>
      <c r="AJ1117" s="275">
        <v>112.84141377107812</v>
      </c>
      <c r="AK1117" s="275">
        <v>112.84141377107812</v>
      </c>
    </row>
    <row r="1118" spans="1:37" ht="15" x14ac:dyDescent="0.25">
      <c r="A1118" s="269" t="s">
        <v>3085</v>
      </c>
      <c r="B1118" s="269" t="s">
        <v>2289</v>
      </c>
      <c r="C1118" s="275">
        <v>478</v>
      </c>
      <c r="D1118" s="269" t="s">
        <v>802</v>
      </c>
      <c r="E1118" s="275">
        <v>5037.3008597073203</v>
      </c>
      <c r="F1118" s="275">
        <v>913.30741319199535</v>
      </c>
      <c r="G1118" s="275">
        <v>2280.5659575411987</v>
      </c>
      <c r="H1118" s="275">
        <v>1584.3350188961392</v>
      </c>
      <c r="I1118" s="275">
        <v>804.79658047794067</v>
      </c>
      <c r="J1118" s="275">
        <v>1304.5925255308318</v>
      </c>
      <c r="K1118" s="275">
        <v>1547.0725178609075</v>
      </c>
      <c r="L1118" s="275">
        <v>1160.4990049328801</v>
      </c>
      <c r="M1118" s="275">
        <v>1373.8006304750138</v>
      </c>
      <c r="N1118" s="275">
        <v>1004.5516255411201</v>
      </c>
      <c r="O1118" s="275">
        <v>700.08911350152357</v>
      </c>
      <c r="P1118" s="275">
        <v>795.4929518469603</v>
      </c>
      <c r="Q1118" s="275">
        <v>800.89909976724266</v>
      </c>
      <c r="R1118" s="275">
        <v>703.0146075123439</v>
      </c>
      <c r="S1118" s="275">
        <v>739.03194797945912</v>
      </c>
      <c r="T1118" s="275">
        <v>800.54811685471827</v>
      </c>
      <c r="U1118" s="275">
        <v>678.37652943200328</v>
      </c>
      <c r="V1118" s="275">
        <v>743.53714174059132</v>
      </c>
      <c r="W1118" s="275">
        <v>591.76324259653211</v>
      </c>
      <c r="X1118" s="275">
        <v>13.730938629263441</v>
      </c>
      <c r="Y1118" s="275">
        <v>302.74709061289775</v>
      </c>
      <c r="Z1118" s="275">
        <v>91.583041138891446</v>
      </c>
      <c r="AA1118" s="275">
        <v>91.583041138891446</v>
      </c>
      <c r="AB1118" s="275">
        <v>91.583041138891446</v>
      </c>
      <c r="AC1118" s="275">
        <v>91.583041138891446</v>
      </c>
      <c r="AD1118" s="275">
        <v>91.583041138891446</v>
      </c>
      <c r="AE1118" s="275">
        <v>91.583041138891446</v>
      </c>
      <c r="AF1118" s="275">
        <v>3294.3333731198536</v>
      </c>
      <c r="AG1118" s="275">
        <v>304.390499566362</v>
      </c>
      <c r="AH1118" s="275">
        <v>304.390499566362</v>
      </c>
      <c r="AI1118" s="275">
        <v>95.985459397205219</v>
      </c>
      <c r="AJ1118" s="275">
        <v>95.985459397205219</v>
      </c>
      <c r="AK1118" s="275">
        <v>95.985459397205219</v>
      </c>
    </row>
    <row r="1119" spans="1:37" ht="15" x14ac:dyDescent="0.25">
      <c r="A1119" s="269" t="s">
        <v>3795</v>
      </c>
      <c r="B1119" s="269" t="s">
        <v>3087</v>
      </c>
      <c r="C1119" s="275">
        <v>108</v>
      </c>
      <c r="D1119" s="269" t="s">
        <v>802</v>
      </c>
      <c r="E1119" s="275">
        <v>1522.5059674455465</v>
      </c>
      <c r="F1119" s="275">
        <v>335.90967790161375</v>
      </c>
      <c r="G1119" s="275">
        <v>788.61111528316212</v>
      </c>
      <c r="H1119" s="275">
        <v>670.09199777976494</v>
      </c>
      <c r="I1119" s="275">
        <v>435.09054425525085</v>
      </c>
      <c r="J1119" s="275">
        <v>561.50089842517377</v>
      </c>
      <c r="K1119" s="275">
        <v>670.09199777976494</v>
      </c>
      <c r="L1119" s="275">
        <v>435.09054425525085</v>
      </c>
      <c r="M1119" s="275">
        <v>553.64891284178179</v>
      </c>
      <c r="N1119" s="275">
        <v>370.64504177483514</v>
      </c>
      <c r="O1119" s="275">
        <v>146.69921709686739</v>
      </c>
      <c r="P1119" s="275">
        <v>214.17941012738916</v>
      </c>
      <c r="Q1119" s="275">
        <v>204.34476741868639</v>
      </c>
      <c r="R1119" s="275">
        <v>150.7535338361148</v>
      </c>
      <c r="S1119" s="275">
        <v>173.41522717800885</v>
      </c>
      <c r="T1119" s="275">
        <v>212.27274611187474</v>
      </c>
      <c r="U1119" s="275">
        <v>127.06393478219358</v>
      </c>
      <c r="V1119" s="275">
        <v>173.60874553721737</v>
      </c>
      <c r="W1119" s="275">
        <v>8.1418219636027942</v>
      </c>
      <c r="X1119" s="275">
        <v>0.23703456592135846</v>
      </c>
      <c r="Y1119" s="275">
        <v>4.1894282647620766</v>
      </c>
      <c r="Z1119" s="275">
        <v>3.049678174822946</v>
      </c>
      <c r="AA1119" s="275">
        <v>3.049678174822946</v>
      </c>
      <c r="AB1119" s="275">
        <v>3.049678174822946</v>
      </c>
      <c r="AC1119" s="275">
        <v>3.049678174822946</v>
      </c>
      <c r="AD1119" s="275">
        <v>3.049678174822946</v>
      </c>
      <c r="AE1119" s="275">
        <v>3.049678174822946</v>
      </c>
      <c r="AF1119" s="275">
        <v>574.64474284095297</v>
      </c>
      <c r="AG1119" s="275">
        <v>53.211556887178517</v>
      </c>
      <c r="AH1119" s="275">
        <v>53.211556887178517</v>
      </c>
      <c r="AI1119" s="275">
        <v>35.637448200111251</v>
      </c>
      <c r="AJ1119" s="275">
        <v>35.637448200111251</v>
      </c>
      <c r="AK1119" s="275">
        <v>35.637448200111251</v>
      </c>
    </row>
    <row r="1120" spans="1:37" ht="15" x14ac:dyDescent="0.25">
      <c r="A1120" s="269" t="s">
        <v>3086</v>
      </c>
      <c r="B1120" s="269" t="s">
        <v>3087</v>
      </c>
      <c r="C1120" s="275">
        <v>108</v>
      </c>
      <c r="D1120" s="269" t="s">
        <v>802</v>
      </c>
      <c r="E1120" s="275">
        <v>1522.5059674455465</v>
      </c>
      <c r="F1120" s="275">
        <v>335.90967790161375</v>
      </c>
      <c r="G1120" s="275">
        <v>788.61111528316212</v>
      </c>
      <c r="H1120" s="275">
        <v>670.09199777976494</v>
      </c>
      <c r="I1120" s="275">
        <v>435.09054425525085</v>
      </c>
      <c r="J1120" s="275">
        <v>561.50089842517377</v>
      </c>
      <c r="K1120" s="275">
        <v>670.09199777976494</v>
      </c>
      <c r="L1120" s="275">
        <v>435.09054425525085</v>
      </c>
      <c r="M1120" s="275">
        <v>553.64891284178179</v>
      </c>
      <c r="N1120" s="275">
        <v>349.60839768816311</v>
      </c>
      <c r="O1120" s="275">
        <v>125.66257301019543</v>
      </c>
      <c r="P1120" s="275">
        <v>193.14276604071719</v>
      </c>
      <c r="Q1120" s="275">
        <v>183.30812333201439</v>
      </c>
      <c r="R1120" s="275">
        <v>129.71688974944286</v>
      </c>
      <c r="S1120" s="275">
        <v>152.37858309133691</v>
      </c>
      <c r="T1120" s="275">
        <v>191.2361020252028</v>
      </c>
      <c r="U1120" s="275">
        <v>106.02729069552161</v>
      </c>
      <c r="V1120" s="275">
        <v>152.5721014505454</v>
      </c>
      <c r="W1120" s="275">
        <v>8.1418219636027942</v>
      </c>
      <c r="X1120" s="275">
        <v>0.23703456592135846</v>
      </c>
      <c r="Y1120" s="275">
        <v>4.1894282647620766</v>
      </c>
      <c r="Z1120" s="275">
        <v>3.049678174822946</v>
      </c>
      <c r="AA1120" s="275">
        <v>3.049678174822946</v>
      </c>
      <c r="AB1120" s="275">
        <v>3.049678174822946</v>
      </c>
      <c r="AC1120" s="275">
        <v>3.049678174822946</v>
      </c>
      <c r="AD1120" s="275">
        <v>3.049678174822946</v>
      </c>
      <c r="AE1120" s="275">
        <v>3.049678174822946</v>
      </c>
      <c r="AF1120" s="275">
        <v>574.53200479083796</v>
      </c>
      <c r="AG1120" s="275">
        <v>53.201117477578975</v>
      </c>
      <c r="AH1120" s="275">
        <v>53.201117477578975</v>
      </c>
      <c r="AI1120" s="275">
        <v>35.624185548774207</v>
      </c>
      <c r="AJ1120" s="275">
        <v>35.624185548774207</v>
      </c>
      <c r="AK1120" s="275">
        <v>35.624185548774207</v>
      </c>
    </row>
    <row r="1121" spans="1:37" ht="15" x14ac:dyDescent="0.25">
      <c r="A1121" s="269" t="s">
        <v>3796</v>
      </c>
      <c r="B1121" s="269" t="s">
        <v>2296</v>
      </c>
      <c r="C1121" s="275">
        <v>131</v>
      </c>
      <c r="D1121" s="269" t="s">
        <v>802</v>
      </c>
      <c r="E1121" s="275">
        <v>1207.0865514288632</v>
      </c>
      <c r="F1121" s="275">
        <v>72.06929009049334</v>
      </c>
      <c r="G1121" s="275">
        <v>453.76789215278473</v>
      </c>
      <c r="H1121" s="275">
        <v>320.34569760115699</v>
      </c>
      <c r="I1121" s="275">
        <v>101.4336538307118</v>
      </c>
      <c r="J1121" s="275">
        <v>200.36209973504191</v>
      </c>
      <c r="K1121" s="275">
        <v>314.13105570159183</v>
      </c>
      <c r="L1121" s="275">
        <v>124.87100030515734</v>
      </c>
      <c r="M1121" s="275">
        <v>248.96510111087483</v>
      </c>
      <c r="N1121" s="275">
        <v>232.89595703565459</v>
      </c>
      <c r="O1121" s="275">
        <v>212.34251312477602</v>
      </c>
      <c r="P1121" s="275">
        <v>219.96928875106849</v>
      </c>
      <c r="Q1121" s="275">
        <v>224.62846445263375</v>
      </c>
      <c r="R1121" s="275">
        <v>212.03439630404068</v>
      </c>
      <c r="S1121" s="275">
        <v>215.79263928051992</v>
      </c>
      <c r="T1121" s="275">
        <v>224.55051718127859</v>
      </c>
      <c r="U1121" s="275">
        <v>211.11000829602361</v>
      </c>
      <c r="V1121" s="275">
        <v>216.93071512364637</v>
      </c>
      <c r="W1121" s="275">
        <v>134.06934491590442</v>
      </c>
      <c r="X1121" s="275">
        <v>3.4815841446859426</v>
      </c>
      <c r="Y1121" s="275">
        <v>68.775464530295181</v>
      </c>
      <c r="Z1121" s="275">
        <v>11.583749780970034</v>
      </c>
      <c r="AA1121" s="275">
        <v>11.583749780970034</v>
      </c>
      <c r="AB1121" s="275">
        <v>11.583749780970034</v>
      </c>
      <c r="AC1121" s="275">
        <v>11.583749780970034</v>
      </c>
      <c r="AD1121" s="275">
        <v>11.583749780970034</v>
      </c>
      <c r="AE1121" s="275">
        <v>11.583749780970034</v>
      </c>
      <c r="AF1121" s="275">
        <v>613.4222365279112</v>
      </c>
      <c r="AG1121" s="275">
        <v>56.471512657887246</v>
      </c>
      <c r="AH1121" s="275">
        <v>56.471512657887246</v>
      </c>
      <c r="AI1121" s="275">
        <v>22.161253057376793</v>
      </c>
      <c r="AJ1121" s="275">
        <v>22.161253057376793</v>
      </c>
      <c r="AK1121" s="275">
        <v>22.161253057376793</v>
      </c>
    </row>
    <row r="1122" spans="1:37" ht="15" x14ac:dyDescent="0.25">
      <c r="A1122" s="269" t="s">
        <v>3088</v>
      </c>
      <c r="B1122" s="269" t="s">
        <v>2296</v>
      </c>
      <c r="C1122" s="275">
        <v>95</v>
      </c>
      <c r="D1122" s="269" t="s">
        <v>802</v>
      </c>
      <c r="E1122" s="275">
        <v>894.09939630923566</v>
      </c>
      <c r="F1122" s="275">
        <v>66.367864858472842</v>
      </c>
      <c r="G1122" s="275">
        <v>342.55738200116457</v>
      </c>
      <c r="H1122" s="275">
        <v>241.51505092173758</v>
      </c>
      <c r="I1122" s="275">
        <v>91.534253561766036</v>
      </c>
      <c r="J1122" s="275">
        <v>161.97985812116173</v>
      </c>
      <c r="K1122" s="275">
        <v>237.06405484184182</v>
      </c>
      <c r="L1122" s="275">
        <v>114.97160003621157</v>
      </c>
      <c r="M1122" s="275">
        <v>196.50116800225072</v>
      </c>
      <c r="N1122" s="275">
        <v>171.88804854503726</v>
      </c>
      <c r="O1122" s="275">
        <v>151.33460463415867</v>
      </c>
      <c r="P1122" s="275">
        <v>158.97194938196859</v>
      </c>
      <c r="Q1122" s="275">
        <v>163.66283244808614</v>
      </c>
      <c r="R1122" s="275">
        <v>151.0476260564582</v>
      </c>
      <c r="S1122" s="275">
        <v>154.81115359369613</v>
      </c>
      <c r="T1122" s="275">
        <v>163.60602341976588</v>
      </c>
      <c r="U1122" s="275">
        <v>150.35676218200877</v>
      </c>
      <c r="V1122" s="275">
        <v>156.01817959173195</v>
      </c>
      <c r="W1122" s="275">
        <v>151.71087003377775</v>
      </c>
      <c r="X1122" s="275">
        <v>4.102514486420632</v>
      </c>
      <c r="Y1122" s="275">
        <v>77.906692260099192</v>
      </c>
      <c r="Z1122" s="275">
        <v>25.720070113292294</v>
      </c>
      <c r="AA1122" s="275">
        <v>25.720070113292294</v>
      </c>
      <c r="AB1122" s="275">
        <v>25.720070113292294</v>
      </c>
      <c r="AC1122" s="275">
        <v>25.720070113292294</v>
      </c>
      <c r="AD1122" s="275">
        <v>25.720070113292294</v>
      </c>
      <c r="AE1122" s="275">
        <v>25.720070113292294</v>
      </c>
      <c r="AF1122" s="275">
        <v>447.09367134091315</v>
      </c>
      <c r="AG1122" s="275">
        <v>41.179913258222221</v>
      </c>
      <c r="AH1122" s="275">
        <v>41.179913258222221</v>
      </c>
      <c r="AI1122" s="275">
        <v>16.547022483198166</v>
      </c>
      <c r="AJ1122" s="275">
        <v>16.547022483198166</v>
      </c>
      <c r="AK1122" s="275">
        <v>16.547022483198166</v>
      </c>
    </row>
    <row r="1123" spans="1:37" ht="15" x14ac:dyDescent="0.25">
      <c r="A1123" s="269" t="s">
        <v>3089</v>
      </c>
      <c r="B1123" s="269" t="s">
        <v>2297</v>
      </c>
      <c r="C1123" s="275">
        <v>85</v>
      </c>
      <c r="D1123" s="269" t="s">
        <v>802</v>
      </c>
      <c r="E1123" s="275">
        <v>832.49670333406721</v>
      </c>
      <c r="F1123" s="275">
        <v>222.27505595972772</v>
      </c>
      <c r="G1123" s="275">
        <v>464.282696254543</v>
      </c>
      <c r="H1123" s="275">
        <v>329.08986907404363</v>
      </c>
      <c r="I1123" s="275">
        <v>95.103275537391511</v>
      </c>
      <c r="J1123" s="275">
        <v>257.15205274217266</v>
      </c>
      <c r="K1123" s="275">
        <v>336.59186813353551</v>
      </c>
      <c r="L1123" s="275">
        <v>100.36614187942605</v>
      </c>
      <c r="M1123" s="275">
        <v>230.64821362647982</v>
      </c>
      <c r="N1123" s="275">
        <v>139.27908221784529</v>
      </c>
      <c r="O1123" s="275">
        <v>119.06636929817266</v>
      </c>
      <c r="P1123" s="275">
        <v>125.43433766033745</v>
      </c>
      <c r="Q1123" s="275">
        <v>126.60247909096989</v>
      </c>
      <c r="R1123" s="275">
        <v>118.95325223655497</v>
      </c>
      <c r="S1123" s="275">
        <v>122.21990410703391</v>
      </c>
      <c r="T1123" s="275">
        <v>126.51869678335318</v>
      </c>
      <c r="U1123" s="275">
        <v>118.95325223655497</v>
      </c>
      <c r="V1123" s="275">
        <v>122.91050151485021</v>
      </c>
      <c r="W1123" s="275">
        <v>128.48881053159604</v>
      </c>
      <c r="X1123" s="275">
        <v>1.1863606040801855</v>
      </c>
      <c r="Y1123" s="275">
        <v>64.837585567838119</v>
      </c>
      <c r="Z1123" s="275">
        <v>11.373152624191633</v>
      </c>
      <c r="AA1123" s="275">
        <v>11.373152624191633</v>
      </c>
      <c r="AB1123" s="275">
        <v>11.373152624191633</v>
      </c>
      <c r="AC1123" s="275">
        <v>11.373152624191633</v>
      </c>
      <c r="AD1123" s="275">
        <v>11.373152624191633</v>
      </c>
      <c r="AE1123" s="275">
        <v>11.373152624191633</v>
      </c>
      <c r="AF1123" s="275">
        <v>1378.520354306276</v>
      </c>
      <c r="AG1123" s="275">
        <v>127.64964231411636</v>
      </c>
      <c r="AH1123" s="275">
        <v>127.64964231411636</v>
      </c>
      <c r="AI1123" s="275">
        <v>10.720206398836517</v>
      </c>
      <c r="AJ1123" s="275">
        <v>10.720206398836517</v>
      </c>
      <c r="AK1123" s="275">
        <v>10.720206398836517</v>
      </c>
    </row>
    <row r="1124" spans="1:37" ht="15" x14ac:dyDescent="0.25">
      <c r="A1124" s="269" t="s">
        <v>3797</v>
      </c>
      <c r="B1124" s="269" t="s">
        <v>2290</v>
      </c>
      <c r="C1124" s="275">
        <v>483</v>
      </c>
      <c r="D1124" s="269" t="s">
        <v>802</v>
      </c>
      <c r="E1124" s="275">
        <v>4026.0473388971673</v>
      </c>
      <c r="F1124" s="275">
        <v>1257.5699307670052</v>
      </c>
      <c r="G1124" s="275">
        <v>2345.2553164452788</v>
      </c>
      <c r="H1124" s="275">
        <v>1807.9115098190869</v>
      </c>
      <c r="I1124" s="275">
        <v>632.79379829279014</v>
      </c>
      <c r="J1124" s="275">
        <v>1186.4758650999049</v>
      </c>
      <c r="K1124" s="275">
        <v>1648.8600016000801</v>
      </c>
      <c r="L1124" s="275">
        <v>614.82902039031592</v>
      </c>
      <c r="M1124" s="275">
        <v>1058.0350848446892</v>
      </c>
      <c r="N1124" s="275">
        <v>1702.1929737549899</v>
      </c>
      <c r="O1124" s="275">
        <v>832.54473947127133</v>
      </c>
      <c r="P1124" s="275">
        <v>1114.1706452747451</v>
      </c>
      <c r="Q1124" s="275">
        <v>976.30242759487692</v>
      </c>
      <c r="R1124" s="275">
        <v>676.69356068803711</v>
      </c>
      <c r="S1124" s="275">
        <v>824.4011998093323</v>
      </c>
      <c r="T1124" s="275">
        <v>858.52420669942853</v>
      </c>
      <c r="U1124" s="275">
        <v>688.3016070177971</v>
      </c>
      <c r="V1124" s="275">
        <v>770.74808961562746</v>
      </c>
      <c r="W1124" s="275">
        <v>397.23636682811315</v>
      </c>
      <c r="X1124" s="275">
        <v>14.136809123851108</v>
      </c>
      <c r="Y1124" s="275">
        <v>205.68658797598212</v>
      </c>
      <c r="Z1124" s="275">
        <v>70.819263819789029</v>
      </c>
      <c r="AA1124" s="275">
        <v>70.819263819789029</v>
      </c>
      <c r="AB1124" s="275">
        <v>70.819263819789029</v>
      </c>
      <c r="AC1124" s="275">
        <v>70.819263819789029</v>
      </c>
      <c r="AD1124" s="275">
        <v>70.819263819789029</v>
      </c>
      <c r="AE1124" s="275">
        <v>70.819263819789029</v>
      </c>
      <c r="AF1124" s="275">
        <v>1123.7354858315873</v>
      </c>
      <c r="AG1124" s="275">
        <v>103.31033078030133</v>
      </c>
      <c r="AH1124" s="275">
        <v>103.31033078030133</v>
      </c>
      <c r="AI1124" s="275">
        <v>130.37956131370072</v>
      </c>
      <c r="AJ1124" s="275">
        <v>130.37956131370072</v>
      </c>
      <c r="AK1124" s="275">
        <v>130.37956131370072</v>
      </c>
    </row>
    <row r="1125" spans="1:37" ht="15" x14ac:dyDescent="0.25">
      <c r="A1125" s="269" t="s">
        <v>3090</v>
      </c>
      <c r="B1125" s="269" t="s">
        <v>2290</v>
      </c>
      <c r="C1125" s="275">
        <v>361</v>
      </c>
      <c r="D1125" s="269" t="s">
        <v>802</v>
      </c>
      <c r="E1125" s="275">
        <v>3113.8690008146723</v>
      </c>
      <c r="F1125" s="275">
        <v>1052.8531526542631</v>
      </c>
      <c r="G1125" s="275">
        <v>1832.6890380241666</v>
      </c>
      <c r="H1125" s="275">
        <v>1380.1683293432707</v>
      </c>
      <c r="I1125" s="275">
        <v>615.60020387668487</v>
      </c>
      <c r="J1125" s="275">
        <v>1048.4650523754342</v>
      </c>
      <c r="K1125" s="275">
        <v>1211.5431954319331</v>
      </c>
      <c r="L1125" s="275">
        <v>602.95832313049925</v>
      </c>
      <c r="M1125" s="275">
        <v>905.81933962874973</v>
      </c>
      <c r="N1125" s="275">
        <v>1129.8739791670994</v>
      </c>
      <c r="O1125" s="275">
        <v>586.8833897610034</v>
      </c>
      <c r="P1125" s="275">
        <v>767.66491697390711</v>
      </c>
      <c r="Q1125" s="275">
        <v>688.47378504302264</v>
      </c>
      <c r="R1125" s="275">
        <v>503.09309972772235</v>
      </c>
      <c r="S1125" s="275">
        <v>587.4729868957379</v>
      </c>
      <c r="T1125" s="275">
        <v>603.53184974601095</v>
      </c>
      <c r="U1125" s="275">
        <v>488.01586779549501</v>
      </c>
      <c r="V1125" s="275">
        <v>549.04286100688796</v>
      </c>
      <c r="W1125" s="275">
        <v>271.30699030360051</v>
      </c>
      <c r="X1125" s="275">
        <v>9.6678476294469018</v>
      </c>
      <c r="Y1125" s="275">
        <v>140.48741896652371</v>
      </c>
      <c r="Z1125" s="275">
        <v>49.423055375560679</v>
      </c>
      <c r="AA1125" s="275">
        <v>49.423055375560679</v>
      </c>
      <c r="AB1125" s="275">
        <v>49.423055375560679</v>
      </c>
      <c r="AC1125" s="275">
        <v>49.423055375560679</v>
      </c>
      <c r="AD1125" s="275">
        <v>49.423055375560679</v>
      </c>
      <c r="AE1125" s="275">
        <v>49.423055375560679</v>
      </c>
      <c r="AF1125" s="275">
        <v>912.4585652136891</v>
      </c>
      <c r="AG1125" s="275">
        <v>84.215669253472413</v>
      </c>
      <c r="AH1125" s="275">
        <v>84.215669253472413</v>
      </c>
      <c r="AI1125" s="275">
        <v>90.707234419487904</v>
      </c>
      <c r="AJ1125" s="275">
        <v>90.707234419487904</v>
      </c>
      <c r="AK1125" s="275">
        <v>90.707234419487904</v>
      </c>
    </row>
    <row r="1126" spans="1:37" ht="15" x14ac:dyDescent="0.25">
      <c r="A1126" s="269" t="s">
        <v>3091</v>
      </c>
      <c r="B1126" s="269" t="s">
        <v>2291</v>
      </c>
      <c r="C1126" s="275">
        <v>359</v>
      </c>
      <c r="D1126" s="269" t="s">
        <v>802</v>
      </c>
      <c r="E1126" s="275">
        <v>2949.1531296414269</v>
      </c>
      <c r="F1126" s="275">
        <v>1048.5962649656008</v>
      </c>
      <c r="G1126" s="275">
        <v>1763.1525733954668</v>
      </c>
      <c r="H1126" s="275">
        <v>1303.2282766023309</v>
      </c>
      <c r="I1126" s="275">
        <v>611.34331618802264</v>
      </c>
      <c r="J1126" s="275">
        <v>1021.8427488595655</v>
      </c>
      <c r="K1126" s="275">
        <v>1134.6031426909933</v>
      </c>
      <c r="L1126" s="275">
        <v>598.70143544183702</v>
      </c>
      <c r="M1126" s="275">
        <v>874.07647596796721</v>
      </c>
      <c r="N1126" s="275">
        <v>1117.0398837741586</v>
      </c>
      <c r="O1126" s="275">
        <v>586.47487459990691</v>
      </c>
      <c r="P1126" s="275">
        <v>762.78443206164536</v>
      </c>
      <c r="Q1126" s="275">
        <v>684.53128694805002</v>
      </c>
      <c r="R1126" s="275">
        <v>502.72333801262721</v>
      </c>
      <c r="S1126" s="275">
        <v>586.28035981183393</v>
      </c>
      <c r="T1126" s="275">
        <v>603.46273965855835</v>
      </c>
      <c r="U1126" s="275">
        <v>487.63641771889951</v>
      </c>
      <c r="V1126" s="275">
        <v>548.10417901426376</v>
      </c>
      <c r="W1126" s="275">
        <v>271.32442561680966</v>
      </c>
      <c r="X1126" s="275">
        <v>9.6680347916740264</v>
      </c>
      <c r="Y1126" s="275">
        <v>140.49623020424184</v>
      </c>
      <c r="Z1126" s="275">
        <v>49.423498968629261</v>
      </c>
      <c r="AA1126" s="275">
        <v>49.423498968629261</v>
      </c>
      <c r="AB1126" s="275">
        <v>49.423498968629261</v>
      </c>
      <c r="AC1126" s="275">
        <v>49.423498968629261</v>
      </c>
      <c r="AD1126" s="275">
        <v>49.423498968629261</v>
      </c>
      <c r="AE1126" s="275">
        <v>49.423498968629261</v>
      </c>
      <c r="AF1126" s="275">
        <v>872.59301555438913</v>
      </c>
      <c r="AG1126" s="275">
        <v>80.524158912072409</v>
      </c>
      <c r="AH1126" s="275">
        <v>80.524158912072409</v>
      </c>
      <c r="AI1126" s="275">
        <v>85.237865559706904</v>
      </c>
      <c r="AJ1126" s="275">
        <v>85.237865559706904</v>
      </c>
      <c r="AK1126" s="275">
        <v>85.237865559706904</v>
      </c>
    </row>
    <row r="1127" spans="1:37" ht="15" x14ac:dyDescent="0.25">
      <c r="A1127" s="269" t="s">
        <v>3798</v>
      </c>
      <c r="B1127" s="269" t="s">
        <v>2292</v>
      </c>
      <c r="C1127" s="275">
        <v>99</v>
      </c>
      <c r="D1127" s="269" t="s">
        <v>802</v>
      </c>
      <c r="E1127" s="275">
        <v>1026.8272260056856</v>
      </c>
      <c r="F1127" s="275">
        <v>202.81362620316796</v>
      </c>
      <c r="G1127" s="275">
        <v>532.85898264163859</v>
      </c>
      <c r="H1127" s="275">
        <v>504.97569797185281</v>
      </c>
      <c r="I1127" s="275">
        <v>207.98422618948271</v>
      </c>
      <c r="J1127" s="275">
        <v>332.50733826273034</v>
      </c>
      <c r="K1127" s="275">
        <v>504.97569797185281</v>
      </c>
      <c r="L1127" s="275">
        <v>201.75592685698513</v>
      </c>
      <c r="M1127" s="275">
        <v>326.37620636631414</v>
      </c>
      <c r="N1127" s="275">
        <v>259.12793462397747</v>
      </c>
      <c r="O1127" s="275">
        <v>82.414544942995008</v>
      </c>
      <c r="P1127" s="275">
        <v>134.07019195048028</v>
      </c>
      <c r="Q1127" s="275">
        <v>119.40986578290769</v>
      </c>
      <c r="R1127" s="275">
        <v>85.10056539892814</v>
      </c>
      <c r="S1127" s="275">
        <v>101.7268447415897</v>
      </c>
      <c r="T1127" s="275">
        <v>130.84385787189851</v>
      </c>
      <c r="U1127" s="275">
        <v>65.596173420575127</v>
      </c>
      <c r="V1127" s="275">
        <v>100.21702785038912</v>
      </c>
      <c r="W1127" s="275">
        <v>10.170239588553475</v>
      </c>
      <c r="X1127" s="275">
        <v>0.16358320436884149</v>
      </c>
      <c r="Y1127" s="275">
        <v>5.1669113964611579</v>
      </c>
      <c r="Z1127" s="275">
        <v>1.9927553155724702</v>
      </c>
      <c r="AA1127" s="275">
        <v>1.9927553155724702</v>
      </c>
      <c r="AB1127" s="275">
        <v>1.9927553155724702</v>
      </c>
      <c r="AC1127" s="275">
        <v>1.9927553155724702</v>
      </c>
      <c r="AD1127" s="275">
        <v>1.9927553155724702</v>
      </c>
      <c r="AE1127" s="275">
        <v>1.9927553155724702</v>
      </c>
      <c r="AF1127" s="275">
        <v>235.87390383383294</v>
      </c>
      <c r="AG1127" s="275">
        <v>21.841694267139069</v>
      </c>
      <c r="AH1127" s="275">
        <v>21.841694267139069</v>
      </c>
      <c r="AI1127" s="275">
        <v>32.74270698883204</v>
      </c>
      <c r="AJ1127" s="275">
        <v>32.74270698883204</v>
      </c>
      <c r="AK1127" s="275">
        <v>32.74270698883204</v>
      </c>
    </row>
    <row r="1128" spans="1:37" ht="15" x14ac:dyDescent="0.25">
      <c r="A1128" s="269" t="s">
        <v>3092</v>
      </c>
      <c r="B1128" s="269" t="s">
        <v>2292</v>
      </c>
      <c r="C1128" s="275">
        <v>98</v>
      </c>
      <c r="D1128" s="269" t="s">
        <v>802</v>
      </c>
      <c r="E1128" s="275">
        <v>1043.3602086974433</v>
      </c>
      <c r="F1128" s="275">
        <v>213.96350809834942</v>
      </c>
      <c r="G1128" s="275">
        <v>541.46297996053306</v>
      </c>
      <c r="H1128" s="275">
        <v>510.06831277054289</v>
      </c>
      <c r="I1128" s="275">
        <v>219.7380080904816</v>
      </c>
      <c r="J1128" s="275">
        <v>338.02568729367857</v>
      </c>
      <c r="K1128" s="275">
        <v>510.06831277054289</v>
      </c>
      <c r="L1128" s="275">
        <v>203.84730866490543</v>
      </c>
      <c r="M1128" s="275">
        <v>329.78090537690144</v>
      </c>
      <c r="N1128" s="275">
        <v>266.02785553204035</v>
      </c>
      <c r="O1128" s="275">
        <v>84.225257041165861</v>
      </c>
      <c r="P1128" s="275">
        <v>137.12007451738583</v>
      </c>
      <c r="Q1128" s="275">
        <v>120.68395493598769</v>
      </c>
      <c r="R1128" s="275">
        <v>87.221625230353069</v>
      </c>
      <c r="S1128" s="275">
        <v>104.25671958626127</v>
      </c>
      <c r="T1128" s="275">
        <v>135.65889110424118</v>
      </c>
      <c r="U1128" s="275">
        <v>66.019658759747571</v>
      </c>
      <c r="V1128" s="275">
        <v>102.37453645550346</v>
      </c>
      <c r="W1128" s="275">
        <v>6.0986773331300199</v>
      </c>
      <c r="X1128" s="275">
        <v>0.10896996970888441</v>
      </c>
      <c r="Y1128" s="275">
        <v>3.1038236514194524</v>
      </c>
      <c r="Z1128" s="275">
        <v>1.4180420124303663</v>
      </c>
      <c r="AA1128" s="275">
        <v>1.4180420124303663</v>
      </c>
      <c r="AB1128" s="275">
        <v>1.4180420124303663</v>
      </c>
      <c r="AC1128" s="275">
        <v>1.4180420124303663</v>
      </c>
      <c r="AD1128" s="275">
        <v>1.4180420124303663</v>
      </c>
      <c r="AE1128" s="275">
        <v>1.4180420124303663</v>
      </c>
      <c r="AF1128" s="275">
        <v>273.32727835584757</v>
      </c>
      <c r="AG1128" s="275">
        <v>25.309839885969033</v>
      </c>
      <c r="AH1128" s="275">
        <v>25.309839885969033</v>
      </c>
      <c r="AI1128" s="275">
        <v>32.602047736169467</v>
      </c>
      <c r="AJ1128" s="275">
        <v>32.602047736169467</v>
      </c>
      <c r="AK1128" s="275">
        <v>32.602047736169467</v>
      </c>
    </row>
    <row r="1129" spans="1:37" ht="15" x14ac:dyDescent="0.25">
      <c r="A1129" s="269" t="s">
        <v>3093</v>
      </c>
      <c r="B1129" s="269" t="s">
        <v>2293</v>
      </c>
      <c r="C1129" s="275">
        <v>96</v>
      </c>
      <c r="D1129" s="269" t="s">
        <v>802</v>
      </c>
      <c r="E1129" s="275">
        <v>885.47209520654519</v>
      </c>
      <c r="F1129" s="275">
        <v>209.91481597722239</v>
      </c>
      <c r="G1129" s="275">
        <v>477.69795639310229</v>
      </c>
      <c r="H1129" s="275">
        <v>437.65832405859089</v>
      </c>
      <c r="I1129" s="275">
        <v>215.68931596935457</v>
      </c>
      <c r="J1129" s="275">
        <v>312.90321830973664</v>
      </c>
      <c r="K1129" s="275">
        <v>437.65832405859089</v>
      </c>
      <c r="L1129" s="275">
        <v>199.79861654377839</v>
      </c>
      <c r="M1129" s="275">
        <v>300.00305889490096</v>
      </c>
      <c r="N1129" s="275">
        <v>237.71033170832339</v>
      </c>
      <c r="O1129" s="275">
        <v>83.708010627302144</v>
      </c>
      <c r="P1129" s="275">
        <v>128.04762892916756</v>
      </c>
      <c r="Q1129" s="275">
        <v>114.90355007415955</v>
      </c>
      <c r="R1129" s="275">
        <v>86.723755539490057</v>
      </c>
      <c r="S1129" s="275">
        <v>100.43814394250634</v>
      </c>
      <c r="T1129" s="275">
        <v>127.52979770032013</v>
      </c>
      <c r="U1129" s="275">
        <v>65.531477430384911</v>
      </c>
      <c r="V1129" s="275">
        <v>97.739685445821038</v>
      </c>
      <c r="W1129" s="275">
        <v>6.1161126463391939</v>
      </c>
      <c r="X1129" s="275">
        <v>0.1091571319360085</v>
      </c>
      <c r="Y1129" s="275">
        <v>3.1126348891376012</v>
      </c>
      <c r="Z1129" s="275">
        <v>1.4184856054989561</v>
      </c>
      <c r="AA1129" s="275">
        <v>1.4184856054989561</v>
      </c>
      <c r="AB1129" s="275">
        <v>1.4184856054989561</v>
      </c>
      <c r="AC1129" s="275">
        <v>1.4184856054989561</v>
      </c>
      <c r="AD1129" s="275">
        <v>1.4184856054989561</v>
      </c>
      <c r="AE1129" s="275">
        <v>1.4184856054989561</v>
      </c>
      <c r="AF1129" s="275">
        <v>235.85925200824758</v>
      </c>
      <c r="AG1129" s="275">
        <v>21.840334967169031</v>
      </c>
      <c r="AH1129" s="275">
        <v>21.840334967169031</v>
      </c>
      <c r="AI1129" s="275">
        <v>28.04728736490145</v>
      </c>
      <c r="AJ1129" s="275">
        <v>28.04728736490145</v>
      </c>
      <c r="AK1129" s="275">
        <v>28.04728736490145</v>
      </c>
    </row>
    <row r="1130" spans="1:37" ht="15" x14ac:dyDescent="0.25">
      <c r="A1130" s="269" t="s">
        <v>3799</v>
      </c>
      <c r="B1130" s="269" t="s">
        <v>2294</v>
      </c>
      <c r="C1130" s="275">
        <v>128</v>
      </c>
      <c r="D1130" s="269" t="s">
        <v>802</v>
      </c>
      <c r="E1130" s="275">
        <v>1003.7530579777973</v>
      </c>
      <c r="F1130" s="275">
        <v>351.58543485461246</v>
      </c>
      <c r="G1130" s="275">
        <v>604.13211126788008</v>
      </c>
      <c r="H1130" s="275">
        <v>434.31193728241135</v>
      </c>
      <c r="I1130" s="275">
        <v>133.59126918300547</v>
      </c>
      <c r="J1130" s="275">
        <v>284.65617561239151</v>
      </c>
      <c r="K1130" s="275">
        <v>381.29476787607592</v>
      </c>
      <c r="L1130" s="275">
        <v>135.61493140027775</v>
      </c>
      <c r="M1130" s="275">
        <v>243.88629282612504</v>
      </c>
      <c r="N1130" s="275">
        <v>481.02167971033754</v>
      </c>
      <c r="O1130" s="275">
        <v>249.4977831128916</v>
      </c>
      <c r="P1130" s="275">
        <v>326.70015110808833</v>
      </c>
      <c r="Q1130" s="275">
        <v>287.05049921344198</v>
      </c>
      <c r="R1130" s="275">
        <v>196.48251428602185</v>
      </c>
      <c r="S1130" s="275">
        <v>240.89145168924762</v>
      </c>
      <c r="T1130" s="275">
        <v>246.39889732975806</v>
      </c>
      <c r="U1130" s="275">
        <v>201.98724739233859</v>
      </c>
      <c r="V1130" s="275">
        <v>223.5103539217462</v>
      </c>
      <c r="W1130" s="275">
        <v>129.02204241318657</v>
      </c>
      <c r="X1130" s="275">
        <v>4.6577419731607561</v>
      </c>
      <c r="Y1130" s="275">
        <v>66.839892193173668</v>
      </c>
      <c r="Z1130" s="275">
        <v>22.942169501405523</v>
      </c>
      <c r="AA1130" s="275">
        <v>22.942169501405523</v>
      </c>
      <c r="AB1130" s="275">
        <v>22.942169501405523</v>
      </c>
      <c r="AC1130" s="275">
        <v>22.942169501405523</v>
      </c>
      <c r="AD1130" s="275">
        <v>22.942169501405523</v>
      </c>
      <c r="AE1130" s="275">
        <v>22.942169501405523</v>
      </c>
      <c r="AF1130" s="275">
        <v>295.95386066591817</v>
      </c>
      <c r="AG1130" s="275">
        <v>27.156212171054083</v>
      </c>
      <c r="AH1130" s="275">
        <v>27.156212171054083</v>
      </c>
      <c r="AI1130" s="275">
        <v>32.545618108289567</v>
      </c>
      <c r="AJ1130" s="275">
        <v>32.545618108289567</v>
      </c>
      <c r="AK1130" s="275">
        <v>32.545618108289567</v>
      </c>
    </row>
    <row r="1131" spans="1:37" ht="15" x14ac:dyDescent="0.25">
      <c r="A1131" s="269" t="s">
        <v>3094</v>
      </c>
      <c r="B1131" s="269" t="s">
        <v>2294</v>
      </c>
      <c r="C1131" s="275">
        <v>92</v>
      </c>
      <c r="D1131" s="269" t="s">
        <v>802</v>
      </c>
      <c r="E1131" s="275">
        <v>707.68112282181721</v>
      </c>
      <c r="F1131" s="275">
        <v>343.39797287609071</v>
      </c>
      <c r="G1131" s="275">
        <v>470.8951100135975</v>
      </c>
      <c r="H1131" s="275">
        <v>333.02182947397239</v>
      </c>
      <c r="I1131" s="275">
        <v>135.41774135063369</v>
      </c>
      <c r="J1131" s="275">
        <v>238.80977836487801</v>
      </c>
      <c r="K1131" s="275">
        <v>257.46417793501263</v>
      </c>
      <c r="L1131" s="275">
        <v>129.09680097754088</v>
      </c>
      <c r="M1131" s="275">
        <v>195.56097983346956</v>
      </c>
      <c r="N1131" s="275">
        <v>382.70447353520842</v>
      </c>
      <c r="O1131" s="275">
        <v>212.94353654815666</v>
      </c>
      <c r="P1131" s="275">
        <v>271.20500334434388</v>
      </c>
      <c r="Q1131" s="275">
        <v>242.77328697894734</v>
      </c>
      <c r="R1131" s="275">
        <v>163.30856312602998</v>
      </c>
      <c r="S1131" s="275">
        <v>200.88304067456127</v>
      </c>
      <c r="T1131" s="275">
        <v>201.17244092371146</v>
      </c>
      <c r="U1131" s="275">
        <v>162.95390408535059</v>
      </c>
      <c r="V1131" s="275">
        <v>182.63493341466324</v>
      </c>
      <c r="W1131" s="275">
        <v>119.06475249412063</v>
      </c>
      <c r="X1131" s="275">
        <v>4.6560905508340635</v>
      </c>
      <c r="Y1131" s="275">
        <v>61.860421522477345</v>
      </c>
      <c r="Z1131" s="275">
        <v>23.033613797093729</v>
      </c>
      <c r="AA1131" s="275">
        <v>23.033613797093729</v>
      </c>
      <c r="AB1131" s="275">
        <v>23.033613797093729</v>
      </c>
      <c r="AC1131" s="275">
        <v>23.033613797093729</v>
      </c>
      <c r="AD1131" s="275">
        <v>23.033613797093729</v>
      </c>
      <c r="AE1131" s="275">
        <v>23.033613797093729</v>
      </c>
      <c r="AF1131" s="275">
        <v>288.34842065389262</v>
      </c>
      <c r="AG1131" s="275">
        <v>26.617366168582645</v>
      </c>
      <c r="AH1131" s="275">
        <v>26.617366168582645</v>
      </c>
      <c r="AI1131" s="275">
        <v>24.438785169759811</v>
      </c>
      <c r="AJ1131" s="275">
        <v>24.438785169759811</v>
      </c>
      <c r="AK1131" s="275">
        <v>24.438785169759811</v>
      </c>
    </row>
    <row r="1132" spans="1:37" ht="15" x14ac:dyDescent="0.25">
      <c r="A1132" s="269" t="s">
        <v>3095</v>
      </c>
      <c r="B1132" s="269" t="s">
        <v>2294</v>
      </c>
      <c r="C1132" s="275">
        <v>92</v>
      </c>
      <c r="D1132" s="269" t="s">
        <v>802</v>
      </c>
      <c r="E1132" s="275">
        <v>701.37494997122883</v>
      </c>
      <c r="F1132" s="275">
        <v>343.16359162536287</v>
      </c>
      <c r="G1132" s="275">
        <v>468.26803480026769</v>
      </c>
      <c r="H1132" s="275">
        <v>332.55306697251672</v>
      </c>
      <c r="I1132" s="275">
        <v>135.32618248358719</v>
      </c>
      <c r="J1132" s="275">
        <v>238.17518634719781</v>
      </c>
      <c r="K1132" s="275">
        <v>255.57769009984045</v>
      </c>
      <c r="L1132" s="275">
        <v>129.00524211049438</v>
      </c>
      <c r="M1132" s="275">
        <v>194.73203266187022</v>
      </c>
      <c r="N1132" s="275">
        <v>383.26657280949297</v>
      </c>
      <c r="O1132" s="275">
        <v>212.98951225652652</v>
      </c>
      <c r="P1132" s="275">
        <v>272.72088901983722</v>
      </c>
      <c r="Q1132" s="275">
        <v>243.09684873317721</v>
      </c>
      <c r="R1132" s="275">
        <v>163.35453883439982</v>
      </c>
      <c r="S1132" s="275">
        <v>201.89493920760768</v>
      </c>
      <c r="T1132" s="275">
        <v>204.8045218849276</v>
      </c>
      <c r="U1132" s="275">
        <v>162.99987979372042</v>
      </c>
      <c r="V1132" s="275">
        <v>184.06614381212918</v>
      </c>
      <c r="W1132" s="275">
        <v>119.06475249412063</v>
      </c>
      <c r="X1132" s="275">
        <v>4.6560905508340635</v>
      </c>
      <c r="Y1132" s="275">
        <v>61.860421522477345</v>
      </c>
      <c r="Z1132" s="275">
        <v>23.033613797093729</v>
      </c>
      <c r="AA1132" s="275">
        <v>23.033613797093729</v>
      </c>
      <c r="AB1132" s="275">
        <v>23.033613797093729</v>
      </c>
      <c r="AC1132" s="275">
        <v>23.033613797093729</v>
      </c>
      <c r="AD1132" s="275">
        <v>23.033613797093729</v>
      </c>
      <c r="AE1132" s="275">
        <v>23.033613797093729</v>
      </c>
      <c r="AF1132" s="275">
        <v>288.29597724209259</v>
      </c>
      <c r="AG1132" s="275">
        <v>26.612511535682643</v>
      </c>
      <c r="AH1132" s="275">
        <v>26.612511535682643</v>
      </c>
      <c r="AI1132" s="275">
        <v>23.992803138922831</v>
      </c>
      <c r="AJ1132" s="275">
        <v>23.992803138922831</v>
      </c>
      <c r="AK1132" s="275">
        <v>23.992803138922831</v>
      </c>
    </row>
    <row r="1133" spans="1:37" ht="15" x14ac:dyDescent="0.25">
      <c r="A1133" s="269" t="s">
        <v>3800</v>
      </c>
      <c r="B1133" s="269" t="s">
        <v>3801</v>
      </c>
      <c r="C1133" s="275">
        <v>175</v>
      </c>
      <c r="D1133" s="269" t="s">
        <v>802</v>
      </c>
      <c r="E1133" s="275">
        <v>1877.2134421256246</v>
      </c>
      <c r="F1133" s="275">
        <v>79.022514239983025</v>
      </c>
      <c r="G1133" s="275">
        <v>816.04918561999182</v>
      </c>
      <c r="H1133" s="275">
        <v>719.21071486293408</v>
      </c>
      <c r="I1133" s="275">
        <v>97.154023203276751</v>
      </c>
      <c r="J1133" s="275">
        <v>356.49675030216662</v>
      </c>
      <c r="K1133" s="275">
        <v>719.21071486293408</v>
      </c>
      <c r="L1133" s="275">
        <v>97.154023203276751</v>
      </c>
      <c r="M1133" s="275">
        <v>365.86418978775151</v>
      </c>
      <c r="N1133" s="275">
        <v>632.07313478391779</v>
      </c>
      <c r="O1133" s="275">
        <v>222.6011240971464</v>
      </c>
      <c r="P1133" s="275">
        <v>338.84401941524851</v>
      </c>
      <c r="Q1133" s="275">
        <v>276.53636664883538</v>
      </c>
      <c r="R1133" s="275">
        <v>220.85175508353885</v>
      </c>
      <c r="S1133" s="275">
        <v>248.28851149320442</v>
      </c>
      <c r="T1133" s="275">
        <v>282.86262943165895</v>
      </c>
      <c r="U1133" s="275">
        <v>212.65101696173426</v>
      </c>
      <c r="V1133" s="275">
        <v>247.81482828781407</v>
      </c>
      <c r="W1133" s="275">
        <v>0</v>
      </c>
      <c r="X1133" s="275">
        <v>0</v>
      </c>
      <c r="Y1133" s="275">
        <v>0</v>
      </c>
      <c r="Z1133" s="275">
        <v>0</v>
      </c>
      <c r="AA1133" s="275">
        <v>0</v>
      </c>
      <c r="AB1133" s="275">
        <v>0</v>
      </c>
      <c r="AC1133" s="275">
        <v>0</v>
      </c>
      <c r="AD1133" s="275">
        <v>0</v>
      </c>
      <c r="AE1133" s="275">
        <v>0</v>
      </c>
      <c r="AF1133" s="275">
        <v>604.30032576172482</v>
      </c>
      <c r="AG1133" s="275">
        <v>55.95761361500228</v>
      </c>
      <c r="AH1133" s="275">
        <v>55.95761361500228</v>
      </c>
      <c r="AI1133" s="275">
        <v>55.185058597728599</v>
      </c>
      <c r="AJ1133" s="275">
        <v>55.185058597728599</v>
      </c>
      <c r="AK1133" s="275">
        <v>55.185058597728599</v>
      </c>
    </row>
    <row r="1134" spans="1:37" ht="15" x14ac:dyDescent="0.25">
      <c r="A1134" s="269" t="s">
        <v>3802</v>
      </c>
      <c r="B1134" s="269" t="s">
        <v>3803</v>
      </c>
      <c r="C1134" s="275">
        <v>34</v>
      </c>
      <c r="D1134" s="269" t="s">
        <v>802</v>
      </c>
      <c r="E1134" s="275">
        <v>422.73383698050122</v>
      </c>
      <c r="F1134" s="275">
        <v>49.363828760481987</v>
      </c>
      <c r="G1134" s="275">
        <v>195.79279729441851</v>
      </c>
      <c r="H1134" s="275">
        <v>208.25275542572498</v>
      </c>
      <c r="I1134" s="275">
        <v>49.955528777934227</v>
      </c>
      <c r="J1134" s="275">
        <v>107.85784548344306</v>
      </c>
      <c r="K1134" s="275">
        <v>208.25275542572498</v>
      </c>
      <c r="L1134" s="275">
        <v>49.955528777934227</v>
      </c>
      <c r="M1134" s="275">
        <v>117.22528496902792</v>
      </c>
      <c r="N1134" s="275">
        <v>92.720191901321897</v>
      </c>
      <c r="O1134" s="275">
        <v>31.600291697394891</v>
      </c>
      <c r="P1134" s="275">
        <v>49.538495426537459</v>
      </c>
      <c r="Q1134" s="275">
        <v>46.552758566592971</v>
      </c>
      <c r="R1134" s="275">
        <v>29.850922683787292</v>
      </c>
      <c r="S1134" s="275">
        <v>37.02054380542954</v>
      </c>
      <c r="T1134" s="275">
        <v>46.532501084012658</v>
      </c>
      <c r="U1134" s="275">
        <v>26.086963445473096</v>
      </c>
      <c r="V1134" s="275">
        <v>37.656055320911797</v>
      </c>
      <c r="W1134" s="275">
        <v>0</v>
      </c>
      <c r="X1134" s="275">
        <v>0</v>
      </c>
      <c r="Y1134" s="275">
        <v>0</v>
      </c>
      <c r="Z1134" s="275">
        <v>0</v>
      </c>
      <c r="AA1134" s="275">
        <v>0</v>
      </c>
      <c r="AB1134" s="275">
        <v>0</v>
      </c>
      <c r="AC1134" s="275">
        <v>0</v>
      </c>
      <c r="AD1134" s="275">
        <v>0</v>
      </c>
      <c r="AE1134" s="275">
        <v>0</v>
      </c>
      <c r="AF1134" s="275">
        <v>113.0597731427884</v>
      </c>
      <c r="AG1134" s="275">
        <v>10.469228863702631</v>
      </c>
      <c r="AH1134" s="275">
        <v>10.469228863702631</v>
      </c>
      <c r="AI1134" s="275">
        <v>12.769049221792958</v>
      </c>
      <c r="AJ1134" s="275">
        <v>12.769049221792958</v>
      </c>
      <c r="AK1134" s="275">
        <v>12.769049221792958</v>
      </c>
    </row>
    <row r="1135" spans="1:37" ht="15" x14ac:dyDescent="0.25">
      <c r="A1135" s="269" t="s">
        <v>3804</v>
      </c>
      <c r="B1135" s="269" t="s">
        <v>3805</v>
      </c>
      <c r="C1135" s="275">
        <v>47</v>
      </c>
      <c r="D1135" s="269" t="s">
        <v>802</v>
      </c>
      <c r="E1135" s="275">
        <v>484.82653504837452</v>
      </c>
      <c r="F1135" s="275">
        <v>8.9468316548817857</v>
      </c>
      <c r="G1135" s="275">
        <v>206.75212944185776</v>
      </c>
      <c r="H1135" s="275">
        <v>170.31931981240305</v>
      </c>
      <c r="I1135" s="275">
        <v>15.732831475114178</v>
      </c>
      <c r="J1135" s="275">
        <v>82.879634939574544</v>
      </c>
      <c r="K1135" s="275">
        <v>170.31931981240305</v>
      </c>
      <c r="L1135" s="275">
        <v>15.732831475114178</v>
      </c>
      <c r="M1135" s="275">
        <v>82.879634939574544</v>
      </c>
      <c r="N1135" s="275">
        <v>179.78431429419862</v>
      </c>
      <c r="O1135" s="275">
        <v>63.666944133250503</v>
      </c>
      <c r="P1135" s="275">
        <v>96.435174662903648</v>
      </c>
      <c r="Q1135" s="275">
        <v>79.068766430437421</v>
      </c>
      <c r="R1135" s="275">
        <v>63.666944133250503</v>
      </c>
      <c r="S1135" s="275">
        <v>70.422655895924947</v>
      </c>
      <c r="T1135" s="275">
        <v>79.068766430437421</v>
      </c>
      <c r="U1135" s="275">
        <v>62.188017838753723</v>
      </c>
      <c r="V1135" s="275">
        <v>70.052924322300754</v>
      </c>
      <c r="W1135" s="275">
        <v>0</v>
      </c>
      <c r="X1135" s="275">
        <v>0</v>
      </c>
      <c r="Y1135" s="275">
        <v>0</v>
      </c>
      <c r="Z1135" s="275">
        <v>0</v>
      </c>
      <c r="AA1135" s="275">
        <v>0</v>
      </c>
      <c r="AB1135" s="275">
        <v>0</v>
      </c>
      <c r="AC1135" s="275">
        <v>0</v>
      </c>
      <c r="AD1135" s="275">
        <v>0</v>
      </c>
      <c r="AE1135" s="275">
        <v>0</v>
      </c>
      <c r="AF1135" s="275">
        <v>163.74685087297877</v>
      </c>
      <c r="AG1135" s="275">
        <v>15.162794917099884</v>
      </c>
      <c r="AH1135" s="275">
        <v>15.162794917099884</v>
      </c>
      <c r="AI1135" s="275">
        <v>14.138669791978549</v>
      </c>
      <c r="AJ1135" s="275">
        <v>14.138669791978549</v>
      </c>
      <c r="AK1135" s="275">
        <v>14.138669791978549</v>
      </c>
    </row>
    <row r="1136" spans="1:37" ht="15" x14ac:dyDescent="0.25">
      <c r="A1136" s="269" t="s">
        <v>3806</v>
      </c>
      <c r="B1136" s="269" t="s">
        <v>3097</v>
      </c>
      <c r="C1136" s="275">
        <v>62</v>
      </c>
      <c r="D1136" s="269" t="s">
        <v>802</v>
      </c>
      <c r="E1136" s="275">
        <v>7498.4696946998156</v>
      </c>
      <c r="F1136" s="275">
        <v>810.53013835052968</v>
      </c>
      <c r="G1136" s="275">
        <v>3017.6793271161746</v>
      </c>
      <c r="H1136" s="275">
        <v>5780.1492014794621</v>
      </c>
      <c r="I1136" s="275">
        <v>1628.7583258985139</v>
      </c>
      <c r="J1136" s="275">
        <v>2696.5951454742512</v>
      </c>
      <c r="K1136" s="275">
        <v>5777.6676014857567</v>
      </c>
      <c r="L1136" s="275">
        <v>1628.7583258985139</v>
      </c>
      <c r="M1136" s="275">
        <v>2776.6814452228791</v>
      </c>
      <c r="N1136" s="275">
        <v>693.90706519630362</v>
      </c>
      <c r="O1136" s="275">
        <v>177.82727223578473</v>
      </c>
      <c r="P1136" s="275">
        <v>403.92807406347271</v>
      </c>
      <c r="Q1136" s="275">
        <v>606.6887683296726</v>
      </c>
      <c r="R1136" s="275">
        <v>279.31934049422432</v>
      </c>
      <c r="S1136" s="275">
        <v>374.5105749316258</v>
      </c>
      <c r="T1136" s="275">
        <v>606.00243281655526</v>
      </c>
      <c r="U1136" s="275">
        <v>270.46067632928327</v>
      </c>
      <c r="V1136" s="275">
        <v>372.3732704890607</v>
      </c>
      <c r="W1136" s="275">
        <v>14.939293939756935</v>
      </c>
      <c r="X1136" s="275">
        <v>0.92345214014848132</v>
      </c>
      <c r="Y1136" s="275">
        <v>7.9313730399527076</v>
      </c>
      <c r="Z1136" s="275">
        <v>37.595407370944599</v>
      </c>
      <c r="AA1136" s="275">
        <v>37.595407370944599</v>
      </c>
      <c r="AB1136" s="275">
        <v>37.595407370944599</v>
      </c>
      <c r="AC1136" s="275">
        <v>37.595407370944599</v>
      </c>
      <c r="AD1136" s="275">
        <v>37.595407370944599</v>
      </c>
      <c r="AE1136" s="275">
        <v>37.595407370944599</v>
      </c>
      <c r="AF1136" s="275">
        <v>1129.9380488872212</v>
      </c>
      <c r="AG1136" s="275">
        <v>104.63113980890013</v>
      </c>
      <c r="AH1136" s="275">
        <v>104.63113980890013</v>
      </c>
      <c r="AI1136" s="275">
        <v>154.67210222357124</v>
      </c>
      <c r="AJ1136" s="275">
        <v>154.67210222357124</v>
      </c>
      <c r="AK1136" s="275">
        <v>154.67210222357124</v>
      </c>
    </row>
    <row r="1137" spans="1:37" ht="15" x14ac:dyDescent="0.25">
      <c r="A1137" s="269" t="s">
        <v>3096</v>
      </c>
      <c r="B1137" s="269" t="s">
        <v>3097</v>
      </c>
      <c r="C1137" s="275">
        <v>62</v>
      </c>
      <c r="D1137" s="269" t="s">
        <v>802</v>
      </c>
      <c r="E1137" s="275">
        <v>7501.6671095829342</v>
      </c>
      <c r="F1137" s="275">
        <v>810.87347803510897</v>
      </c>
      <c r="G1137" s="275">
        <v>3018.8577938221515</v>
      </c>
      <c r="H1137" s="275">
        <v>5782.5319951910969</v>
      </c>
      <c r="I1137" s="275">
        <v>1629.3052333781177</v>
      </c>
      <c r="J1137" s="275">
        <v>2697.6811044351862</v>
      </c>
      <c r="K1137" s="275">
        <v>5780.0503951973915</v>
      </c>
      <c r="L1137" s="275">
        <v>1629.3052333781177</v>
      </c>
      <c r="M1137" s="275">
        <v>2777.7674041838131</v>
      </c>
      <c r="N1137" s="275">
        <v>691.66297236565333</v>
      </c>
      <c r="O1137" s="275">
        <v>177.58108485359688</v>
      </c>
      <c r="P1137" s="275">
        <v>402.79971519081965</v>
      </c>
      <c r="Q1137" s="275">
        <v>604.71926927216998</v>
      </c>
      <c r="R1137" s="275">
        <v>278.7606844820458</v>
      </c>
      <c r="S1137" s="275">
        <v>373.4690129031452</v>
      </c>
      <c r="T1137" s="275">
        <v>604.03293375905253</v>
      </c>
      <c r="U1137" s="275">
        <v>269.90202031710481</v>
      </c>
      <c r="V1137" s="275">
        <v>371.3317084605801</v>
      </c>
      <c r="W1137" s="275">
        <v>14.939293939756926</v>
      </c>
      <c r="X1137" s="275">
        <v>0.9234521401484812</v>
      </c>
      <c r="Y1137" s="275">
        <v>7.9313730399527032</v>
      </c>
      <c r="Z1137" s="275">
        <v>37.595407370944599</v>
      </c>
      <c r="AA1137" s="275">
        <v>37.595407370944599</v>
      </c>
      <c r="AB1137" s="275">
        <v>37.595407370944599</v>
      </c>
      <c r="AC1137" s="275">
        <v>37.595407370944599</v>
      </c>
      <c r="AD1137" s="275">
        <v>37.595407370944599</v>
      </c>
      <c r="AE1137" s="275">
        <v>37.595407370944599</v>
      </c>
      <c r="AF1137" s="275">
        <v>1315.466199865441</v>
      </c>
      <c r="AG1137" s="275">
        <v>121.81087143980008</v>
      </c>
      <c r="AH1137" s="275">
        <v>121.81087143980008</v>
      </c>
      <c r="AI1137" s="275">
        <v>148.76657697407299</v>
      </c>
      <c r="AJ1137" s="275">
        <v>148.76657697407299</v>
      </c>
      <c r="AK1137" s="275">
        <v>148.76657697407299</v>
      </c>
    </row>
    <row r="1138" spans="1:37" ht="15" x14ac:dyDescent="0.25">
      <c r="A1138" s="269" t="s">
        <v>3807</v>
      </c>
      <c r="B1138" s="269" t="s">
        <v>2295</v>
      </c>
      <c r="C1138" s="275">
        <v>565</v>
      </c>
      <c r="D1138" s="269" t="s">
        <v>802</v>
      </c>
      <c r="E1138" s="275">
        <v>18344.281518083179</v>
      </c>
      <c r="F1138" s="275">
        <v>2465.6221772543227</v>
      </c>
      <c r="G1138" s="275">
        <v>7106.5629819870965</v>
      </c>
      <c r="H1138" s="275">
        <v>12979.007393410273</v>
      </c>
      <c r="I1138" s="275">
        <v>3370.3472017115059</v>
      </c>
      <c r="J1138" s="275">
        <v>6242.5682677015284</v>
      </c>
      <c r="K1138" s="275">
        <v>12915.654211350653</v>
      </c>
      <c r="L1138" s="275">
        <v>3370.0145206392381</v>
      </c>
      <c r="M1138" s="275">
        <v>6324.6956814459654</v>
      </c>
      <c r="N1138" s="275">
        <v>4572.3051522080477</v>
      </c>
      <c r="O1138" s="275">
        <v>1635.4257995834532</v>
      </c>
      <c r="P1138" s="275">
        <v>2791.8863715033131</v>
      </c>
      <c r="Q1138" s="275">
        <v>3958.1765799295413</v>
      </c>
      <c r="R1138" s="275">
        <v>1761.7397034086437</v>
      </c>
      <c r="S1138" s="275">
        <v>2624.6980841756986</v>
      </c>
      <c r="T1138" s="275">
        <v>3933.4416286645851</v>
      </c>
      <c r="U1138" s="275">
        <v>1749.9871603257054</v>
      </c>
      <c r="V1138" s="275">
        <v>2603.697669011628</v>
      </c>
      <c r="W1138" s="275">
        <v>990.16957200688171</v>
      </c>
      <c r="X1138" s="275">
        <v>23.380646994989142</v>
      </c>
      <c r="Y1138" s="275">
        <v>506.7751095009354</v>
      </c>
      <c r="Z1138" s="275">
        <v>181.57128462464271</v>
      </c>
      <c r="AA1138" s="275">
        <v>181.57128462464271</v>
      </c>
      <c r="AB1138" s="275">
        <v>181.57128462464271</v>
      </c>
      <c r="AC1138" s="275">
        <v>181.57128462464271</v>
      </c>
      <c r="AD1138" s="275">
        <v>181.57128462464271</v>
      </c>
      <c r="AE1138" s="275">
        <v>181.57128462464271</v>
      </c>
      <c r="AF1138" s="275">
        <v>5576.2100662545763</v>
      </c>
      <c r="AG1138" s="275">
        <v>513.40574201435618</v>
      </c>
      <c r="AH1138" s="275">
        <v>513.40574201435618</v>
      </c>
      <c r="AI1138" s="275">
        <v>2751.9822262416224</v>
      </c>
      <c r="AJ1138" s="275">
        <v>2751.9822262416224</v>
      </c>
      <c r="AK1138" s="275">
        <v>2751.9822262416224</v>
      </c>
    </row>
    <row r="1139" spans="1:37" ht="15" x14ac:dyDescent="0.25">
      <c r="A1139" s="269" t="s">
        <v>3098</v>
      </c>
      <c r="B1139" s="269" t="s">
        <v>2295</v>
      </c>
      <c r="C1139" s="275">
        <v>457</v>
      </c>
      <c r="D1139" s="269" t="s">
        <v>802</v>
      </c>
      <c r="E1139" s="275">
        <v>15883.113092603828</v>
      </c>
      <c r="F1139" s="275">
        <v>2088.3331721012773</v>
      </c>
      <c r="G1139" s="275">
        <v>6299.7546395171194</v>
      </c>
      <c r="H1139" s="275">
        <v>11272.3681128425</v>
      </c>
      <c r="I1139" s="275">
        <v>3080.5283396622563</v>
      </c>
      <c r="J1139" s="275">
        <v>5437.4088824613145</v>
      </c>
      <c r="K1139" s="275">
        <v>11209.01493078288</v>
      </c>
      <c r="L1139" s="275">
        <v>3080.1956585899889</v>
      </c>
      <c r="M1139" s="275">
        <v>5628.3805207402138</v>
      </c>
      <c r="N1139" s="275">
        <v>3876.6218733269529</v>
      </c>
      <c r="O1139" s="275">
        <v>1480.688948226312</v>
      </c>
      <c r="P1139" s="275">
        <v>2405.6069116374333</v>
      </c>
      <c r="Q1139" s="275">
        <v>3342.1914483808828</v>
      </c>
      <c r="R1139" s="275">
        <v>1584.823956280004</v>
      </c>
      <c r="S1139" s="275">
        <v>2252.4889576929154</v>
      </c>
      <c r="T1139" s="275">
        <v>3318.5100926452674</v>
      </c>
      <c r="U1139" s="275">
        <v>1548.5785711412143</v>
      </c>
      <c r="V1139" s="275">
        <v>2225.6445845794933</v>
      </c>
      <c r="W1139" s="275">
        <v>843.00985185628178</v>
      </c>
      <c r="X1139" s="275">
        <v>23.127910043549143</v>
      </c>
      <c r="Y1139" s="275">
        <v>433.06888094991547</v>
      </c>
      <c r="Z1139" s="275">
        <v>170.04460498544273</v>
      </c>
      <c r="AA1139" s="275">
        <v>170.04460498544273</v>
      </c>
      <c r="AB1139" s="275">
        <v>170.04460498544273</v>
      </c>
      <c r="AC1139" s="275">
        <v>170.04460498544273</v>
      </c>
      <c r="AD1139" s="275">
        <v>170.04460498544273</v>
      </c>
      <c r="AE1139" s="275">
        <v>170.04460498544273</v>
      </c>
      <c r="AF1139" s="275">
        <v>5119.485221622228</v>
      </c>
      <c r="AG1139" s="275">
        <v>471.22374631717224</v>
      </c>
      <c r="AH1139" s="275">
        <v>471.22374631717224</v>
      </c>
      <c r="AI1139" s="275">
        <v>2030.5429900547108</v>
      </c>
      <c r="AJ1139" s="275">
        <v>2030.5429900547108</v>
      </c>
      <c r="AK1139" s="275">
        <v>2030.5429900547108</v>
      </c>
    </row>
    <row r="1140" spans="1:37" ht="15" x14ac:dyDescent="0.25">
      <c r="A1140" s="269" t="s">
        <v>3099</v>
      </c>
      <c r="B1140" s="269" t="s">
        <v>3087</v>
      </c>
      <c r="C1140" s="275">
        <v>116</v>
      </c>
      <c r="D1140" s="269" t="s">
        <v>802</v>
      </c>
      <c r="E1140" s="275">
        <v>1903.7167807743458</v>
      </c>
      <c r="F1140" s="275">
        <v>614.03185031080159</v>
      </c>
      <c r="G1140" s="275">
        <v>978.76605841478749</v>
      </c>
      <c r="H1140" s="275">
        <v>771.13708775280759</v>
      </c>
      <c r="I1140" s="275">
        <v>565.91569603557537</v>
      </c>
      <c r="J1140" s="275">
        <v>693.71971869590402</v>
      </c>
      <c r="K1140" s="275">
        <v>790.51870986978111</v>
      </c>
      <c r="L1140" s="275">
        <v>565.58301496330739</v>
      </c>
      <c r="M1140" s="275">
        <v>695.57905354060563</v>
      </c>
      <c r="N1140" s="275">
        <v>911.53287004766332</v>
      </c>
      <c r="O1140" s="275">
        <v>434.10685299214583</v>
      </c>
      <c r="P1140" s="275">
        <v>675.33836586165455</v>
      </c>
      <c r="Q1140" s="275">
        <v>720.5821130878046</v>
      </c>
      <c r="R1140" s="275">
        <v>433.2986609718705</v>
      </c>
      <c r="S1140" s="275">
        <v>638.33419065987164</v>
      </c>
      <c r="T1140" s="275">
        <v>727.22070510432491</v>
      </c>
      <c r="U1140" s="275">
        <v>430.64589013906408</v>
      </c>
      <c r="V1140" s="275">
        <v>636.01682075701547</v>
      </c>
      <c r="W1140" s="275">
        <v>21.688335634045735</v>
      </c>
      <c r="X1140" s="275">
        <v>0.16860329778407226</v>
      </c>
      <c r="Y1140" s="275">
        <v>10.928469465914905</v>
      </c>
      <c r="Z1140" s="275">
        <v>3.738839588332652</v>
      </c>
      <c r="AA1140" s="275">
        <v>3.738839588332652</v>
      </c>
      <c r="AB1140" s="275">
        <v>3.738839588332652</v>
      </c>
      <c r="AC1140" s="275">
        <v>3.738839588332652</v>
      </c>
      <c r="AD1140" s="275">
        <v>3.738839588332652</v>
      </c>
      <c r="AE1140" s="275">
        <v>3.738839588332652</v>
      </c>
      <c r="AF1140" s="275">
        <v>544.99233402012817</v>
      </c>
      <c r="AG1140" s="275">
        <v>50.465737903328161</v>
      </c>
      <c r="AH1140" s="275">
        <v>50.465737903328161</v>
      </c>
      <c r="AI1140" s="275">
        <v>121.46417484908929</v>
      </c>
      <c r="AJ1140" s="275">
        <v>121.46417484908929</v>
      </c>
      <c r="AK1140" s="275">
        <v>121.46417484908929</v>
      </c>
    </row>
    <row r="1141" spans="1:37" ht="15" x14ac:dyDescent="0.25">
      <c r="A1141" s="269" t="s">
        <v>3808</v>
      </c>
      <c r="B1141" s="269" t="s">
        <v>2298</v>
      </c>
      <c r="C1141" s="275">
        <v>129</v>
      </c>
      <c r="D1141" s="269" t="s">
        <v>802</v>
      </c>
      <c r="E1141" s="275">
        <v>2979.6325425752993</v>
      </c>
      <c r="F1141" s="275">
        <v>339.38081230828362</v>
      </c>
      <c r="G1141" s="275">
        <v>1035.7194673738852</v>
      </c>
      <c r="H1141" s="275">
        <v>2136.1967359396835</v>
      </c>
      <c r="I1141" s="275">
        <v>391.70875743260422</v>
      </c>
      <c r="J1141" s="275">
        <v>947.03447402676261</v>
      </c>
      <c r="K1141" s="275">
        <v>2139.4616481634307</v>
      </c>
      <c r="L1141" s="275">
        <v>391.70875743260422</v>
      </c>
      <c r="M1141" s="275">
        <v>946.93996707752524</v>
      </c>
      <c r="N1141" s="275">
        <v>989.70310326490983</v>
      </c>
      <c r="O1141" s="275">
        <v>256.86085367175389</v>
      </c>
      <c r="P1141" s="275">
        <v>571.14653533288322</v>
      </c>
      <c r="Q1141" s="275">
        <v>875.51478669247001</v>
      </c>
      <c r="R1141" s="275">
        <v>349.89345265157567</v>
      </c>
      <c r="S1141" s="275">
        <v>536.99180818817581</v>
      </c>
      <c r="T1141" s="275">
        <v>873.73277670782647</v>
      </c>
      <c r="U1141" s="275">
        <v>349.81308328984539</v>
      </c>
      <c r="V1141" s="275">
        <v>531.44933747181813</v>
      </c>
      <c r="W1141" s="275">
        <v>317.84731414435964</v>
      </c>
      <c r="X1141" s="275">
        <v>7.4295305190188632</v>
      </c>
      <c r="Y1141" s="275">
        <v>162.63842233168924</v>
      </c>
      <c r="Z1141" s="275">
        <v>46.745679221788492</v>
      </c>
      <c r="AA1141" s="275">
        <v>46.745679221788492</v>
      </c>
      <c r="AB1141" s="275">
        <v>46.745679221788492</v>
      </c>
      <c r="AC1141" s="275">
        <v>46.745679221788492</v>
      </c>
      <c r="AD1141" s="275">
        <v>46.745679221788492</v>
      </c>
      <c r="AE1141" s="275">
        <v>46.745679221788492</v>
      </c>
      <c r="AF1141" s="275">
        <v>1238.5071081586625</v>
      </c>
      <c r="AG1141" s="275">
        <v>113.70260521217598</v>
      </c>
      <c r="AH1141" s="275">
        <v>113.70260521217598</v>
      </c>
      <c r="AI1141" s="275">
        <v>827.2504914728205</v>
      </c>
      <c r="AJ1141" s="275">
        <v>827.2504914728205</v>
      </c>
      <c r="AK1141" s="275">
        <v>827.2504914728205</v>
      </c>
    </row>
    <row r="1142" spans="1:37" ht="15" x14ac:dyDescent="0.25">
      <c r="A1142" s="269" t="s">
        <v>3100</v>
      </c>
      <c r="B1142" s="269" t="s">
        <v>2298</v>
      </c>
      <c r="C1142" s="275">
        <v>93</v>
      </c>
      <c r="D1142" s="269" t="s">
        <v>802</v>
      </c>
      <c r="E1142" s="275">
        <v>2159.2430674155157</v>
      </c>
      <c r="F1142" s="275">
        <v>218.54701596371658</v>
      </c>
      <c r="G1142" s="275">
        <v>766.78335321722636</v>
      </c>
      <c r="H1142" s="275">
        <v>1567.3169757504254</v>
      </c>
      <c r="I1142" s="275">
        <v>295.10247008285444</v>
      </c>
      <c r="J1142" s="275">
        <v>678.64801228002455</v>
      </c>
      <c r="K1142" s="275">
        <v>1570.5818879741728</v>
      </c>
      <c r="L1142" s="275">
        <v>295.10247008285444</v>
      </c>
      <c r="M1142" s="275">
        <v>714.83491350894099</v>
      </c>
      <c r="N1142" s="275">
        <v>757.80867697121209</v>
      </c>
      <c r="O1142" s="275">
        <v>205.28190321937336</v>
      </c>
      <c r="P1142" s="275">
        <v>442.38671537759001</v>
      </c>
      <c r="Q1142" s="275">
        <v>670.18640950958388</v>
      </c>
      <c r="R1142" s="275">
        <v>290.92153694202915</v>
      </c>
      <c r="S1142" s="275">
        <v>412.92209936058151</v>
      </c>
      <c r="T1142" s="275">
        <v>668.75559803472072</v>
      </c>
      <c r="U1142" s="275">
        <v>282.67688689501506</v>
      </c>
      <c r="V1142" s="275">
        <v>405.43164266110671</v>
      </c>
      <c r="W1142" s="275">
        <v>268.79407409415961</v>
      </c>
      <c r="X1142" s="275">
        <v>7.3452848685388634</v>
      </c>
      <c r="Y1142" s="275">
        <v>138.06967948134923</v>
      </c>
      <c r="Z1142" s="275">
        <v>42.903452675388493</v>
      </c>
      <c r="AA1142" s="275">
        <v>42.903452675388493</v>
      </c>
      <c r="AB1142" s="275">
        <v>42.903452675388493</v>
      </c>
      <c r="AC1142" s="275">
        <v>42.903452675388493</v>
      </c>
      <c r="AD1142" s="275">
        <v>42.903452675388493</v>
      </c>
      <c r="AE1142" s="275">
        <v>42.903452675388493</v>
      </c>
      <c r="AF1142" s="275">
        <v>1086.2654932812134</v>
      </c>
      <c r="AG1142" s="275">
        <v>99.641939979781341</v>
      </c>
      <c r="AH1142" s="275">
        <v>99.641939979781341</v>
      </c>
      <c r="AI1142" s="275">
        <v>586.77074607718293</v>
      </c>
      <c r="AJ1142" s="275">
        <v>586.77074607718293</v>
      </c>
      <c r="AK1142" s="275">
        <v>586.77074607718293</v>
      </c>
    </row>
    <row r="1143" spans="1:37" ht="15" x14ac:dyDescent="0.25">
      <c r="A1143" s="269" t="s">
        <v>3101</v>
      </c>
      <c r="B1143" s="269" t="s">
        <v>3102</v>
      </c>
      <c r="C1143" s="275">
        <v>62</v>
      </c>
      <c r="D1143" s="269" t="s">
        <v>802</v>
      </c>
      <c r="E1143" s="275">
        <v>7501.6671095829342</v>
      </c>
      <c r="F1143" s="275">
        <v>810.87347803510897</v>
      </c>
      <c r="G1143" s="275">
        <v>3020.638521450654</v>
      </c>
      <c r="H1143" s="275">
        <v>5830.0981614985922</v>
      </c>
      <c r="I1143" s="275">
        <v>1629.3052333781177</v>
      </c>
      <c r="J1143" s="275">
        <v>2707.7451269253374</v>
      </c>
      <c r="K1143" s="275">
        <v>5829.4777615001658</v>
      </c>
      <c r="L1143" s="275">
        <v>1629.3052333781177</v>
      </c>
      <c r="M1143" s="275">
        <v>2788.2967266727846</v>
      </c>
      <c r="N1143" s="275">
        <v>691.66297236565333</v>
      </c>
      <c r="O1143" s="275">
        <v>177.58108485359688</v>
      </c>
      <c r="P1143" s="275">
        <v>403.10839964300817</v>
      </c>
      <c r="Q1143" s="275">
        <v>611.05010676432664</v>
      </c>
      <c r="R1143" s="275">
        <v>278.7606844820458</v>
      </c>
      <c r="S1143" s="275">
        <v>375.3884689512991</v>
      </c>
      <c r="T1143" s="275">
        <v>610.69045657290371</v>
      </c>
      <c r="U1143" s="275">
        <v>269.90202031710481</v>
      </c>
      <c r="V1143" s="275">
        <v>373.33283583915761</v>
      </c>
      <c r="W1143" s="275">
        <v>14.939293939756926</v>
      </c>
      <c r="X1143" s="275">
        <v>0.9234521401484812</v>
      </c>
      <c r="Y1143" s="275">
        <v>7.9313730399527032</v>
      </c>
      <c r="Z1143" s="275">
        <v>37.595407370944599</v>
      </c>
      <c r="AA1143" s="275">
        <v>37.595407370944599</v>
      </c>
      <c r="AB1143" s="275">
        <v>37.595407370944599</v>
      </c>
      <c r="AC1143" s="275">
        <v>37.595407370944599</v>
      </c>
      <c r="AD1143" s="275">
        <v>37.595407370944599</v>
      </c>
      <c r="AE1143" s="275">
        <v>37.595407370944599</v>
      </c>
      <c r="AF1143" s="275">
        <v>1315.6964077584607</v>
      </c>
      <c r="AG1143" s="275">
        <v>121.83218847450006</v>
      </c>
      <c r="AH1143" s="275">
        <v>121.83218847450006</v>
      </c>
      <c r="AI1143" s="275">
        <v>148.76657697407299</v>
      </c>
      <c r="AJ1143" s="275">
        <v>148.76657697407299</v>
      </c>
      <c r="AK1143" s="275">
        <v>148.76657697407299</v>
      </c>
    </row>
    <row r="1144" spans="1:37" ht="15" x14ac:dyDescent="0.25">
      <c r="A1144" s="269" t="s">
        <v>3809</v>
      </c>
      <c r="B1144" s="269" t="s">
        <v>3810</v>
      </c>
      <c r="C1144" s="275">
        <v>18</v>
      </c>
      <c r="D1144" s="269" t="s">
        <v>802</v>
      </c>
      <c r="E1144" s="275">
        <v>410.23783734862457</v>
      </c>
      <c r="F1144" s="275">
        <v>7.5703960156692034</v>
      </c>
      <c r="G1144" s="275">
        <v>174.9441095277258</v>
      </c>
      <c r="H1144" s="275">
        <v>144.11634753357183</v>
      </c>
      <c r="I1144" s="275">
        <v>13.31239586355815</v>
      </c>
      <c r="J1144" s="275">
        <v>70.128921871947682</v>
      </c>
      <c r="K1144" s="275">
        <v>144.11634753357183</v>
      </c>
      <c r="L1144" s="275">
        <v>13.31239586355815</v>
      </c>
      <c r="M1144" s="275">
        <v>70.128921871947682</v>
      </c>
      <c r="N1144" s="275">
        <v>136.70920008255681</v>
      </c>
      <c r="O1144" s="275">
        <v>45.959211202488632</v>
      </c>
      <c r="P1144" s="275">
        <v>71.234598594031539</v>
      </c>
      <c r="Q1144" s="275">
        <v>58.008092089133328</v>
      </c>
      <c r="R1144" s="275">
        <v>45.921558707055418</v>
      </c>
      <c r="S1144" s="275">
        <v>51.202917068081703</v>
      </c>
      <c r="T1144" s="275">
        <v>57.970439593700121</v>
      </c>
      <c r="U1144" s="275">
        <v>45.830717021653015</v>
      </c>
      <c r="V1144" s="275">
        <v>51.16138039901449</v>
      </c>
      <c r="W1144" s="275">
        <v>0</v>
      </c>
      <c r="X1144" s="275">
        <v>0</v>
      </c>
      <c r="Y1144" s="275">
        <v>0</v>
      </c>
      <c r="Z1144" s="275">
        <v>0</v>
      </c>
      <c r="AA1144" s="275">
        <v>0</v>
      </c>
      <c r="AB1144" s="275">
        <v>0</v>
      </c>
      <c r="AC1144" s="275">
        <v>0</v>
      </c>
      <c r="AD1144" s="275">
        <v>0</v>
      </c>
      <c r="AE1144" s="275">
        <v>0</v>
      </c>
      <c r="AF1144" s="275">
        <v>136.2323998262649</v>
      </c>
      <c r="AG1144" s="275">
        <v>12.614983456097399</v>
      </c>
      <c r="AH1144" s="275">
        <v>12.614983456097399</v>
      </c>
      <c r="AI1144" s="275">
        <v>10.154922356066104</v>
      </c>
      <c r="AJ1144" s="275">
        <v>10.154922356066104</v>
      </c>
      <c r="AK1144" s="275">
        <v>10.154922356066104</v>
      </c>
    </row>
    <row r="1145" spans="1:37" ht="15" x14ac:dyDescent="0.25">
      <c r="A1145" s="269" t="s">
        <v>3811</v>
      </c>
      <c r="B1145" s="269" t="s">
        <v>3812</v>
      </c>
      <c r="C1145" s="275">
        <v>80</v>
      </c>
      <c r="D1145" s="269" t="s">
        <v>802</v>
      </c>
      <c r="E1145" s="275">
        <v>1608.2337096730794</v>
      </c>
      <c r="F1145" s="275">
        <v>118.65877939668857</v>
      </c>
      <c r="G1145" s="275">
        <v>723.8434637410686</v>
      </c>
      <c r="H1145" s="275">
        <v>590.30374294001967</v>
      </c>
      <c r="I1145" s="275">
        <v>80.232282663543074</v>
      </c>
      <c r="J1145" s="275">
        <v>300.95361733460629</v>
      </c>
      <c r="K1145" s="275">
        <v>578.52214973861192</v>
      </c>
      <c r="L1145" s="275">
        <v>78.901558374470895</v>
      </c>
      <c r="M1145" s="275">
        <v>293.37010909726848</v>
      </c>
      <c r="N1145" s="275">
        <v>527.42499528244696</v>
      </c>
      <c r="O1145" s="275">
        <v>170.0085530538924</v>
      </c>
      <c r="P1145" s="275">
        <v>273.01502187299326</v>
      </c>
      <c r="Q1145" s="275">
        <v>221.76914610217773</v>
      </c>
      <c r="R1145" s="275">
        <v>157.86378290150853</v>
      </c>
      <c r="S1145" s="275">
        <v>186.8354810783845</v>
      </c>
      <c r="T1145" s="275">
        <v>212.01400282030446</v>
      </c>
      <c r="U1145" s="275">
        <v>159.22057753969716</v>
      </c>
      <c r="V1145" s="275">
        <v>182.96871351203532</v>
      </c>
      <c r="W1145" s="275">
        <v>0</v>
      </c>
      <c r="X1145" s="275">
        <v>0</v>
      </c>
      <c r="Y1145" s="275">
        <v>0</v>
      </c>
      <c r="Z1145" s="275">
        <v>0</v>
      </c>
      <c r="AA1145" s="275">
        <v>0</v>
      </c>
      <c r="AB1145" s="275">
        <v>0</v>
      </c>
      <c r="AC1145" s="275">
        <v>0</v>
      </c>
      <c r="AD1145" s="275">
        <v>0</v>
      </c>
      <c r="AE1145" s="275">
        <v>0</v>
      </c>
      <c r="AF1145" s="275">
        <v>537.34259076344995</v>
      </c>
      <c r="AG1145" s="275">
        <v>49.757387600669162</v>
      </c>
      <c r="AH1145" s="275">
        <v>49.757387600669162</v>
      </c>
      <c r="AI1145" s="275">
        <v>44.280329054350617</v>
      </c>
      <c r="AJ1145" s="275">
        <v>44.280329054350617</v>
      </c>
      <c r="AK1145" s="275">
        <v>44.280329054350617</v>
      </c>
    </row>
    <row r="1146" spans="1:37" ht="15" x14ac:dyDescent="0.25">
      <c r="A1146" s="269" t="s">
        <v>3813</v>
      </c>
      <c r="B1146" s="269" t="s">
        <v>3814</v>
      </c>
      <c r="C1146" s="275">
        <v>26</v>
      </c>
      <c r="D1146" s="269" t="s">
        <v>802</v>
      </c>
      <c r="E1146" s="275">
        <v>377.52019762720545</v>
      </c>
      <c r="F1146" s="275">
        <v>86.73121599746294</v>
      </c>
      <c r="G1146" s="275">
        <v>199.01113515789123</v>
      </c>
      <c r="H1146" s="275">
        <v>157.95470033930422</v>
      </c>
      <c r="I1146" s="275">
        <v>40.295095072868619</v>
      </c>
      <c r="J1146" s="275">
        <v>90.566851718763218</v>
      </c>
      <c r="K1146" s="275">
        <v>146.17310713789635</v>
      </c>
      <c r="L1146" s="275">
        <v>38.964370783796454</v>
      </c>
      <c r="M1146" s="275">
        <v>82.983343481425337</v>
      </c>
      <c r="N1146" s="275">
        <v>117.29739503477654</v>
      </c>
      <c r="O1146" s="275">
        <v>32.017961960126783</v>
      </c>
      <c r="P1146" s="275">
        <v>59.311226090898572</v>
      </c>
      <c r="Q1146" s="275">
        <v>47.744869834777731</v>
      </c>
      <c r="R1146" s="275">
        <v>20.099106780342204</v>
      </c>
      <c r="S1146" s="275">
        <v>33.226729874139338</v>
      </c>
      <c r="T1146" s="275">
        <v>38.102684039204057</v>
      </c>
      <c r="U1146" s="275">
        <v>21.455901418530846</v>
      </c>
      <c r="V1146" s="275">
        <v>29.484572314991787</v>
      </c>
      <c r="W1146" s="275">
        <v>0</v>
      </c>
      <c r="X1146" s="275">
        <v>0</v>
      </c>
      <c r="Y1146" s="275">
        <v>0</v>
      </c>
      <c r="Z1146" s="275">
        <v>0</v>
      </c>
      <c r="AA1146" s="275">
        <v>0</v>
      </c>
      <c r="AB1146" s="275">
        <v>0</v>
      </c>
      <c r="AC1146" s="275">
        <v>0</v>
      </c>
      <c r="AD1146" s="275">
        <v>0</v>
      </c>
      <c r="AE1146" s="275">
        <v>0</v>
      </c>
      <c r="AF1146" s="275">
        <v>128.6453912846552</v>
      </c>
      <c r="AG1146" s="275">
        <v>11.912437232376965</v>
      </c>
      <c r="AH1146" s="275">
        <v>11.912437232376965</v>
      </c>
      <c r="AI1146" s="275">
        <v>13.815561986152304</v>
      </c>
      <c r="AJ1146" s="275">
        <v>13.815561986152304</v>
      </c>
      <c r="AK1146" s="275">
        <v>13.815561986152304</v>
      </c>
    </row>
    <row r="1147" spans="1:37" ht="15" x14ac:dyDescent="0.25">
      <c r="A1147" s="269" t="s">
        <v>3815</v>
      </c>
      <c r="B1147" s="269" t="s">
        <v>3816</v>
      </c>
      <c r="C1147" s="275">
        <v>48</v>
      </c>
      <c r="D1147" s="269" t="s">
        <v>802</v>
      </c>
      <c r="E1147" s="275">
        <v>447.53218619849952</v>
      </c>
      <c r="F1147" s="275">
        <v>8.2586138352754936</v>
      </c>
      <c r="G1147" s="275">
        <v>190.84811948479179</v>
      </c>
      <c r="H1147" s="275">
        <v>157.21783367298744</v>
      </c>
      <c r="I1147" s="275">
        <v>14.522613669336165</v>
      </c>
      <c r="J1147" s="275">
        <v>76.504278405761113</v>
      </c>
      <c r="K1147" s="275">
        <v>157.21783367298744</v>
      </c>
      <c r="L1147" s="275">
        <v>14.522613669336165</v>
      </c>
      <c r="M1147" s="275">
        <v>76.504278405761113</v>
      </c>
      <c r="N1147" s="275">
        <v>174.8186469847318</v>
      </c>
      <c r="O1147" s="275">
        <v>66.783197026536982</v>
      </c>
      <c r="P1147" s="275">
        <v>97.306449722091998</v>
      </c>
      <c r="Q1147" s="275">
        <v>81.107429963356779</v>
      </c>
      <c r="R1147" s="275">
        <v>66.783197026536982</v>
      </c>
      <c r="S1147" s="275">
        <v>73.06746344405083</v>
      </c>
      <c r="T1147" s="275">
        <v>81.107429963356779</v>
      </c>
      <c r="U1147" s="275">
        <v>65.274852137986983</v>
      </c>
      <c r="V1147" s="275">
        <v>72.690377221913323</v>
      </c>
      <c r="W1147" s="275">
        <v>0</v>
      </c>
      <c r="X1147" s="275">
        <v>0</v>
      </c>
      <c r="Y1147" s="275">
        <v>0</v>
      </c>
      <c r="Z1147" s="275">
        <v>0</v>
      </c>
      <c r="AA1147" s="275">
        <v>0</v>
      </c>
      <c r="AB1147" s="275">
        <v>0</v>
      </c>
      <c r="AC1147" s="275">
        <v>0</v>
      </c>
      <c r="AD1147" s="275">
        <v>0</v>
      </c>
      <c r="AE1147" s="275">
        <v>0</v>
      </c>
      <c r="AF1147" s="275">
        <v>151.38245277210001</v>
      </c>
      <c r="AG1147" s="275">
        <v>14.017864069999998</v>
      </c>
      <c r="AH1147" s="275">
        <v>14.017864069999998</v>
      </c>
      <c r="AI1147" s="275">
        <v>13.280555372181864</v>
      </c>
      <c r="AJ1147" s="275">
        <v>13.280555372181864</v>
      </c>
      <c r="AK1147" s="275">
        <v>13.280555372181864</v>
      </c>
    </row>
    <row r="1148" spans="1:37" ht="15" x14ac:dyDescent="0.25">
      <c r="A1148" s="269" t="s">
        <v>398</v>
      </c>
      <c r="B1148" s="269" t="s">
        <v>399</v>
      </c>
      <c r="C1148" s="275">
        <v>606</v>
      </c>
      <c r="D1148" s="269" t="s">
        <v>802</v>
      </c>
      <c r="E1148" s="275">
        <v>37674.348141029688</v>
      </c>
      <c r="F1148" s="275">
        <v>4214.6637535714653</v>
      </c>
      <c r="G1148" s="275">
        <v>15469.185275229094</v>
      </c>
      <c r="H1148" s="275">
        <v>25376.253654735709</v>
      </c>
      <c r="I1148" s="275">
        <v>7221.7067191244732</v>
      </c>
      <c r="J1148" s="275">
        <v>12690.824509595455</v>
      </c>
      <c r="K1148" s="275">
        <v>25235.024362084812</v>
      </c>
      <c r="L1148" s="275">
        <v>7219.2663087190758</v>
      </c>
      <c r="M1148" s="275">
        <v>13166.557708712609</v>
      </c>
      <c r="N1148" s="275">
        <v>5165.8481400043147</v>
      </c>
      <c r="O1148" s="275">
        <v>1652.7199227670501</v>
      </c>
      <c r="P1148" s="275">
        <v>3069.1163530798744</v>
      </c>
      <c r="Q1148" s="275">
        <v>3986.0549597142513</v>
      </c>
      <c r="R1148" s="275">
        <v>2262.0368933731538</v>
      </c>
      <c r="S1148" s="275">
        <v>2734.1476412269299</v>
      </c>
      <c r="T1148" s="275">
        <v>3971.7701057038744</v>
      </c>
      <c r="U1148" s="275">
        <v>2258.7201906125019</v>
      </c>
      <c r="V1148" s="275">
        <v>2737.846144408235</v>
      </c>
      <c r="W1148" s="275">
        <v>554.01449886709088</v>
      </c>
      <c r="X1148" s="275">
        <v>25.692514928378202</v>
      </c>
      <c r="Y1148" s="275">
        <v>289.85350689773452</v>
      </c>
      <c r="Z1148" s="275">
        <v>248.16878185111122</v>
      </c>
      <c r="AA1148" s="275">
        <v>248.16878185111122</v>
      </c>
      <c r="AB1148" s="275">
        <v>248.16878185111122</v>
      </c>
      <c r="AC1148" s="275">
        <v>248.16878185111122</v>
      </c>
      <c r="AD1148" s="275">
        <v>248.16878185111122</v>
      </c>
      <c r="AE1148" s="275">
        <v>248.16878185111122</v>
      </c>
      <c r="AF1148" s="275">
        <v>5984.6059948822449</v>
      </c>
      <c r="AG1148" s="275">
        <v>553.11988301439226</v>
      </c>
      <c r="AH1148" s="275">
        <v>553.11988301439226</v>
      </c>
      <c r="AI1148" s="275">
        <v>1247.3212985988969</v>
      </c>
      <c r="AJ1148" s="275">
        <v>1247.3212985988969</v>
      </c>
      <c r="AK1148" s="275">
        <v>1247.3212985988969</v>
      </c>
    </row>
    <row r="1149" spans="1:37" ht="15" x14ac:dyDescent="0.25">
      <c r="A1149" s="269" t="s">
        <v>400</v>
      </c>
      <c r="B1149" s="269" t="s">
        <v>401</v>
      </c>
      <c r="C1149" s="275">
        <v>354</v>
      </c>
      <c r="D1149" s="269" t="s">
        <v>802</v>
      </c>
      <c r="E1149" s="275">
        <v>7682.9509622241312</v>
      </c>
      <c r="F1149" s="275">
        <v>799.70876139246332</v>
      </c>
      <c r="G1149" s="275">
        <v>3412.7371667282023</v>
      </c>
      <c r="H1149" s="275">
        <v>3163.8376212433604</v>
      </c>
      <c r="I1149" s="275">
        <v>731.48941546747471</v>
      </c>
      <c r="J1149" s="275">
        <v>1923.6763276496697</v>
      </c>
      <c r="K1149" s="275">
        <v>3208.8904411455433</v>
      </c>
      <c r="L1149" s="275">
        <v>729.0490050620773</v>
      </c>
      <c r="M1149" s="275">
        <v>2077.2031277770338</v>
      </c>
      <c r="N1149" s="275">
        <v>2390.4213772851504</v>
      </c>
      <c r="O1149" s="275">
        <v>945.09697532137102</v>
      </c>
      <c r="P1149" s="275">
        <v>1455.6745619294327</v>
      </c>
      <c r="Q1149" s="275">
        <v>1561.6792866062412</v>
      </c>
      <c r="R1149" s="275">
        <v>1068.3326525115585</v>
      </c>
      <c r="S1149" s="275">
        <v>1239.2470074617288</v>
      </c>
      <c r="T1149" s="275">
        <v>1548.2787556997043</v>
      </c>
      <c r="U1149" s="275">
        <v>1068.3326525115585</v>
      </c>
      <c r="V1149" s="275">
        <v>1251.1383687833684</v>
      </c>
      <c r="W1149" s="275">
        <v>494.2540505074719</v>
      </c>
      <c r="X1149" s="275">
        <v>21.998505620872283</v>
      </c>
      <c r="Y1149" s="275">
        <v>258.12627806417208</v>
      </c>
      <c r="Z1149" s="275">
        <v>97.78380940208919</v>
      </c>
      <c r="AA1149" s="275">
        <v>97.78380940208919</v>
      </c>
      <c r="AB1149" s="275">
        <v>97.78380940208919</v>
      </c>
      <c r="AC1149" s="275">
        <v>97.78380940208919</v>
      </c>
      <c r="AD1149" s="275">
        <v>97.78380940208919</v>
      </c>
      <c r="AE1149" s="275">
        <v>97.78380940208919</v>
      </c>
      <c r="AF1149" s="275">
        <v>1465.3981024910445</v>
      </c>
      <c r="AG1149" s="275">
        <v>134.64572568719228</v>
      </c>
      <c r="AH1149" s="275">
        <v>134.64572568719228</v>
      </c>
      <c r="AI1149" s="275">
        <v>628.95750514880922</v>
      </c>
      <c r="AJ1149" s="275">
        <v>628.95750514880922</v>
      </c>
      <c r="AK1149" s="275">
        <v>628.95750514880922</v>
      </c>
    </row>
    <row r="1150" spans="1:37" ht="15" x14ac:dyDescent="0.25">
      <c r="A1150" s="269" t="s">
        <v>402</v>
      </c>
      <c r="B1150" s="269" t="s">
        <v>403</v>
      </c>
      <c r="C1150" s="275">
        <v>63</v>
      </c>
      <c r="D1150" s="269" t="s">
        <v>802</v>
      </c>
      <c r="E1150" s="275">
        <v>7497.8492947013892</v>
      </c>
      <c r="F1150" s="275">
        <v>804.94653836469172</v>
      </c>
      <c r="G1150" s="275">
        <v>3014.1120271252221</v>
      </c>
      <c r="H1150" s="275">
        <v>5776.426801488903</v>
      </c>
      <c r="I1150" s="275">
        <v>1622.5543259142496</v>
      </c>
      <c r="J1150" s="275">
        <v>2691.7870454864465</v>
      </c>
      <c r="K1150" s="275">
        <v>5776.426801488903</v>
      </c>
      <c r="L1150" s="275">
        <v>1622.5543259142496</v>
      </c>
      <c r="M1150" s="275">
        <v>2772.3386452338941</v>
      </c>
      <c r="N1150" s="275">
        <v>693.85669067979097</v>
      </c>
      <c r="O1150" s="275">
        <v>176.9057368614198</v>
      </c>
      <c r="P1150" s="275">
        <v>403.36044778761016</v>
      </c>
      <c r="Q1150" s="275">
        <v>606.0939182770021</v>
      </c>
      <c r="R1150" s="275">
        <v>278.72449044155388</v>
      </c>
      <c r="S1150" s="275">
        <v>373.72515844130015</v>
      </c>
      <c r="T1150" s="275">
        <v>605.87283750104234</v>
      </c>
      <c r="U1150" s="275">
        <v>269.86582627661284</v>
      </c>
      <c r="V1150" s="275">
        <v>371.67694390621659</v>
      </c>
      <c r="W1150" s="275">
        <v>14.940112089904732</v>
      </c>
      <c r="X1150" s="275">
        <v>0.92350232687647971</v>
      </c>
      <c r="Y1150" s="275">
        <v>7.9318072083906053</v>
      </c>
      <c r="Z1150" s="275">
        <v>37.596243112255507</v>
      </c>
      <c r="AA1150" s="275">
        <v>37.596243112255507</v>
      </c>
      <c r="AB1150" s="275">
        <v>37.596243112255507</v>
      </c>
      <c r="AC1150" s="275">
        <v>37.596243112255507</v>
      </c>
      <c r="AD1150" s="275">
        <v>37.596243112255507</v>
      </c>
      <c r="AE1150" s="275">
        <v>37.596243112255507</v>
      </c>
      <c r="AF1150" s="275">
        <v>1129.8019730977999</v>
      </c>
      <c r="AG1150" s="275">
        <v>104.61853933180001</v>
      </c>
      <c r="AH1150" s="275">
        <v>104.61853933180001</v>
      </c>
      <c r="AI1150" s="275">
        <v>154.59094836252186</v>
      </c>
      <c r="AJ1150" s="275">
        <v>154.59094836252186</v>
      </c>
      <c r="AK1150" s="275">
        <v>154.59094836252186</v>
      </c>
    </row>
    <row r="1151" spans="1:37" ht="15" x14ac:dyDescent="0.25">
      <c r="A1151" s="269" t="s">
        <v>988</v>
      </c>
      <c r="B1151" s="269" t="s">
        <v>404</v>
      </c>
      <c r="C1151" s="275">
        <v>75</v>
      </c>
      <c r="D1151" s="269" t="s">
        <v>802</v>
      </c>
      <c r="E1151" s="275">
        <v>7178.7358000403437</v>
      </c>
      <c r="F1151" s="275">
        <v>773.75316264925709</v>
      </c>
      <c r="G1151" s="275">
        <v>2903.4687493925649</v>
      </c>
      <c r="H1151" s="275">
        <v>5406.5767648774063</v>
      </c>
      <c r="I1151" s="275">
        <v>1495.6319031515086</v>
      </c>
      <c r="J1151" s="275">
        <v>2540.5541775096899</v>
      </c>
      <c r="K1151" s="275">
        <v>5403.2310715814492</v>
      </c>
      <c r="L1151" s="275">
        <v>1495.6319031515086</v>
      </c>
      <c r="M1151" s="275">
        <v>2620.838588393387</v>
      </c>
      <c r="N1151" s="275">
        <v>745.52302370682958</v>
      </c>
      <c r="O1151" s="275">
        <v>231.94214056781553</v>
      </c>
      <c r="P1151" s="275">
        <v>452.58253152051833</v>
      </c>
      <c r="Q1151" s="275">
        <v>639.68813123034124</v>
      </c>
      <c r="R1151" s="275">
        <v>327.18857395459185</v>
      </c>
      <c r="S1151" s="275">
        <v>418.20497095614178</v>
      </c>
      <c r="T1151" s="275">
        <v>637.49926355223397</v>
      </c>
      <c r="U1151" s="275">
        <v>328.16107153162017</v>
      </c>
      <c r="V1151" s="275">
        <v>416.97791536764555</v>
      </c>
      <c r="W1151" s="275">
        <v>16.424099052934949</v>
      </c>
      <c r="X1151" s="275">
        <v>0.98276448718437515</v>
      </c>
      <c r="Y1151" s="275">
        <v>8.7034317700596624</v>
      </c>
      <c r="Z1151" s="275">
        <v>37.892922925598171</v>
      </c>
      <c r="AA1151" s="275">
        <v>37.892922925598171</v>
      </c>
      <c r="AB1151" s="275">
        <v>37.892922925598171</v>
      </c>
      <c r="AC1151" s="275">
        <v>37.892922925598171</v>
      </c>
      <c r="AD1151" s="275">
        <v>37.892922925598171</v>
      </c>
      <c r="AE1151" s="275">
        <v>37.892922925598171</v>
      </c>
      <c r="AF1151" s="275">
        <v>1452.3262735405999</v>
      </c>
      <c r="AG1151" s="275">
        <v>134.48396834639999</v>
      </c>
      <c r="AH1151" s="275">
        <v>134.48396834639999</v>
      </c>
      <c r="AI1151" s="275">
        <v>188.41571826433025</v>
      </c>
      <c r="AJ1151" s="275">
        <v>188.41571826433025</v>
      </c>
      <c r="AK1151" s="275">
        <v>188.41571826433025</v>
      </c>
    </row>
    <row r="1152" spans="1:37" ht="15" x14ac:dyDescent="0.25">
      <c r="A1152" s="269" t="s">
        <v>3103</v>
      </c>
      <c r="B1152" s="269" t="s">
        <v>405</v>
      </c>
      <c r="C1152" s="275">
        <v>103</v>
      </c>
      <c r="D1152" s="269" t="s">
        <v>802</v>
      </c>
      <c r="E1152" s="275">
        <v>474.50248675970749</v>
      </c>
      <c r="F1152" s="275">
        <v>323.31757095506947</v>
      </c>
      <c r="G1152" s="275">
        <v>404.23568776585518</v>
      </c>
      <c r="H1152" s="275">
        <v>432.25901608858089</v>
      </c>
      <c r="I1152" s="275">
        <v>259.38720533394951</v>
      </c>
      <c r="J1152" s="275">
        <v>342.66837151928621</v>
      </c>
      <c r="K1152" s="275">
        <v>285.13290850836864</v>
      </c>
      <c r="L1152" s="275">
        <v>259.38720533394951</v>
      </c>
      <c r="M1152" s="275">
        <v>265.82363112755434</v>
      </c>
      <c r="N1152" s="275">
        <v>206.65527062087261</v>
      </c>
      <c r="O1152" s="275">
        <v>116.00734094701345</v>
      </c>
      <c r="P1152" s="275">
        <v>182.32493673840955</v>
      </c>
      <c r="Q1152" s="275">
        <v>201.90584669411487</v>
      </c>
      <c r="R1152" s="275">
        <v>92.723866163069957</v>
      </c>
      <c r="S1152" s="275">
        <v>148.03621755017431</v>
      </c>
      <c r="T1152" s="275">
        <v>95.788261300762642</v>
      </c>
      <c r="U1152" s="275">
        <v>92.723866163069957</v>
      </c>
      <c r="V1152" s="275">
        <v>93.489964947493121</v>
      </c>
      <c r="W1152" s="275">
        <v>9.9653095153737716</v>
      </c>
      <c r="X1152" s="275">
        <v>0.16515908347942188</v>
      </c>
      <c r="Y1152" s="275">
        <v>5.0652342994265966</v>
      </c>
      <c r="Z1152" s="275">
        <v>1.0852891503918767</v>
      </c>
      <c r="AA1152" s="275">
        <v>1.0852891503918767</v>
      </c>
      <c r="AB1152" s="275">
        <v>1.0852891503918767</v>
      </c>
      <c r="AC1152" s="275">
        <v>1.0852891503918767</v>
      </c>
      <c r="AD1152" s="275">
        <v>1.0852891503918767</v>
      </c>
      <c r="AE1152" s="275">
        <v>1.0852891503918767</v>
      </c>
      <c r="AF1152" s="275">
        <v>242.98874030855492</v>
      </c>
      <c r="AG1152" s="275">
        <v>22.500519685659526</v>
      </c>
      <c r="AH1152" s="275">
        <v>22.500519685659526</v>
      </c>
      <c r="AI1152" s="275">
        <v>21.771145057199718</v>
      </c>
      <c r="AJ1152" s="275">
        <v>21.771145057199718</v>
      </c>
      <c r="AK1152" s="275">
        <v>21.771145057199718</v>
      </c>
    </row>
    <row r="1153" spans="1:37" ht="15" x14ac:dyDescent="0.25">
      <c r="A1153" s="269" t="s">
        <v>3104</v>
      </c>
      <c r="B1153" s="269" t="s">
        <v>3105</v>
      </c>
      <c r="C1153" s="275">
        <v>12</v>
      </c>
      <c r="D1153" s="269" t="s">
        <v>802</v>
      </c>
      <c r="E1153" s="275">
        <v>36.430377561917176</v>
      </c>
      <c r="F1153" s="275">
        <v>24.391913015962722</v>
      </c>
      <c r="G1153" s="275">
        <v>31.216550673009394</v>
      </c>
      <c r="H1153" s="275">
        <v>36.995566736133966</v>
      </c>
      <c r="I1153" s="275">
        <v>16.952237537371147</v>
      </c>
      <c r="J1153" s="275">
        <v>25.177902184330307</v>
      </c>
      <c r="K1153" s="275">
        <v>16.952237537371147</v>
      </c>
      <c r="L1153" s="275">
        <v>16.952237537371147</v>
      </c>
      <c r="M1153" s="275">
        <v>16.952237537371147</v>
      </c>
      <c r="N1153" s="275">
        <v>15.866708565457978</v>
      </c>
      <c r="O1153" s="275">
        <v>6.4378016622458114</v>
      </c>
      <c r="P1153" s="275">
        <v>13.621730731359845</v>
      </c>
      <c r="Q1153" s="275">
        <v>15.866708565457978</v>
      </c>
      <c r="R1153" s="275">
        <v>3.7438282613280496</v>
      </c>
      <c r="S1153" s="275">
        <v>9.8052684133930139</v>
      </c>
      <c r="T1153" s="275">
        <v>3.7438282613280496</v>
      </c>
      <c r="U1153" s="275">
        <v>3.7438282613280496</v>
      </c>
      <c r="V1153" s="275">
        <v>3.7438282613280496</v>
      </c>
      <c r="W1153" s="275">
        <v>0</v>
      </c>
      <c r="X1153" s="275">
        <v>0</v>
      </c>
      <c r="Y1153" s="275">
        <v>0</v>
      </c>
      <c r="Z1153" s="275">
        <v>0</v>
      </c>
      <c r="AA1153" s="275">
        <v>0</v>
      </c>
      <c r="AB1153" s="275">
        <v>0</v>
      </c>
      <c r="AC1153" s="275">
        <v>0</v>
      </c>
      <c r="AD1153" s="275">
        <v>0</v>
      </c>
      <c r="AE1153" s="275">
        <v>0</v>
      </c>
      <c r="AF1153" s="275">
        <v>24.290912048199999</v>
      </c>
      <c r="AG1153" s="275">
        <v>2.2493140700999996</v>
      </c>
      <c r="AH1153" s="275">
        <v>2.2493140700999996</v>
      </c>
      <c r="AI1153" s="275">
        <v>1.7987318167336339</v>
      </c>
      <c r="AJ1153" s="275">
        <v>1.7987318167336339</v>
      </c>
      <c r="AK1153" s="275">
        <v>1.7987318167336339</v>
      </c>
    </row>
    <row r="1154" spans="1:37" ht="15" x14ac:dyDescent="0.25">
      <c r="A1154" s="269" t="s">
        <v>989</v>
      </c>
      <c r="B1154" s="269" t="s">
        <v>405</v>
      </c>
      <c r="C1154" s="275">
        <v>112</v>
      </c>
      <c r="D1154" s="269" t="s">
        <v>802</v>
      </c>
      <c r="E1154" s="275">
        <v>530.81484753476354</v>
      </c>
      <c r="F1154" s="275">
        <v>379.64980212018691</v>
      </c>
      <c r="G1154" s="275">
        <v>462.99091417003063</v>
      </c>
      <c r="H1154" s="275">
        <v>490.26294593702715</v>
      </c>
      <c r="I1154" s="275">
        <v>310.88732820333911</v>
      </c>
      <c r="J1154" s="275">
        <v>399.44089551669072</v>
      </c>
      <c r="K1154" s="275">
        <v>336.6330313777583</v>
      </c>
      <c r="L1154" s="275">
        <v>310.88732820333911</v>
      </c>
      <c r="M1154" s="275">
        <v>317.32375399694394</v>
      </c>
      <c r="N1154" s="275">
        <v>212.39811182501461</v>
      </c>
      <c r="O1154" s="275">
        <v>120.22970164515138</v>
      </c>
      <c r="P1154" s="275">
        <v>187.33303994101928</v>
      </c>
      <c r="Q1154" s="275">
        <v>207.81022559552434</v>
      </c>
      <c r="R1154" s="275">
        <v>96.228861372145573</v>
      </c>
      <c r="S1154" s="275">
        <v>152.49363325598466</v>
      </c>
      <c r="T1154" s="275">
        <v>99.293256509838258</v>
      </c>
      <c r="U1154" s="275">
        <v>96.228861372145573</v>
      </c>
      <c r="V1154" s="275">
        <v>96.994960156568737</v>
      </c>
      <c r="W1154" s="275">
        <v>9.9653095153737716</v>
      </c>
      <c r="X1154" s="275">
        <v>0.16515908347942188</v>
      </c>
      <c r="Y1154" s="275">
        <v>5.0652342994265966</v>
      </c>
      <c r="Z1154" s="275">
        <v>1.0852891503918767</v>
      </c>
      <c r="AA1154" s="275">
        <v>1.0852891503918767</v>
      </c>
      <c r="AB1154" s="275">
        <v>1.0852891503918767</v>
      </c>
      <c r="AC1154" s="275">
        <v>1.0852891503918767</v>
      </c>
      <c r="AD1154" s="275">
        <v>1.0852891503918767</v>
      </c>
      <c r="AE1154" s="275">
        <v>1.0852891503918767</v>
      </c>
      <c r="AF1154" s="275">
        <v>243.8016864828549</v>
      </c>
      <c r="AG1154" s="275">
        <v>22.57579775965953</v>
      </c>
      <c r="AH1154" s="275">
        <v>22.57579775965953</v>
      </c>
      <c r="AI1154" s="275">
        <v>22.724281524740654</v>
      </c>
      <c r="AJ1154" s="275">
        <v>22.724281524740654</v>
      </c>
      <c r="AK1154" s="275">
        <v>22.724281524740654</v>
      </c>
    </row>
    <row r="1155" spans="1:37" ht="15" x14ac:dyDescent="0.25">
      <c r="A1155" s="269" t="s">
        <v>3106</v>
      </c>
      <c r="B1155" s="269" t="s">
        <v>2302</v>
      </c>
      <c r="C1155" s="275">
        <v>2</v>
      </c>
      <c r="D1155" s="269" t="s">
        <v>802</v>
      </c>
      <c r="E1155" s="275">
        <v>15.113188788826401</v>
      </c>
      <c r="F1155" s="275">
        <v>9.0939565158491735</v>
      </c>
      <c r="G1155" s="275">
        <v>12.506275344372511</v>
      </c>
      <c r="H1155" s="275">
        <v>15.395783375934796</v>
      </c>
      <c r="I1155" s="275">
        <v>5.3741187765533853</v>
      </c>
      <c r="J1155" s="275">
        <v>9.4869511000329663</v>
      </c>
      <c r="K1155" s="275">
        <v>5.3741187765533853</v>
      </c>
      <c r="L1155" s="275">
        <v>5.3741187765533853</v>
      </c>
      <c r="M1155" s="275">
        <v>5.3741187765533853</v>
      </c>
      <c r="N1155" s="275">
        <v>7.7762528352545033</v>
      </c>
      <c r="O1155" s="275">
        <v>3.0617993836484185</v>
      </c>
      <c r="P1155" s="275">
        <v>6.6537639182054349</v>
      </c>
      <c r="Q1155" s="275">
        <v>7.7762528352545033</v>
      </c>
      <c r="R1155" s="275">
        <v>1.4040787924698683</v>
      </c>
      <c r="S1155" s="275">
        <v>4.5901658138621855</v>
      </c>
      <c r="T1155" s="275">
        <v>1.4040787924698683</v>
      </c>
      <c r="U1155" s="275">
        <v>1.4040787924698683</v>
      </c>
      <c r="V1155" s="275">
        <v>1.4040787924698683</v>
      </c>
      <c r="W1155" s="275">
        <v>5.1832374039157636E-2</v>
      </c>
      <c r="X1155" s="275">
        <v>4.7571682166279498E-4</v>
      </c>
      <c r="Y1155" s="275">
        <v>2.6154045430410215E-2</v>
      </c>
      <c r="Z1155" s="275">
        <v>4.263874852426746E-2</v>
      </c>
      <c r="AA1155" s="275">
        <v>4.263874852426746E-2</v>
      </c>
      <c r="AB1155" s="275">
        <v>4.263874852426746E-2</v>
      </c>
      <c r="AC1155" s="275">
        <v>4.263874852426746E-2</v>
      </c>
      <c r="AD1155" s="275">
        <v>4.263874852426746E-2</v>
      </c>
      <c r="AE1155" s="275">
        <v>4.263874852426746E-2</v>
      </c>
      <c r="AF1155" s="275">
        <v>12.423630147399999</v>
      </c>
      <c r="AG1155" s="275">
        <v>1.1504157836</v>
      </c>
      <c r="AH1155" s="275">
        <v>1.1504157836</v>
      </c>
      <c r="AI1155" s="275">
        <v>1.347235477854833</v>
      </c>
      <c r="AJ1155" s="275">
        <v>1.347235477854833</v>
      </c>
      <c r="AK1155" s="275">
        <v>1.347235477854833</v>
      </c>
    </row>
    <row r="1156" spans="1:37" ht="15" x14ac:dyDescent="0.25">
      <c r="A1156" s="269" t="s">
        <v>3107</v>
      </c>
      <c r="B1156" s="269" t="s">
        <v>2304</v>
      </c>
      <c r="C1156" s="275">
        <v>6</v>
      </c>
      <c r="D1156" s="269" t="s">
        <v>802</v>
      </c>
      <c r="E1156" s="275">
        <v>30.226377577652801</v>
      </c>
      <c r="F1156" s="275">
        <v>18.187913031698347</v>
      </c>
      <c r="G1156" s="275">
        <v>25.012550688745023</v>
      </c>
      <c r="H1156" s="275">
        <v>30.791566751869592</v>
      </c>
      <c r="I1156" s="275">
        <v>10.748237553106771</v>
      </c>
      <c r="J1156" s="275">
        <v>18.973902200065933</v>
      </c>
      <c r="K1156" s="275">
        <v>10.748237553106771</v>
      </c>
      <c r="L1156" s="275">
        <v>10.748237553106771</v>
      </c>
      <c r="M1156" s="275">
        <v>10.748237553106771</v>
      </c>
      <c r="N1156" s="275">
        <v>15.816990276669928</v>
      </c>
      <c r="O1156" s="275">
        <v>6.3880833734577624</v>
      </c>
      <c r="P1156" s="275">
        <v>13.572012442571797</v>
      </c>
      <c r="Q1156" s="275">
        <v>15.816990276669928</v>
      </c>
      <c r="R1156" s="275">
        <v>3.0726421911006616</v>
      </c>
      <c r="S1156" s="275">
        <v>9.4448162338852946</v>
      </c>
      <c r="T1156" s="275">
        <v>3.0726421911006616</v>
      </c>
      <c r="U1156" s="275">
        <v>3.0726421911006616</v>
      </c>
      <c r="V1156" s="275">
        <v>3.0726421911006616</v>
      </c>
      <c r="W1156" s="275">
        <v>0.12698196120553151</v>
      </c>
      <c r="X1156" s="275">
        <v>1.4258075868215281E-3</v>
      </c>
      <c r="Y1156" s="275">
        <v>6.4203884396176525E-2</v>
      </c>
      <c r="Z1156" s="275">
        <v>5.4266328888207011E-2</v>
      </c>
      <c r="AA1156" s="275">
        <v>5.4266328888207011E-2</v>
      </c>
      <c r="AB1156" s="275">
        <v>5.4266328888207011E-2</v>
      </c>
      <c r="AC1156" s="275">
        <v>5.4266328888207011E-2</v>
      </c>
      <c r="AD1156" s="275">
        <v>5.4266328888207011E-2</v>
      </c>
      <c r="AE1156" s="275">
        <v>5.4266328888207011E-2</v>
      </c>
      <c r="AF1156" s="275">
        <v>24.784114184800003</v>
      </c>
      <c r="AG1156" s="275">
        <v>2.2949843459999997</v>
      </c>
      <c r="AH1156" s="275">
        <v>2.2949843459999997</v>
      </c>
      <c r="AI1156" s="275">
        <v>2.6669869389086265</v>
      </c>
      <c r="AJ1156" s="275">
        <v>2.6669869389086265</v>
      </c>
      <c r="AK1156" s="275">
        <v>2.6669869389086265</v>
      </c>
    </row>
    <row r="1157" spans="1:37" ht="15" x14ac:dyDescent="0.25">
      <c r="A1157" s="269" t="s">
        <v>3108</v>
      </c>
      <c r="B1157" s="269" t="s">
        <v>2306</v>
      </c>
      <c r="C1157" s="275">
        <v>3</v>
      </c>
      <c r="D1157" s="269" t="s">
        <v>802</v>
      </c>
      <c r="E1157" s="275">
        <v>15.113188788826401</v>
      </c>
      <c r="F1157" s="275">
        <v>9.0939565158491735</v>
      </c>
      <c r="G1157" s="275">
        <v>12.506275344372511</v>
      </c>
      <c r="H1157" s="275">
        <v>15.395783375934796</v>
      </c>
      <c r="I1157" s="275">
        <v>5.3741187765533853</v>
      </c>
      <c r="J1157" s="275">
        <v>9.4869511000329663</v>
      </c>
      <c r="K1157" s="275">
        <v>5.3741187765533853</v>
      </c>
      <c r="L1157" s="275">
        <v>5.3741187765533853</v>
      </c>
      <c r="M1157" s="275">
        <v>5.3741187765533853</v>
      </c>
      <c r="N1157" s="275">
        <v>7.9084951383349633</v>
      </c>
      <c r="O1157" s="275">
        <v>3.1940416867288808</v>
      </c>
      <c r="P1157" s="275">
        <v>6.7860062212858949</v>
      </c>
      <c r="Q1157" s="275">
        <v>7.9084951383349633</v>
      </c>
      <c r="R1157" s="275">
        <v>1.5363210955503306</v>
      </c>
      <c r="S1157" s="275">
        <v>4.7224081169426473</v>
      </c>
      <c r="T1157" s="275">
        <v>1.5363210955503306</v>
      </c>
      <c r="U1157" s="275">
        <v>1.5363210955503306</v>
      </c>
      <c r="V1157" s="275">
        <v>1.5363210955503306</v>
      </c>
      <c r="W1157" s="275">
        <v>7.0074138094141675E-2</v>
      </c>
      <c r="X1157" s="275">
        <v>7.1306180345143328E-4</v>
      </c>
      <c r="Y1157" s="275">
        <v>3.5393599948796553E-2</v>
      </c>
      <c r="Z1157" s="275">
        <v>4.3851073382611981E-2</v>
      </c>
      <c r="AA1157" s="275">
        <v>4.3851073382611981E-2</v>
      </c>
      <c r="AB1157" s="275">
        <v>4.3851073382611981E-2</v>
      </c>
      <c r="AC1157" s="275">
        <v>4.3851073382611981E-2</v>
      </c>
      <c r="AD1157" s="275">
        <v>4.3851073382611981E-2</v>
      </c>
      <c r="AE1157" s="275">
        <v>4.3851073382611981E-2</v>
      </c>
      <c r="AF1157" s="275">
        <v>12.389120161000001</v>
      </c>
      <c r="AG1157" s="275">
        <v>1.1472202144999999</v>
      </c>
      <c r="AH1157" s="275">
        <v>1.1472202144999999</v>
      </c>
      <c r="AI1157" s="275">
        <v>1.3334964721736431</v>
      </c>
      <c r="AJ1157" s="275">
        <v>1.3334964721736431</v>
      </c>
      <c r="AK1157" s="275">
        <v>1.3334964721736431</v>
      </c>
    </row>
    <row r="1158" spans="1:37" ht="15" x14ac:dyDescent="0.25">
      <c r="A1158" s="269" t="s">
        <v>3109</v>
      </c>
      <c r="B1158" s="269" t="s">
        <v>3110</v>
      </c>
      <c r="C1158" s="275">
        <v>161</v>
      </c>
      <c r="D1158" s="269" t="s">
        <v>802</v>
      </c>
      <c r="E1158" s="275">
        <v>856.86716588835293</v>
      </c>
      <c r="F1158" s="275">
        <v>561.41561524575138</v>
      </c>
      <c r="G1158" s="275">
        <v>741.50278488177753</v>
      </c>
      <c r="H1158" s="275">
        <v>872.01592675798429</v>
      </c>
      <c r="I1158" s="275">
        <v>337.37095047786136</v>
      </c>
      <c r="J1158" s="275">
        <v>592.57967335468572</v>
      </c>
      <c r="K1158" s="275">
        <v>337.37095047786136</v>
      </c>
      <c r="L1158" s="275">
        <v>337.37095047786136</v>
      </c>
      <c r="M1158" s="275">
        <v>337.37095047786136</v>
      </c>
      <c r="N1158" s="275">
        <v>902.26598745461297</v>
      </c>
      <c r="O1158" s="275">
        <v>648.10080190151928</v>
      </c>
      <c r="P1158" s="275">
        <v>843.14340181145099</v>
      </c>
      <c r="Q1158" s="275">
        <v>902.26598745461297</v>
      </c>
      <c r="R1158" s="275">
        <v>595.09619397011215</v>
      </c>
      <c r="S1158" s="275">
        <v>748.68109071236256</v>
      </c>
      <c r="T1158" s="275">
        <v>595.09619397011215</v>
      </c>
      <c r="U1158" s="275">
        <v>595.09619397011215</v>
      </c>
      <c r="V1158" s="275">
        <v>595.09619397011215</v>
      </c>
      <c r="W1158" s="275">
        <v>82.997945160865001</v>
      </c>
      <c r="X1158" s="275">
        <v>1.9248369821399256</v>
      </c>
      <c r="Y1158" s="275">
        <v>42.461391071502462</v>
      </c>
      <c r="Z1158" s="275">
        <v>12.278298694536728</v>
      </c>
      <c r="AA1158" s="275">
        <v>12.278298694536728</v>
      </c>
      <c r="AB1158" s="275">
        <v>12.278298694536728</v>
      </c>
      <c r="AC1158" s="275">
        <v>12.278298694536728</v>
      </c>
      <c r="AD1158" s="275">
        <v>12.278298694536728</v>
      </c>
      <c r="AE1158" s="275">
        <v>12.278298694536728</v>
      </c>
      <c r="AF1158" s="275">
        <v>816.10695680626452</v>
      </c>
      <c r="AG1158" s="275">
        <v>75.570695527401142</v>
      </c>
      <c r="AH1158" s="275">
        <v>75.570695527401142</v>
      </c>
      <c r="AI1158" s="275">
        <v>85.433368262787653</v>
      </c>
      <c r="AJ1158" s="275">
        <v>85.433368262787653</v>
      </c>
      <c r="AK1158" s="275">
        <v>85.433368262787653</v>
      </c>
    </row>
    <row r="1159" spans="1:37" ht="15" x14ac:dyDescent="0.25">
      <c r="A1159" s="269" t="s">
        <v>3111</v>
      </c>
      <c r="B1159" s="269" t="s">
        <v>2300</v>
      </c>
      <c r="C1159" s="275">
        <v>161</v>
      </c>
      <c r="D1159" s="269" t="s">
        <v>802</v>
      </c>
      <c r="E1159" s="275">
        <v>856.86716588835293</v>
      </c>
      <c r="F1159" s="275">
        <v>561.41561524575138</v>
      </c>
      <c r="G1159" s="275">
        <v>741.50278488177753</v>
      </c>
      <c r="H1159" s="275">
        <v>872.01592675798429</v>
      </c>
      <c r="I1159" s="275">
        <v>337.37095047786136</v>
      </c>
      <c r="J1159" s="275">
        <v>592.57967335468572</v>
      </c>
      <c r="K1159" s="275">
        <v>337.37095047786136</v>
      </c>
      <c r="L1159" s="275">
        <v>337.37095047786136</v>
      </c>
      <c r="M1159" s="275">
        <v>337.37095047786136</v>
      </c>
      <c r="N1159" s="275">
        <v>900.6959662779044</v>
      </c>
      <c r="O1159" s="275">
        <v>646.5307807248106</v>
      </c>
      <c r="P1159" s="275">
        <v>841.57338063474242</v>
      </c>
      <c r="Q1159" s="275">
        <v>900.6959662779044</v>
      </c>
      <c r="R1159" s="275">
        <v>593.52617279340348</v>
      </c>
      <c r="S1159" s="275">
        <v>747.111069535654</v>
      </c>
      <c r="T1159" s="275">
        <v>593.52617279340348</v>
      </c>
      <c r="U1159" s="275">
        <v>593.52617279340348</v>
      </c>
      <c r="V1159" s="275">
        <v>593.52617279340348</v>
      </c>
      <c r="W1159" s="275">
        <v>83.015395315980015</v>
      </c>
      <c r="X1159" s="275">
        <v>1.9262725476849256</v>
      </c>
      <c r="Y1159" s="275">
        <v>42.470833931832473</v>
      </c>
      <c r="Z1159" s="275">
        <v>12.319343558531727</v>
      </c>
      <c r="AA1159" s="275">
        <v>12.319343558531727</v>
      </c>
      <c r="AB1159" s="275">
        <v>12.319343558531727</v>
      </c>
      <c r="AC1159" s="275">
        <v>12.319343558531727</v>
      </c>
      <c r="AD1159" s="275">
        <v>12.319343558531727</v>
      </c>
      <c r="AE1159" s="275">
        <v>12.319343558531727</v>
      </c>
      <c r="AF1159" s="275">
        <v>816.07070287076453</v>
      </c>
      <c r="AG1159" s="275">
        <v>75.567338412801149</v>
      </c>
      <c r="AH1159" s="275">
        <v>75.567338412801149</v>
      </c>
      <c r="AI1159" s="275">
        <v>85.432894880632617</v>
      </c>
      <c r="AJ1159" s="275">
        <v>85.432894880632617</v>
      </c>
      <c r="AK1159" s="275">
        <v>85.432894880632617</v>
      </c>
    </row>
    <row r="1160" spans="1:37" ht="15" x14ac:dyDescent="0.25">
      <c r="A1160" s="269" t="s">
        <v>4418</v>
      </c>
      <c r="B1160" s="269" t="s">
        <v>3110</v>
      </c>
      <c r="C1160" s="275">
        <v>161</v>
      </c>
      <c r="D1160" s="269" t="s">
        <v>802</v>
      </c>
      <c r="E1160" s="275">
        <v>851.29361401511323</v>
      </c>
      <c r="F1160" s="275">
        <v>558.96272716439319</v>
      </c>
      <c r="G1160" s="275">
        <v>739.21582789380909</v>
      </c>
      <c r="H1160" s="275">
        <v>864.95542837320386</v>
      </c>
      <c r="I1160" s="275">
        <v>337.95291907214971</v>
      </c>
      <c r="J1160" s="275">
        <v>592.76575054450905</v>
      </c>
      <c r="K1160" s="275">
        <v>337.95291907214971</v>
      </c>
      <c r="L1160" s="275">
        <v>337.95291907214971</v>
      </c>
      <c r="M1160" s="275">
        <v>337.95291907214971</v>
      </c>
      <c r="N1160" s="275">
        <v>902.11632240444033</v>
      </c>
      <c r="O1160" s="275">
        <v>648.05590238646744</v>
      </c>
      <c r="P1160" s="275">
        <v>842.85155480750109</v>
      </c>
      <c r="Q1160" s="275">
        <v>902.11632240444033</v>
      </c>
      <c r="R1160" s="275">
        <v>595.08122746509491</v>
      </c>
      <c r="S1160" s="275">
        <v>748.59877493476756</v>
      </c>
      <c r="T1160" s="275">
        <v>595.08122746509491</v>
      </c>
      <c r="U1160" s="275">
        <v>595.08122746509491</v>
      </c>
      <c r="V1160" s="275">
        <v>595.08122746509491</v>
      </c>
      <c r="W1160" s="275">
        <v>82.997945160865001</v>
      </c>
      <c r="X1160" s="275">
        <v>1.9248369821399256</v>
      </c>
      <c r="Y1160" s="275">
        <v>42.461391071502462</v>
      </c>
      <c r="Z1160" s="275">
        <v>12.278298694536728</v>
      </c>
      <c r="AA1160" s="275">
        <v>12.278298694536728</v>
      </c>
      <c r="AB1160" s="275">
        <v>12.278298694536728</v>
      </c>
      <c r="AC1160" s="275">
        <v>12.278298694536728</v>
      </c>
      <c r="AD1160" s="275">
        <v>12.278298694536728</v>
      </c>
      <c r="AE1160" s="275">
        <v>12.278298694536728</v>
      </c>
      <c r="AF1160" s="275">
        <v>788.87727622426439</v>
      </c>
      <c r="AG1160" s="275">
        <v>73.049253877401156</v>
      </c>
      <c r="AH1160" s="275">
        <v>73.049253877401156</v>
      </c>
      <c r="AI1160" s="275">
        <v>85.473236889521559</v>
      </c>
      <c r="AJ1160" s="275">
        <v>85.473236889521559</v>
      </c>
      <c r="AK1160" s="275">
        <v>85.473236889521559</v>
      </c>
    </row>
    <row r="1161" spans="1:37" ht="15" x14ac:dyDescent="0.25">
      <c r="A1161" s="269" t="s">
        <v>4419</v>
      </c>
      <c r="B1161" s="269" t="s">
        <v>3110</v>
      </c>
      <c r="C1161" s="275">
        <v>161</v>
      </c>
      <c r="D1161" s="269" t="s">
        <v>802</v>
      </c>
      <c r="E1161" s="275">
        <v>788.82283817254381</v>
      </c>
      <c r="F1161" s="275">
        <v>557.36829357415775</v>
      </c>
      <c r="G1161" s="275">
        <v>698.55059699401488</v>
      </c>
      <c r="H1161" s="275">
        <v>804.3456103674672</v>
      </c>
      <c r="I1161" s="275">
        <v>339.43703428767225</v>
      </c>
      <c r="J1161" s="275">
        <v>560.15911251447233</v>
      </c>
      <c r="K1161" s="275">
        <v>339.43703428767225</v>
      </c>
      <c r="L1161" s="275">
        <v>339.43703428767225</v>
      </c>
      <c r="M1161" s="275">
        <v>339.43703428767225</v>
      </c>
      <c r="N1161" s="275">
        <v>896.29919306025886</v>
      </c>
      <c r="O1161" s="275">
        <v>646.31076358321309</v>
      </c>
      <c r="P1161" s="275">
        <v>838.05242309855123</v>
      </c>
      <c r="Q1161" s="275">
        <v>896.29919306025886</v>
      </c>
      <c r="R1161" s="275">
        <v>594.49951453067683</v>
      </c>
      <c r="S1161" s="275">
        <v>745.39935379546785</v>
      </c>
      <c r="T1161" s="275">
        <v>594.49951453067683</v>
      </c>
      <c r="U1161" s="275">
        <v>594.49951453067683</v>
      </c>
      <c r="V1161" s="275">
        <v>594.49951453067683</v>
      </c>
      <c r="W1161" s="275">
        <v>83.015395315980015</v>
      </c>
      <c r="X1161" s="275">
        <v>1.9262725476849256</v>
      </c>
      <c r="Y1161" s="275">
        <v>42.470833931832473</v>
      </c>
      <c r="Z1161" s="275">
        <v>12.319343558531727</v>
      </c>
      <c r="AA1161" s="275">
        <v>12.319343558531727</v>
      </c>
      <c r="AB1161" s="275">
        <v>12.319343558531727</v>
      </c>
      <c r="AC1161" s="275">
        <v>12.319343558531727</v>
      </c>
      <c r="AD1161" s="275">
        <v>12.319343558531727</v>
      </c>
      <c r="AE1161" s="275">
        <v>12.319343558531727</v>
      </c>
      <c r="AF1161" s="275">
        <v>561.61130508426447</v>
      </c>
      <c r="AG1161" s="275">
        <v>52.004647177401154</v>
      </c>
      <c r="AH1161" s="275">
        <v>52.004647177401154</v>
      </c>
      <c r="AI1161" s="275">
        <v>84.781136271724094</v>
      </c>
      <c r="AJ1161" s="275">
        <v>84.781136271724094</v>
      </c>
      <c r="AK1161" s="275">
        <v>84.781136271724094</v>
      </c>
    </row>
    <row r="1162" spans="1:37" ht="15" x14ac:dyDescent="0.25">
      <c r="A1162" s="269" t="s">
        <v>3112</v>
      </c>
      <c r="B1162" s="269" t="s">
        <v>3113</v>
      </c>
      <c r="C1162" s="275">
        <v>62</v>
      </c>
      <c r="D1162" s="269" t="s">
        <v>802</v>
      </c>
      <c r="E1162" s="275">
        <v>455.07990926297896</v>
      </c>
      <c r="F1162" s="275">
        <v>329.68870429472793</v>
      </c>
      <c r="G1162" s="275">
        <v>400.72013580176235</v>
      </c>
      <c r="H1162" s="275">
        <v>415.57324591176985</v>
      </c>
      <c r="I1162" s="275">
        <v>226.71339362449811</v>
      </c>
      <c r="J1162" s="275">
        <v>324.85448740721779</v>
      </c>
      <c r="K1162" s="275">
        <v>252.45909679891724</v>
      </c>
      <c r="L1162" s="275">
        <v>226.71339362449811</v>
      </c>
      <c r="M1162" s="275">
        <v>233.14981941810288</v>
      </c>
      <c r="N1162" s="275">
        <v>210.05630892414393</v>
      </c>
      <c r="O1162" s="275">
        <v>137.65801091267608</v>
      </c>
      <c r="P1162" s="275">
        <v>189.62498125777765</v>
      </c>
      <c r="Q1162" s="275">
        <v>205.28947204328864</v>
      </c>
      <c r="R1162" s="275">
        <v>98.011714915208586</v>
      </c>
      <c r="S1162" s="275">
        <v>152.37413122009269</v>
      </c>
      <c r="T1162" s="275">
        <v>101.07611005290127</v>
      </c>
      <c r="U1162" s="275">
        <v>98.011714915208586</v>
      </c>
      <c r="V1162" s="275">
        <v>98.777813699631764</v>
      </c>
      <c r="W1162" s="275">
        <v>12.022524900234849</v>
      </c>
      <c r="X1162" s="275">
        <v>0.23262916232552558</v>
      </c>
      <c r="Y1162" s="275">
        <v>6.1275770312801869</v>
      </c>
      <c r="Z1162" s="275">
        <v>1.067079899682061</v>
      </c>
      <c r="AA1162" s="275">
        <v>1.067079899682061</v>
      </c>
      <c r="AB1162" s="275">
        <v>1.067079899682061</v>
      </c>
      <c r="AC1162" s="275">
        <v>1.067079899682061</v>
      </c>
      <c r="AD1162" s="275">
        <v>1.067079899682061</v>
      </c>
      <c r="AE1162" s="275">
        <v>1.067079899682061</v>
      </c>
      <c r="AF1162" s="275">
        <v>209.79334156958492</v>
      </c>
      <c r="AG1162" s="275">
        <v>19.426661420500455</v>
      </c>
      <c r="AH1162" s="275">
        <v>19.426661420500455</v>
      </c>
      <c r="AI1162" s="275">
        <v>18.539127344802274</v>
      </c>
      <c r="AJ1162" s="275">
        <v>18.539127344802274</v>
      </c>
      <c r="AK1162" s="275">
        <v>18.539127344802274</v>
      </c>
    </row>
    <row r="1163" spans="1:37" ht="15" x14ac:dyDescent="0.25">
      <c r="A1163" s="269" t="s">
        <v>990</v>
      </c>
      <c r="B1163" s="269" t="s">
        <v>406</v>
      </c>
      <c r="C1163" s="275">
        <v>64</v>
      </c>
      <c r="D1163" s="269" t="s">
        <v>802</v>
      </c>
      <c r="E1163" s="275">
        <v>455.07990926297896</v>
      </c>
      <c r="F1163" s="275">
        <v>329.68870429472793</v>
      </c>
      <c r="G1163" s="275">
        <v>400.72013580176235</v>
      </c>
      <c r="H1163" s="275">
        <v>415.57324591176985</v>
      </c>
      <c r="I1163" s="275">
        <v>226.71339362449811</v>
      </c>
      <c r="J1163" s="275">
        <v>324.85448740721779</v>
      </c>
      <c r="K1163" s="275">
        <v>252.45909679891724</v>
      </c>
      <c r="L1163" s="275">
        <v>226.71339362449811</v>
      </c>
      <c r="M1163" s="275">
        <v>233.14981941810288</v>
      </c>
      <c r="N1163" s="275">
        <v>210.31482434960964</v>
      </c>
      <c r="O1163" s="275">
        <v>137.91652633814178</v>
      </c>
      <c r="P1163" s="275">
        <v>189.88349668324335</v>
      </c>
      <c r="Q1163" s="275">
        <v>205.54798746875434</v>
      </c>
      <c r="R1163" s="275">
        <v>98.270230340674289</v>
      </c>
      <c r="S1163" s="275">
        <v>152.6326466455584</v>
      </c>
      <c r="T1163" s="275">
        <v>101.33462547836697</v>
      </c>
      <c r="U1163" s="275">
        <v>98.270230340674289</v>
      </c>
      <c r="V1163" s="275">
        <v>99.036329125097467</v>
      </c>
      <c r="W1163" s="275">
        <v>12.022524900234849</v>
      </c>
      <c r="X1163" s="275">
        <v>0.23262916232552558</v>
      </c>
      <c r="Y1163" s="275">
        <v>6.1275770312801869</v>
      </c>
      <c r="Z1163" s="275">
        <v>1.067079899682061</v>
      </c>
      <c r="AA1163" s="275">
        <v>1.067079899682061</v>
      </c>
      <c r="AB1163" s="275">
        <v>1.067079899682061</v>
      </c>
      <c r="AC1163" s="275">
        <v>1.067079899682061</v>
      </c>
      <c r="AD1163" s="275">
        <v>1.067079899682061</v>
      </c>
      <c r="AE1163" s="275">
        <v>1.067079899682061</v>
      </c>
      <c r="AF1163" s="275">
        <v>209.79135463278493</v>
      </c>
      <c r="AG1163" s="275">
        <v>19.426477431700455</v>
      </c>
      <c r="AH1163" s="275">
        <v>19.426477431700455</v>
      </c>
      <c r="AI1163" s="275">
        <v>18.54682831868752</v>
      </c>
      <c r="AJ1163" s="275">
        <v>18.54682831868752</v>
      </c>
      <c r="AK1163" s="275">
        <v>18.54682831868752</v>
      </c>
    </row>
    <row r="1164" spans="1:37" ht="15" x14ac:dyDescent="0.25">
      <c r="A1164" s="269" t="s">
        <v>991</v>
      </c>
      <c r="B1164" s="269" t="s">
        <v>407</v>
      </c>
      <c r="C1164" s="275">
        <v>169</v>
      </c>
      <c r="D1164" s="269" t="s">
        <v>802</v>
      </c>
      <c r="E1164" s="275">
        <v>890.30147337667245</v>
      </c>
      <c r="F1164" s="275">
        <v>608.89830940768638</v>
      </c>
      <c r="G1164" s="275">
        <v>779.96914120304518</v>
      </c>
      <c r="H1164" s="275">
        <v>905.87968605480364</v>
      </c>
      <c r="I1164" s="275">
        <v>385.56407897958667</v>
      </c>
      <c r="J1164" s="275">
        <v>632.90570495358975</v>
      </c>
      <c r="K1164" s="275">
        <v>385.56407897958667</v>
      </c>
      <c r="L1164" s="275">
        <v>385.56407897958667</v>
      </c>
      <c r="M1164" s="275">
        <v>385.56407897958667</v>
      </c>
      <c r="N1164" s="275">
        <v>904.6529050574959</v>
      </c>
      <c r="O1164" s="275">
        <v>650.4193246663317</v>
      </c>
      <c r="P1164" s="275">
        <v>845.59722778505773</v>
      </c>
      <c r="Q1164" s="275">
        <v>904.6529050574959</v>
      </c>
      <c r="R1164" s="275">
        <v>598.12039062276631</v>
      </c>
      <c r="S1164" s="275">
        <v>751.3866478401311</v>
      </c>
      <c r="T1164" s="275">
        <v>598.12039062276631</v>
      </c>
      <c r="U1164" s="275">
        <v>598.12039062276631</v>
      </c>
      <c r="V1164" s="275">
        <v>598.12039062276631</v>
      </c>
      <c r="W1164" s="275">
        <v>82.997945160865001</v>
      </c>
      <c r="X1164" s="275">
        <v>1.9248369821399256</v>
      </c>
      <c r="Y1164" s="275">
        <v>42.461391071502462</v>
      </c>
      <c r="Z1164" s="275">
        <v>12.278298694536728</v>
      </c>
      <c r="AA1164" s="275">
        <v>12.278298694536728</v>
      </c>
      <c r="AB1164" s="275">
        <v>12.278298694536728</v>
      </c>
      <c r="AC1164" s="275">
        <v>12.278298694536728</v>
      </c>
      <c r="AD1164" s="275">
        <v>12.278298694536728</v>
      </c>
      <c r="AE1164" s="275">
        <v>12.278298694536728</v>
      </c>
      <c r="AF1164" s="275">
        <v>765.8017117903463</v>
      </c>
      <c r="AG1164" s="275">
        <v>70.912478384501313</v>
      </c>
      <c r="AH1164" s="275">
        <v>70.912478384501313</v>
      </c>
      <c r="AI1164" s="275">
        <v>85.733287615720371</v>
      </c>
      <c r="AJ1164" s="275">
        <v>85.733287615720371</v>
      </c>
      <c r="AK1164" s="275">
        <v>85.733287615720371</v>
      </c>
    </row>
    <row r="1165" spans="1:37" ht="15" x14ac:dyDescent="0.25">
      <c r="A1165" s="269" t="s">
        <v>2299</v>
      </c>
      <c r="B1165" s="269" t="s">
        <v>2300</v>
      </c>
      <c r="C1165" s="275">
        <v>169</v>
      </c>
      <c r="D1165" s="269" t="s">
        <v>802</v>
      </c>
      <c r="E1165" s="275">
        <v>890.30147337667245</v>
      </c>
      <c r="F1165" s="275">
        <v>608.89830940768638</v>
      </c>
      <c r="G1165" s="275">
        <v>779.96914120304518</v>
      </c>
      <c r="H1165" s="275">
        <v>905.87968605480364</v>
      </c>
      <c r="I1165" s="275">
        <v>385.56407897958667</v>
      </c>
      <c r="J1165" s="275">
        <v>632.90570495358975</v>
      </c>
      <c r="K1165" s="275">
        <v>385.56407897958667</v>
      </c>
      <c r="L1165" s="275">
        <v>385.56407897958667</v>
      </c>
      <c r="M1165" s="275">
        <v>385.56407897958667</v>
      </c>
      <c r="N1165" s="275">
        <v>903.08288388078722</v>
      </c>
      <c r="O1165" s="275">
        <v>648.84930348962303</v>
      </c>
      <c r="P1165" s="275">
        <v>844.02720660834905</v>
      </c>
      <c r="Q1165" s="275">
        <v>903.08288388078722</v>
      </c>
      <c r="R1165" s="275">
        <v>596.55036944605763</v>
      </c>
      <c r="S1165" s="275">
        <v>749.81662666342254</v>
      </c>
      <c r="T1165" s="275">
        <v>596.55036944605763</v>
      </c>
      <c r="U1165" s="275">
        <v>596.55036944605763</v>
      </c>
      <c r="V1165" s="275">
        <v>596.55036944605763</v>
      </c>
      <c r="W1165" s="275">
        <v>83.015395315980015</v>
      </c>
      <c r="X1165" s="275">
        <v>1.9262725476849256</v>
      </c>
      <c r="Y1165" s="275">
        <v>42.470833931832473</v>
      </c>
      <c r="Z1165" s="275">
        <v>12.319343558531727</v>
      </c>
      <c r="AA1165" s="275">
        <v>12.319343558531727</v>
      </c>
      <c r="AB1165" s="275">
        <v>12.319343558531727</v>
      </c>
      <c r="AC1165" s="275">
        <v>12.319343558531727</v>
      </c>
      <c r="AD1165" s="275">
        <v>12.319343558531727</v>
      </c>
      <c r="AE1165" s="275">
        <v>12.319343558531727</v>
      </c>
      <c r="AF1165" s="275">
        <v>765.76545785484632</v>
      </c>
      <c r="AG1165" s="275">
        <v>70.90912126990132</v>
      </c>
      <c r="AH1165" s="275">
        <v>70.90912126990132</v>
      </c>
      <c r="AI1165" s="275">
        <v>85.732814233565364</v>
      </c>
      <c r="AJ1165" s="275">
        <v>85.732814233565364</v>
      </c>
      <c r="AK1165" s="275">
        <v>85.732814233565364</v>
      </c>
    </row>
    <row r="1166" spans="1:37" ht="15" x14ac:dyDescent="0.25">
      <c r="A1166" s="269" t="s">
        <v>2301</v>
      </c>
      <c r="B1166" s="269" t="s">
        <v>2302</v>
      </c>
      <c r="C1166" s="275">
        <v>2</v>
      </c>
      <c r="D1166" s="269" t="s">
        <v>802</v>
      </c>
      <c r="E1166" s="275">
        <v>15.113188788826401</v>
      </c>
      <c r="F1166" s="275">
        <v>9.0939565158491735</v>
      </c>
      <c r="G1166" s="275">
        <v>12.506275344372511</v>
      </c>
      <c r="H1166" s="275">
        <v>15.395783375934796</v>
      </c>
      <c r="I1166" s="275">
        <v>5.3741187765533853</v>
      </c>
      <c r="J1166" s="275">
        <v>9.4869511000329663</v>
      </c>
      <c r="K1166" s="275">
        <v>5.3741187765533853</v>
      </c>
      <c r="L1166" s="275">
        <v>5.3741187765533853</v>
      </c>
      <c r="M1166" s="275">
        <v>5.3741187765533853</v>
      </c>
      <c r="N1166" s="275">
        <v>7.7762528352545015</v>
      </c>
      <c r="O1166" s="275">
        <v>3.0617993836484185</v>
      </c>
      <c r="P1166" s="275">
        <v>6.653763918205434</v>
      </c>
      <c r="Q1166" s="275">
        <v>7.7762528352545015</v>
      </c>
      <c r="R1166" s="275">
        <v>1.4040787924698683</v>
      </c>
      <c r="S1166" s="275">
        <v>4.5901658138621846</v>
      </c>
      <c r="T1166" s="275">
        <v>1.4040787924698683</v>
      </c>
      <c r="U1166" s="275">
        <v>1.4040787924698683</v>
      </c>
      <c r="V1166" s="275">
        <v>1.4040787924698683</v>
      </c>
      <c r="W1166" s="275">
        <v>5.1832374039157636E-2</v>
      </c>
      <c r="X1166" s="275">
        <v>4.7571682166279498E-4</v>
      </c>
      <c r="Y1166" s="275">
        <v>2.6154045430410215E-2</v>
      </c>
      <c r="Z1166" s="275">
        <v>4.263874852426746E-2</v>
      </c>
      <c r="AA1166" s="275">
        <v>4.263874852426746E-2</v>
      </c>
      <c r="AB1166" s="275">
        <v>4.263874852426746E-2</v>
      </c>
      <c r="AC1166" s="275">
        <v>4.263874852426746E-2</v>
      </c>
      <c r="AD1166" s="275">
        <v>4.263874852426746E-2</v>
      </c>
      <c r="AE1166" s="275">
        <v>4.263874852426746E-2</v>
      </c>
      <c r="AF1166" s="275">
        <v>12.4234877106</v>
      </c>
      <c r="AG1166" s="275">
        <v>1.1504025945999998</v>
      </c>
      <c r="AH1166" s="275">
        <v>1.1504025945999998</v>
      </c>
      <c r="AI1166" s="275">
        <v>1.347235477854833</v>
      </c>
      <c r="AJ1166" s="275">
        <v>1.347235477854833</v>
      </c>
      <c r="AK1166" s="275">
        <v>1.347235477854833</v>
      </c>
    </row>
    <row r="1167" spans="1:37" ht="15" x14ac:dyDescent="0.25">
      <c r="A1167" s="269" t="s">
        <v>2303</v>
      </c>
      <c r="B1167" s="269" t="s">
        <v>2304</v>
      </c>
      <c r="C1167" s="275">
        <v>6</v>
      </c>
      <c r="D1167" s="269" t="s">
        <v>802</v>
      </c>
      <c r="E1167" s="275">
        <v>30.226377577652801</v>
      </c>
      <c r="F1167" s="275">
        <v>18.187913031698347</v>
      </c>
      <c r="G1167" s="275">
        <v>25.012550688745023</v>
      </c>
      <c r="H1167" s="275">
        <v>30.791566751869592</v>
      </c>
      <c r="I1167" s="275">
        <v>10.748237553106771</v>
      </c>
      <c r="J1167" s="275">
        <v>18.973902200065933</v>
      </c>
      <c r="K1167" s="275">
        <v>10.748237553106771</v>
      </c>
      <c r="L1167" s="275">
        <v>10.748237553106771</v>
      </c>
      <c r="M1167" s="275">
        <v>10.748237553106771</v>
      </c>
      <c r="N1167" s="275">
        <v>15.816990276669927</v>
      </c>
      <c r="O1167" s="275">
        <v>6.3880833734577616</v>
      </c>
      <c r="P1167" s="275">
        <v>13.57201244257179</v>
      </c>
      <c r="Q1167" s="275">
        <v>15.816990276669927</v>
      </c>
      <c r="R1167" s="275">
        <v>3.0726421911006616</v>
      </c>
      <c r="S1167" s="275">
        <v>9.4448162338852946</v>
      </c>
      <c r="T1167" s="275">
        <v>3.0726421911006616</v>
      </c>
      <c r="U1167" s="275">
        <v>3.0726421911006616</v>
      </c>
      <c r="V1167" s="275">
        <v>3.0726421911006616</v>
      </c>
      <c r="W1167" s="275">
        <v>0.12698196120553151</v>
      </c>
      <c r="X1167" s="275">
        <v>1.4258075868215281E-3</v>
      </c>
      <c r="Y1167" s="275">
        <v>6.4203884396176525E-2</v>
      </c>
      <c r="Z1167" s="275">
        <v>5.4266328888207011E-2</v>
      </c>
      <c r="AA1167" s="275">
        <v>5.4266328888207011E-2</v>
      </c>
      <c r="AB1167" s="275">
        <v>5.4266328888207011E-2</v>
      </c>
      <c r="AC1167" s="275">
        <v>5.4266328888207011E-2</v>
      </c>
      <c r="AD1167" s="275">
        <v>5.4266328888207011E-2</v>
      </c>
      <c r="AE1167" s="275">
        <v>5.4266328888207011E-2</v>
      </c>
      <c r="AF1167" s="275">
        <v>24.774066775400001</v>
      </c>
      <c r="AG1167" s="275">
        <v>2.2940539623999996</v>
      </c>
      <c r="AH1167" s="275">
        <v>2.2940539623999996</v>
      </c>
      <c r="AI1167" s="275">
        <v>2.6669869389086265</v>
      </c>
      <c r="AJ1167" s="275">
        <v>2.6669869389086265</v>
      </c>
      <c r="AK1167" s="275">
        <v>2.6669869389086265</v>
      </c>
    </row>
    <row r="1168" spans="1:37" ht="15" x14ac:dyDescent="0.25">
      <c r="A1168" s="269" t="s">
        <v>2305</v>
      </c>
      <c r="B1168" s="269" t="s">
        <v>2306</v>
      </c>
      <c r="C1168" s="275">
        <v>3</v>
      </c>
      <c r="D1168" s="269" t="s">
        <v>802</v>
      </c>
      <c r="E1168" s="275">
        <v>15.113188788826401</v>
      </c>
      <c r="F1168" s="275">
        <v>9.0939565158491735</v>
      </c>
      <c r="G1168" s="275">
        <v>12.506275344372511</v>
      </c>
      <c r="H1168" s="275">
        <v>15.395783375934796</v>
      </c>
      <c r="I1168" s="275">
        <v>5.3741187765533853</v>
      </c>
      <c r="J1168" s="275">
        <v>9.4869511000329663</v>
      </c>
      <c r="K1168" s="275">
        <v>5.3741187765533853</v>
      </c>
      <c r="L1168" s="275">
        <v>5.3741187765533853</v>
      </c>
      <c r="M1168" s="275">
        <v>5.3741187765533853</v>
      </c>
      <c r="N1168" s="275">
        <v>7.9084951383349642</v>
      </c>
      <c r="O1168" s="275">
        <v>3.1940416867288808</v>
      </c>
      <c r="P1168" s="275">
        <v>6.7860062212858985</v>
      </c>
      <c r="Q1168" s="275">
        <v>7.9084951383349642</v>
      </c>
      <c r="R1168" s="275">
        <v>1.5363210955503308</v>
      </c>
      <c r="S1168" s="275">
        <v>4.7224081169426473</v>
      </c>
      <c r="T1168" s="275">
        <v>1.5363210955503308</v>
      </c>
      <c r="U1168" s="275">
        <v>1.5363210955503308</v>
      </c>
      <c r="V1168" s="275">
        <v>1.5363210955503308</v>
      </c>
      <c r="W1168" s="275">
        <v>7.0074138094141675E-2</v>
      </c>
      <c r="X1168" s="275">
        <v>7.1306180345143328E-4</v>
      </c>
      <c r="Y1168" s="275">
        <v>3.5393599948796553E-2</v>
      </c>
      <c r="Z1168" s="275">
        <v>4.3851073382611981E-2</v>
      </c>
      <c r="AA1168" s="275">
        <v>4.3851073382611981E-2</v>
      </c>
      <c r="AB1168" s="275">
        <v>4.3851073382611981E-2</v>
      </c>
      <c r="AC1168" s="275">
        <v>4.3851073382611981E-2</v>
      </c>
      <c r="AD1168" s="275">
        <v>4.3851073382611981E-2</v>
      </c>
      <c r="AE1168" s="275">
        <v>4.3851073382611981E-2</v>
      </c>
      <c r="AF1168" s="275">
        <v>12.3889777242</v>
      </c>
      <c r="AG1168" s="275">
        <v>1.1472070254999998</v>
      </c>
      <c r="AH1168" s="275">
        <v>1.1472070254999998</v>
      </c>
      <c r="AI1168" s="275">
        <v>1.3334964721736431</v>
      </c>
      <c r="AJ1168" s="275">
        <v>1.3334964721736431</v>
      </c>
      <c r="AK1168" s="275">
        <v>1.3334964721736431</v>
      </c>
    </row>
    <row r="1169" spans="1:37" ht="15" x14ac:dyDescent="0.25">
      <c r="A1169" s="269" t="s">
        <v>2307</v>
      </c>
      <c r="B1169" s="269" t="s">
        <v>992</v>
      </c>
      <c r="C1169" s="275">
        <v>11</v>
      </c>
      <c r="D1169" s="269" t="s">
        <v>802</v>
      </c>
      <c r="E1169" s="275">
        <v>60.452755155305603</v>
      </c>
      <c r="F1169" s="275">
        <v>36.375826063396694</v>
      </c>
      <c r="G1169" s="275">
        <v>50.025101377490046</v>
      </c>
      <c r="H1169" s="275">
        <v>61.583133503739184</v>
      </c>
      <c r="I1169" s="275">
        <v>21.496475106213541</v>
      </c>
      <c r="J1169" s="275">
        <v>37.947804400131865</v>
      </c>
      <c r="K1169" s="275">
        <v>21.496475106213541</v>
      </c>
      <c r="L1169" s="275">
        <v>21.496475106213541</v>
      </c>
      <c r="M1169" s="275">
        <v>21.496475106213541</v>
      </c>
      <c r="N1169" s="275">
        <v>31.50173825025939</v>
      </c>
      <c r="O1169" s="275">
        <v>12.64392444383506</v>
      </c>
      <c r="P1169" s="275">
        <v>27.01178258206312</v>
      </c>
      <c r="Q1169" s="275">
        <v>31.50173825025939</v>
      </c>
      <c r="R1169" s="275">
        <v>6.0130420791208614</v>
      </c>
      <c r="S1169" s="275">
        <v>18.757390164690126</v>
      </c>
      <c r="T1169" s="275">
        <v>6.0130420791208614</v>
      </c>
      <c r="U1169" s="275">
        <v>6.0130420791208614</v>
      </c>
      <c r="V1169" s="275">
        <v>6.0130420791208614</v>
      </c>
      <c r="W1169" s="275">
        <v>0.24888847333883088</v>
      </c>
      <c r="X1169" s="275">
        <v>2.614586211935757E-3</v>
      </c>
      <c r="Y1169" s="275">
        <v>0.12575152977538331</v>
      </c>
      <c r="Z1169" s="275">
        <v>0.14075615079508647</v>
      </c>
      <c r="AA1169" s="275">
        <v>0.14075615079508647</v>
      </c>
      <c r="AB1169" s="275">
        <v>0.14075615079508647</v>
      </c>
      <c r="AC1169" s="275">
        <v>0.14075615079508647</v>
      </c>
      <c r="AD1169" s="275">
        <v>0.14075615079508647</v>
      </c>
      <c r="AE1169" s="275">
        <v>0.14075615079508647</v>
      </c>
      <c r="AF1169" s="275">
        <v>49.586532210200005</v>
      </c>
      <c r="AG1169" s="275">
        <v>4.5916635824999998</v>
      </c>
      <c r="AH1169" s="275">
        <v>4.5916635824999998</v>
      </c>
      <c r="AI1169" s="275">
        <v>5.347718888937103</v>
      </c>
      <c r="AJ1169" s="275">
        <v>5.347718888937103</v>
      </c>
      <c r="AK1169" s="275">
        <v>5.347718888937103</v>
      </c>
    </row>
    <row r="1170" spans="1:37" ht="15" x14ac:dyDescent="0.25">
      <c r="A1170" s="269" t="s">
        <v>2308</v>
      </c>
      <c r="B1170" s="269" t="s">
        <v>993</v>
      </c>
      <c r="C1170" s="275">
        <v>20</v>
      </c>
      <c r="D1170" s="269" t="s">
        <v>802</v>
      </c>
      <c r="E1170" s="275">
        <v>105.79232152178481</v>
      </c>
      <c r="F1170" s="275">
        <v>63.657695610944216</v>
      </c>
      <c r="G1170" s="275">
        <v>87.54392741060758</v>
      </c>
      <c r="H1170" s="275">
        <v>107.77048363154357</v>
      </c>
      <c r="I1170" s="275">
        <v>37.618831435873702</v>
      </c>
      <c r="J1170" s="275">
        <v>66.408657700230762</v>
      </c>
      <c r="K1170" s="275">
        <v>37.618831435873702</v>
      </c>
      <c r="L1170" s="275">
        <v>37.618831435873702</v>
      </c>
      <c r="M1170" s="275">
        <v>37.618831435873702</v>
      </c>
      <c r="N1170" s="275">
        <v>55.227223665264283</v>
      </c>
      <c r="O1170" s="275">
        <v>22.226049504021702</v>
      </c>
      <c r="P1170" s="275">
        <v>47.369801245920804</v>
      </c>
      <c r="Q1170" s="275">
        <v>55.227223665264283</v>
      </c>
      <c r="R1170" s="275">
        <v>10.622005365771853</v>
      </c>
      <c r="S1170" s="275">
        <v>32.924614515518066</v>
      </c>
      <c r="T1170" s="275">
        <v>10.622005365771853</v>
      </c>
      <c r="U1170" s="275">
        <v>10.622005365771853</v>
      </c>
      <c r="V1170" s="275">
        <v>10.622005365771853</v>
      </c>
      <c r="W1170" s="275">
        <v>0.44594457263850418</v>
      </c>
      <c r="X1170" s="275">
        <v>4.7534556022087197E-3</v>
      </c>
      <c r="Y1170" s="275">
        <v>0.22534901412035646</v>
      </c>
      <c r="Z1170" s="275">
        <v>0.23887355306590544</v>
      </c>
      <c r="AA1170" s="275">
        <v>0.23887355306590544</v>
      </c>
      <c r="AB1170" s="275">
        <v>0.23887355306590544</v>
      </c>
      <c r="AC1170" s="275">
        <v>0.23887355306590544</v>
      </c>
      <c r="AD1170" s="275">
        <v>0.23887355306590544</v>
      </c>
      <c r="AE1170" s="275">
        <v>0.23887355306590544</v>
      </c>
      <c r="AF1170" s="275">
        <v>86.749576709799996</v>
      </c>
      <c r="AG1170" s="275">
        <v>8.0329245704000005</v>
      </c>
      <c r="AH1170" s="275">
        <v>8.0329245704000005</v>
      </c>
      <c r="AI1170" s="275">
        <v>9.3482023000193735</v>
      </c>
      <c r="AJ1170" s="275">
        <v>9.3482023000193735</v>
      </c>
      <c r="AK1170" s="275">
        <v>9.3482023000193735</v>
      </c>
    </row>
    <row r="1171" spans="1:37" ht="15" x14ac:dyDescent="0.25">
      <c r="A1171" s="269" t="s">
        <v>2309</v>
      </c>
      <c r="B1171" s="269" t="s">
        <v>994</v>
      </c>
      <c r="C1171" s="275">
        <v>32</v>
      </c>
      <c r="D1171" s="269" t="s">
        <v>802</v>
      </c>
      <c r="E1171" s="275">
        <v>166.2450766770904</v>
      </c>
      <c r="F1171" s="275">
        <v>100.0335216743409</v>
      </c>
      <c r="G1171" s="275">
        <v>137.5690287880976</v>
      </c>
      <c r="H1171" s="275">
        <v>169.35361713528275</v>
      </c>
      <c r="I1171" s="275">
        <v>59.115306542087239</v>
      </c>
      <c r="J1171" s="275">
        <v>104.35646210036265</v>
      </c>
      <c r="K1171" s="275">
        <v>59.115306542087239</v>
      </c>
      <c r="L1171" s="275">
        <v>59.115306542087239</v>
      </c>
      <c r="M1171" s="275">
        <v>59.115306542087239</v>
      </c>
      <c r="N1171" s="275">
        <v>86.861204218604144</v>
      </c>
      <c r="O1171" s="275">
        <v>35.002216250937224</v>
      </c>
      <c r="P1171" s="275">
        <v>74.513826131064391</v>
      </c>
      <c r="Q1171" s="275">
        <v>86.861204218604144</v>
      </c>
      <c r="R1171" s="275">
        <v>16.767289747973177</v>
      </c>
      <c r="S1171" s="275">
        <v>51.814246983288662</v>
      </c>
      <c r="T1171" s="275">
        <v>16.767289747973177</v>
      </c>
      <c r="U1171" s="275">
        <v>16.767289747973177</v>
      </c>
      <c r="V1171" s="275">
        <v>16.767289747973177</v>
      </c>
      <c r="W1171" s="275">
        <v>0.69990849504956731</v>
      </c>
      <c r="X1171" s="275">
        <v>7.6050707758517728E-3</v>
      </c>
      <c r="Y1171" s="275">
        <v>0.35375678291270957</v>
      </c>
      <c r="Z1171" s="275">
        <v>0.34740621084231954</v>
      </c>
      <c r="AA1171" s="275">
        <v>0.34740621084231954</v>
      </c>
      <c r="AB1171" s="275">
        <v>0.34740621084231954</v>
      </c>
      <c r="AC1171" s="275">
        <v>0.34740621084231954</v>
      </c>
      <c r="AD1171" s="275">
        <v>0.34740621084231954</v>
      </c>
      <c r="AE1171" s="275">
        <v>0.34740621084231954</v>
      </c>
      <c r="AF1171" s="275">
        <v>136.29771026060001</v>
      </c>
      <c r="AG1171" s="275">
        <v>12.621032495199998</v>
      </c>
      <c r="AH1171" s="275">
        <v>12.621032495199998</v>
      </c>
      <c r="AI1171" s="275">
        <v>14.682176177836627</v>
      </c>
      <c r="AJ1171" s="275">
        <v>14.682176177836627</v>
      </c>
      <c r="AK1171" s="275">
        <v>14.682176177836627</v>
      </c>
    </row>
    <row r="1172" spans="1:37" ht="15" x14ac:dyDescent="0.25">
      <c r="A1172" s="269" t="s">
        <v>1848</v>
      </c>
      <c r="B1172" s="269" t="s">
        <v>1849</v>
      </c>
      <c r="C1172" s="275">
        <v>12</v>
      </c>
      <c r="D1172" s="269" t="s">
        <v>802</v>
      </c>
      <c r="E1172" s="275">
        <v>36.430377561917176</v>
      </c>
      <c r="F1172" s="275">
        <v>24.391913015962722</v>
      </c>
      <c r="G1172" s="275">
        <v>31.216550673009394</v>
      </c>
      <c r="H1172" s="275">
        <v>36.995566736133966</v>
      </c>
      <c r="I1172" s="275">
        <v>16.952237537371147</v>
      </c>
      <c r="J1172" s="275">
        <v>25.177902184330307</v>
      </c>
      <c r="K1172" s="275">
        <v>16.952237537371147</v>
      </c>
      <c r="L1172" s="275">
        <v>16.952237537371147</v>
      </c>
      <c r="M1172" s="275">
        <v>16.952237537371147</v>
      </c>
      <c r="N1172" s="275">
        <v>15.86670856545798</v>
      </c>
      <c r="O1172" s="275">
        <v>6.4378016622458114</v>
      </c>
      <c r="P1172" s="275">
        <v>13.621730731359845</v>
      </c>
      <c r="Q1172" s="275">
        <v>15.86670856545798</v>
      </c>
      <c r="R1172" s="275">
        <v>3.7438282613280496</v>
      </c>
      <c r="S1172" s="275">
        <v>9.8052684133930157</v>
      </c>
      <c r="T1172" s="275">
        <v>3.7438282613280496</v>
      </c>
      <c r="U1172" s="275">
        <v>3.7438282613280496</v>
      </c>
      <c r="V1172" s="275">
        <v>3.7438282613280496</v>
      </c>
      <c r="W1172" s="275">
        <v>0.21288984344254921</v>
      </c>
      <c r="X1172" s="275">
        <v>2.2755540664783783E-3</v>
      </c>
      <c r="Y1172" s="275">
        <v>0.1075826987545138</v>
      </c>
      <c r="Z1172" s="275">
        <v>9.6841886846246936E-2</v>
      </c>
      <c r="AA1172" s="275">
        <v>9.6841886846246936E-2</v>
      </c>
      <c r="AB1172" s="275">
        <v>9.6841886846246936E-2</v>
      </c>
      <c r="AC1172" s="275">
        <v>9.6841886846246936E-2</v>
      </c>
      <c r="AD1172" s="275">
        <v>9.6841886846246936E-2</v>
      </c>
      <c r="AE1172" s="275">
        <v>9.6841886846246936E-2</v>
      </c>
      <c r="AF1172" s="275">
        <v>24.281053283199999</v>
      </c>
      <c r="AG1172" s="275">
        <v>2.2484011600999998</v>
      </c>
      <c r="AH1172" s="275">
        <v>2.2484011600999998</v>
      </c>
      <c r="AI1172" s="275">
        <v>1.7987318167336339</v>
      </c>
      <c r="AJ1172" s="275">
        <v>1.7987318167336339</v>
      </c>
      <c r="AK1172" s="275">
        <v>1.7987318167336339</v>
      </c>
    </row>
    <row r="1173" spans="1:37" ht="15" x14ac:dyDescent="0.25">
      <c r="A1173" s="269" t="s">
        <v>3114</v>
      </c>
      <c r="B1173" s="269" t="s">
        <v>3115</v>
      </c>
      <c r="C1173" s="275">
        <v>152</v>
      </c>
      <c r="D1173" s="269" t="s">
        <v>802</v>
      </c>
      <c r="E1173" s="275">
        <v>359.38266753968202</v>
      </c>
      <c r="F1173" s="275">
        <v>219.85017894866283</v>
      </c>
      <c r="G1173" s="275">
        <v>293.01246450272203</v>
      </c>
      <c r="H1173" s="275">
        <v>338.24895938765775</v>
      </c>
      <c r="I1173" s="275">
        <v>143.60491632632508</v>
      </c>
      <c r="J1173" s="275">
        <v>227.27519924176582</v>
      </c>
      <c r="K1173" s="275">
        <v>143.60491632632508</v>
      </c>
      <c r="L1173" s="275">
        <v>143.60491632632508</v>
      </c>
      <c r="M1173" s="275">
        <v>143.60491632632508</v>
      </c>
      <c r="N1173" s="275">
        <v>187.60827763202045</v>
      </c>
      <c r="O1173" s="275">
        <v>92.285338050570644</v>
      </c>
      <c r="P1173" s="275">
        <v>161.08566827409206</v>
      </c>
      <c r="Q1173" s="275">
        <v>187.62569058611797</v>
      </c>
      <c r="R1173" s="275">
        <v>65.800008600477597</v>
      </c>
      <c r="S1173" s="275">
        <v>124.60732760430906</v>
      </c>
      <c r="T1173" s="275">
        <v>65.800008600477597</v>
      </c>
      <c r="U1173" s="275">
        <v>65.800008600477597</v>
      </c>
      <c r="V1173" s="275">
        <v>65.800008600477597</v>
      </c>
      <c r="W1173" s="275">
        <v>7.4640759948382494</v>
      </c>
      <c r="X1173" s="275">
        <v>0.13258291507181172</v>
      </c>
      <c r="Y1173" s="275">
        <v>3.7983294549550304</v>
      </c>
      <c r="Z1173" s="275">
        <v>1.2832499427566384</v>
      </c>
      <c r="AA1173" s="275">
        <v>1.2832499427566384</v>
      </c>
      <c r="AB1173" s="275">
        <v>1.2832499427566384</v>
      </c>
      <c r="AC1173" s="275">
        <v>1.2832499427566384</v>
      </c>
      <c r="AD1173" s="275">
        <v>1.2832499427566384</v>
      </c>
      <c r="AE1173" s="275">
        <v>1.2832499427566384</v>
      </c>
      <c r="AF1173" s="275">
        <v>234.63632727126966</v>
      </c>
      <c r="AG1173" s="275">
        <v>21.727092901899969</v>
      </c>
      <c r="AH1173" s="275">
        <v>21.727092901899969</v>
      </c>
      <c r="AI1173" s="275">
        <v>22.000438976276552</v>
      </c>
      <c r="AJ1173" s="275">
        <v>22.000438976276552</v>
      </c>
      <c r="AK1173" s="275">
        <v>22.000438976276552</v>
      </c>
    </row>
    <row r="1174" spans="1:37" ht="15" x14ac:dyDescent="0.25">
      <c r="A1174" s="269" t="s">
        <v>3116</v>
      </c>
      <c r="B1174" s="269" t="s">
        <v>3117</v>
      </c>
      <c r="C1174" s="275">
        <v>28</v>
      </c>
      <c r="D1174" s="269" t="s">
        <v>802</v>
      </c>
      <c r="E1174" s="275">
        <v>30.539009579402599</v>
      </c>
      <c r="F1174" s="275">
        <v>22.186120302232844</v>
      </c>
      <c r="G1174" s="275">
        <v>26.525181049356615</v>
      </c>
      <c r="H1174" s="275">
        <v>32.459604213717874</v>
      </c>
      <c r="I1174" s="275">
        <v>18.500606311674009</v>
      </c>
      <c r="J1174" s="275">
        <v>24.425919065767339</v>
      </c>
      <c r="K1174" s="275">
        <v>18.500606311674009</v>
      </c>
      <c r="L1174" s="275">
        <v>18.500606311674009</v>
      </c>
      <c r="M1174" s="275">
        <v>18.500606311674009</v>
      </c>
      <c r="N1174" s="275">
        <v>13.912606097626133</v>
      </c>
      <c r="O1174" s="275">
        <v>7.5132740905026729</v>
      </c>
      <c r="P1174" s="275">
        <v>12.263592631977886</v>
      </c>
      <c r="Q1174" s="275">
        <v>13.912606097626133</v>
      </c>
      <c r="R1174" s="275">
        <v>5.7409230804125775</v>
      </c>
      <c r="S1174" s="275">
        <v>9.8267645890193549</v>
      </c>
      <c r="T1174" s="275">
        <v>5.7409230804125775</v>
      </c>
      <c r="U1174" s="275">
        <v>5.7409230804125775</v>
      </c>
      <c r="V1174" s="275">
        <v>5.7409230804125775</v>
      </c>
      <c r="W1174" s="275">
        <v>0.51779254170192734</v>
      </c>
      <c r="X1174" s="275">
        <v>5.7738266654588193E-3</v>
      </c>
      <c r="Y1174" s="275">
        <v>0.26178318418369306</v>
      </c>
      <c r="Z1174" s="275">
        <v>0.16273174405089902</v>
      </c>
      <c r="AA1174" s="275">
        <v>0.16273174405089902</v>
      </c>
      <c r="AB1174" s="275">
        <v>0.16273174405089902</v>
      </c>
      <c r="AC1174" s="275">
        <v>0.16273174405089902</v>
      </c>
      <c r="AD1174" s="275">
        <v>0.16273174405089902</v>
      </c>
      <c r="AE1174" s="275">
        <v>0.16273174405089902</v>
      </c>
      <c r="AF1174" s="275">
        <v>19.390540637699999</v>
      </c>
      <c r="AG1174" s="275">
        <v>1.7955456711999997</v>
      </c>
      <c r="AH1174" s="275">
        <v>1.7955456711999997</v>
      </c>
      <c r="AI1174" s="275">
        <v>2.0953520740438956</v>
      </c>
      <c r="AJ1174" s="275">
        <v>2.0953520740438956</v>
      </c>
      <c r="AK1174" s="275">
        <v>2.0953520740438956</v>
      </c>
    </row>
    <row r="1175" spans="1:37" ht="15" x14ac:dyDescent="0.25">
      <c r="A1175" s="269" t="s">
        <v>996</v>
      </c>
      <c r="B1175" s="269" t="s">
        <v>408</v>
      </c>
      <c r="C1175" s="275">
        <v>157</v>
      </c>
      <c r="D1175" s="269" t="s">
        <v>802</v>
      </c>
      <c r="E1175" s="275">
        <v>407.23330791474842</v>
      </c>
      <c r="F1175" s="275">
        <v>267.70081932372915</v>
      </c>
      <c r="G1175" s="275">
        <v>340.86310487778832</v>
      </c>
      <c r="H1175" s="275">
        <v>386.0995997627241</v>
      </c>
      <c r="I1175" s="275">
        <v>191.4555567013914</v>
      </c>
      <c r="J1175" s="275">
        <v>275.12583961683214</v>
      </c>
      <c r="K1175" s="275">
        <v>191.4555567013914</v>
      </c>
      <c r="L1175" s="275">
        <v>191.4555567013914</v>
      </c>
      <c r="M1175" s="275">
        <v>191.4555567013914</v>
      </c>
      <c r="N1175" s="275">
        <v>189.07319860187488</v>
      </c>
      <c r="O1175" s="275">
        <v>93.750259020425077</v>
      </c>
      <c r="P1175" s="275">
        <v>162.55058924394646</v>
      </c>
      <c r="Q1175" s="275">
        <v>189.09061155597237</v>
      </c>
      <c r="R1175" s="275">
        <v>67.264929570332029</v>
      </c>
      <c r="S1175" s="275">
        <v>126.07224857416347</v>
      </c>
      <c r="T1175" s="275">
        <v>67.264929570332029</v>
      </c>
      <c r="U1175" s="275">
        <v>67.264929570332029</v>
      </c>
      <c r="V1175" s="275">
        <v>67.264929570332029</v>
      </c>
      <c r="W1175" s="275">
        <v>7.4640759948382494</v>
      </c>
      <c r="X1175" s="275">
        <v>0.13258291507181172</v>
      </c>
      <c r="Y1175" s="275">
        <v>3.7983294549550304</v>
      </c>
      <c r="Z1175" s="275">
        <v>1.2832499427566384</v>
      </c>
      <c r="AA1175" s="275">
        <v>1.2832499427566384</v>
      </c>
      <c r="AB1175" s="275">
        <v>1.2832499427566384</v>
      </c>
      <c r="AC1175" s="275">
        <v>1.2832499427566384</v>
      </c>
      <c r="AD1175" s="275">
        <v>1.2832499427566384</v>
      </c>
      <c r="AE1175" s="275">
        <v>1.2832499427566384</v>
      </c>
      <c r="AF1175" s="275">
        <v>237.21364645948938</v>
      </c>
      <c r="AG1175" s="275">
        <v>21.965749339399942</v>
      </c>
      <c r="AH1175" s="275">
        <v>21.965749339399942</v>
      </c>
      <c r="AI1175" s="275">
        <v>22.212596833703493</v>
      </c>
      <c r="AJ1175" s="275">
        <v>22.212596833703493</v>
      </c>
      <c r="AK1175" s="275">
        <v>22.212596833703493</v>
      </c>
    </row>
    <row r="1176" spans="1:37" ht="15" x14ac:dyDescent="0.25">
      <c r="A1176" s="269" t="s">
        <v>997</v>
      </c>
      <c r="B1176" s="269" t="s">
        <v>995</v>
      </c>
      <c r="C1176" s="275">
        <v>28</v>
      </c>
      <c r="D1176" s="269" t="s">
        <v>802</v>
      </c>
      <c r="E1176" s="275">
        <v>30.539009579402599</v>
      </c>
      <c r="F1176" s="275">
        <v>22.186120302232844</v>
      </c>
      <c r="G1176" s="275">
        <v>26.525181049356615</v>
      </c>
      <c r="H1176" s="275">
        <v>32.459604213717874</v>
      </c>
      <c r="I1176" s="275">
        <v>18.500606311674009</v>
      </c>
      <c r="J1176" s="275">
        <v>24.425919065767339</v>
      </c>
      <c r="K1176" s="275">
        <v>18.500606311674009</v>
      </c>
      <c r="L1176" s="275">
        <v>18.500606311674009</v>
      </c>
      <c r="M1176" s="275">
        <v>18.500606311674009</v>
      </c>
      <c r="N1176" s="275">
        <v>13.912606097626131</v>
      </c>
      <c r="O1176" s="275">
        <v>7.5132740905026738</v>
      </c>
      <c r="P1176" s="275">
        <v>12.263592631977886</v>
      </c>
      <c r="Q1176" s="275">
        <v>13.912606097626131</v>
      </c>
      <c r="R1176" s="275">
        <v>5.7409230804125775</v>
      </c>
      <c r="S1176" s="275">
        <v>9.8267645890193549</v>
      </c>
      <c r="T1176" s="275">
        <v>5.7409230804125775</v>
      </c>
      <c r="U1176" s="275">
        <v>5.7409230804125775</v>
      </c>
      <c r="V1176" s="275">
        <v>5.7409230804125775</v>
      </c>
      <c r="W1176" s="275">
        <v>0.51779254170192734</v>
      </c>
      <c r="X1176" s="275">
        <v>5.7738266654588193E-3</v>
      </c>
      <c r="Y1176" s="275">
        <v>0.26178318418369306</v>
      </c>
      <c r="Z1176" s="275">
        <v>0.16273174405089902</v>
      </c>
      <c r="AA1176" s="275">
        <v>0.16273174405089902</v>
      </c>
      <c r="AB1176" s="275">
        <v>0.16273174405089902</v>
      </c>
      <c r="AC1176" s="275">
        <v>0.16273174405089902</v>
      </c>
      <c r="AD1176" s="275">
        <v>0.16273174405089902</v>
      </c>
      <c r="AE1176" s="275">
        <v>0.16273174405089902</v>
      </c>
      <c r="AF1176" s="275">
        <v>19.3861290537</v>
      </c>
      <c r="AG1176" s="275">
        <v>1.7951371635999998</v>
      </c>
      <c r="AH1176" s="275">
        <v>1.7951371635999998</v>
      </c>
      <c r="AI1176" s="275">
        <v>2.0953049677047604</v>
      </c>
      <c r="AJ1176" s="275">
        <v>2.0953049677047604</v>
      </c>
      <c r="AK1176" s="275">
        <v>2.0953049677047604</v>
      </c>
    </row>
    <row r="1177" spans="1:37" ht="15" x14ac:dyDescent="0.25">
      <c r="A1177" s="269" t="s">
        <v>3118</v>
      </c>
      <c r="B1177" s="269" t="s">
        <v>3119</v>
      </c>
      <c r="C1177" s="275">
        <v>139</v>
      </c>
      <c r="D1177" s="269" t="s">
        <v>802</v>
      </c>
      <c r="E1177" s="275">
        <v>1376.3416956246901</v>
      </c>
      <c r="F1177" s="275">
        <v>1283.6759657761015</v>
      </c>
      <c r="G1177" s="275">
        <v>1334.665993880855</v>
      </c>
      <c r="H1177" s="275">
        <v>1397.2689268653653</v>
      </c>
      <c r="I1177" s="275">
        <v>1239.0630251714426</v>
      </c>
      <c r="J1177" s="275">
        <v>1308.8260554363023</v>
      </c>
      <c r="K1177" s="275">
        <v>1239.0630251714426</v>
      </c>
      <c r="L1177" s="275">
        <v>1239.0630251714426</v>
      </c>
      <c r="M1177" s="275">
        <v>1239.0630251714426</v>
      </c>
      <c r="N1177" s="275">
        <v>253.60822417819031</v>
      </c>
      <c r="O1177" s="275">
        <v>192.7010400931982</v>
      </c>
      <c r="P1177" s="275">
        <v>237.68988623878053</v>
      </c>
      <c r="Q1177" s="275">
        <v>253.61693065523912</v>
      </c>
      <c r="R1177" s="275">
        <v>174.06710516467558</v>
      </c>
      <c r="S1177" s="275">
        <v>213.83766467143295</v>
      </c>
      <c r="T1177" s="275">
        <v>174.06710516467558</v>
      </c>
      <c r="U1177" s="275">
        <v>174.06710516467558</v>
      </c>
      <c r="V1177" s="275">
        <v>174.06710516467558</v>
      </c>
      <c r="W1177" s="275">
        <v>17.23228298177153</v>
      </c>
      <c r="X1177" s="275">
        <v>0.31964797646930848</v>
      </c>
      <c r="Y1177" s="275">
        <v>8.7759654791204191</v>
      </c>
      <c r="Z1177" s="275">
        <v>1.6975074828960004</v>
      </c>
      <c r="AA1177" s="275">
        <v>1.6975074828960004</v>
      </c>
      <c r="AB1177" s="275">
        <v>1.6975074828960004</v>
      </c>
      <c r="AC1177" s="275">
        <v>1.6975074828960004</v>
      </c>
      <c r="AD1177" s="275">
        <v>1.6975074828960004</v>
      </c>
      <c r="AE1177" s="275">
        <v>1.6975074828960004</v>
      </c>
      <c r="AF1177" s="275">
        <v>271.61795985117834</v>
      </c>
      <c r="AG1177" s="275">
        <v>25.151556341979472</v>
      </c>
      <c r="AH1177" s="275">
        <v>25.151556341979472</v>
      </c>
      <c r="AI1177" s="275">
        <v>33.78989605209388</v>
      </c>
      <c r="AJ1177" s="275">
        <v>33.78989605209388</v>
      </c>
      <c r="AK1177" s="275">
        <v>33.78989605209388</v>
      </c>
    </row>
    <row r="1178" spans="1:37" ht="15" x14ac:dyDescent="0.25">
      <c r="A1178" s="269" t="s">
        <v>998</v>
      </c>
      <c r="B1178" s="269" t="s">
        <v>999</v>
      </c>
      <c r="C1178" s="275">
        <v>142</v>
      </c>
      <c r="D1178" s="269" t="s">
        <v>802</v>
      </c>
      <c r="E1178" s="275">
        <v>1376.3416956246901</v>
      </c>
      <c r="F1178" s="275">
        <v>1283.6759657761015</v>
      </c>
      <c r="G1178" s="275">
        <v>1334.665993880855</v>
      </c>
      <c r="H1178" s="275">
        <v>1397.2689268653653</v>
      </c>
      <c r="I1178" s="275">
        <v>1239.0630251714426</v>
      </c>
      <c r="J1178" s="275">
        <v>1308.8260554363023</v>
      </c>
      <c r="K1178" s="275">
        <v>1239.0630251714426</v>
      </c>
      <c r="L1178" s="275">
        <v>1239.0630251714426</v>
      </c>
      <c r="M1178" s="275">
        <v>1239.0630251714426</v>
      </c>
      <c r="N1178" s="275">
        <v>239.51900347970184</v>
      </c>
      <c r="O1178" s="275">
        <v>178.61181939470973</v>
      </c>
      <c r="P1178" s="275">
        <v>223.600665540292</v>
      </c>
      <c r="Q1178" s="275">
        <v>239.52770995675064</v>
      </c>
      <c r="R1178" s="275">
        <v>159.97788446618711</v>
      </c>
      <c r="S1178" s="275">
        <v>199.74844397294447</v>
      </c>
      <c r="T1178" s="275">
        <v>159.97788446618711</v>
      </c>
      <c r="U1178" s="275">
        <v>159.97788446618711</v>
      </c>
      <c r="V1178" s="275">
        <v>159.97788446618711</v>
      </c>
      <c r="W1178" s="275">
        <v>17.23228298177153</v>
      </c>
      <c r="X1178" s="275">
        <v>0.31964797646930848</v>
      </c>
      <c r="Y1178" s="275">
        <v>8.7759654791204191</v>
      </c>
      <c r="Z1178" s="275">
        <v>1.6975074828960004</v>
      </c>
      <c r="AA1178" s="275">
        <v>1.6975074828960004</v>
      </c>
      <c r="AB1178" s="275">
        <v>1.6975074828960004</v>
      </c>
      <c r="AC1178" s="275">
        <v>1.6975074828960004</v>
      </c>
      <c r="AD1178" s="275">
        <v>1.6975074828960004</v>
      </c>
      <c r="AE1178" s="275">
        <v>1.6975074828960004</v>
      </c>
      <c r="AF1178" s="275">
        <v>271.37222325197831</v>
      </c>
      <c r="AG1178" s="275">
        <v>25.128801420379471</v>
      </c>
      <c r="AH1178" s="275">
        <v>25.128801420379471</v>
      </c>
      <c r="AI1178" s="275">
        <v>33.76150179215503</v>
      </c>
      <c r="AJ1178" s="275">
        <v>33.76150179215503</v>
      </c>
      <c r="AK1178" s="275">
        <v>33.76150179215503</v>
      </c>
    </row>
    <row r="1179" spans="1:37" ht="15" x14ac:dyDescent="0.25">
      <c r="A1179" s="269" t="s">
        <v>3120</v>
      </c>
      <c r="B1179" s="269" t="s">
        <v>3121</v>
      </c>
      <c r="C1179" s="275">
        <v>124</v>
      </c>
      <c r="D1179" s="269" t="s">
        <v>802</v>
      </c>
      <c r="E1179" s="275">
        <v>331.55119753436361</v>
      </c>
      <c r="F1179" s="275">
        <v>297.64755571512552</v>
      </c>
      <c r="G1179" s="275">
        <v>316.08122611875564</v>
      </c>
      <c r="H1179" s="275">
        <v>336.62617055382901</v>
      </c>
      <c r="I1179" s="275">
        <v>279.42200224501033</v>
      </c>
      <c r="J1179" s="275">
        <v>303.08986155368262</v>
      </c>
      <c r="K1179" s="275">
        <v>279.42200224501033</v>
      </c>
      <c r="L1179" s="275">
        <v>279.42200224501033</v>
      </c>
      <c r="M1179" s="275">
        <v>279.42200224501033</v>
      </c>
      <c r="N1179" s="275">
        <v>103.87149561230088</v>
      </c>
      <c r="O1179" s="275">
        <v>72.643993524303696</v>
      </c>
      <c r="P1179" s="275">
        <v>95.8608044397199</v>
      </c>
      <c r="Q1179" s="275">
        <v>103.88020208934964</v>
      </c>
      <c r="R1179" s="275">
        <v>63.957080848933991</v>
      </c>
      <c r="S1179" s="275">
        <v>83.914288230617444</v>
      </c>
      <c r="T1179" s="275">
        <v>63.957080848933991</v>
      </c>
      <c r="U1179" s="275">
        <v>63.957080848933991</v>
      </c>
      <c r="V1179" s="275">
        <v>63.957080848933991</v>
      </c>
      <c r="W1179" s="275">
        <v>13.322100018236227</v>
      </c>
      <c r="X1179" s="275">
        <v>0.19033260747849082</v>
      </c>
      <c r="Y1179" s="275">
        <v>6.7562163128573589</v>
      </c>
      <c r="Z1179" s="275">
        <v>1.0217986542078292</v>
      </c>
      <c r="AA1179" s="275">
        <v>1.0217986542078292</v>
      </c>
      <c r="AB1179" s="275">
        <v>1.0217986542078292</v>
      </c>
      <c r="AC1179" s="275">
        <v>1.0217986542078292</v>
      </c>
      <c r="AD1179" s="275">
        <v>1.0217986542078292</v>
      </c>
      <c r="AE1179" s="275">
        <v>1.0217986542078292</v>
      </c>
      <c r="AF1179" s="275">
        <v>84.785693345159928</v>
      </c>
      <c r="AG1179" s="275">
        <v>7.8510740487222135</v>
      </c>
      <c r="AH1179" s="275">
        <v>7.8510740487222135</v>
      </c>
      <c r="AI1179" s="275">
        <v>9.0521263833314691</v>
      </c>
      <c r="AJ1179" s="275">
        <v>9.0521263833314691</v>
      </c>
      <c r="AK1179" s="275">
        <v>9.0521263833314691</v>
      </c>
    </row>
    <row r="1180" spans="1:37" ht="15" x14ac:dyDescent="0.25">
      <c r="A1180" s="269" t="s">
        <v>1000</v>
      </c>
      <c r="B1180" s="269" t="s">
        <v>409</v>
      </c>
      <c r="C1180" s="275">
        <v>122</v>
      </c>
      <c r="D1180" s="269" t="s">
        <v>802</v>
      </c>
      <c r="E1180" s="275">
        <v>362.66683886374602</v>
      </c>
      <c r="F1180" s="275">
        <v>324.09588303612293</v>
      </c>
      <c r="G1180" s="275">
        <v>344.38303727695387</v>
      </c>
      <c r="H1180" s="275">
        <v>371.01781197762512</v>
      </c>
      <c r="I1180" s="275">
        <v>305.93897706348162</v>
      </c>
      <c r="J1180" s="275">
        <v>333.23179723338137</v>
      </c>
      <c r="K1180" s="275">
        <v>305.93897706348162</v>
      </c>
      <c r="L1180" s="275">
        <v>305.93897706348162</v>
      </c>
      <c r="M1180" s="275">
        <v>305.93897706348162</v>
      </c>
      <c r="N1180" s="275">
        <v>109.70784874362192</v>
      </c>
      <c r="O1180" s="275">
        <v>76.35352510746867</v>
      </c>
      <c r="P1180" s="275">
        <v>101.03252583724219</v>
      </c>
      <c r="Q1180" s="275">
        <v>109.71655522067068</v>
      </c>
      <c r="R1180" s="275">
        <v>66.815883812836546</v>
      </c>
      <c r="S1180" s="275">
        <v>88.261866278229235</v>
      </c>
      <c r="T1180" s="275">
        <v>66.815883812836546</v>
      </c>
      <c r="U1180" s="275">
        <v>66.815883812836546</v>
      </c>
      <c r="V1180" s="275">
        <v>66.815883812836546</v>
      </c>
      <c r="W1180" s="275">
        <v>13.322100018236227</v>
      </c>
      <c r="X1180" s="275">
        <v>0.19033260747849082</v>
      </c>
      <c r="Y1180" s="275">
        <v>6.7562163128573589</v>
      </c>
      <c r="Z1180" s="275">
        <v>1.0217986542078292</v>
      </c>
      <c r="AA1180" s="275">
        <v>1.0217986542078292</v>
      </c>
      <c r="AB1180" s="275">
        <v>1.0217986542078292</v>
      </c>
      <c r="AC1180" s="275">
        <v>1.0217986542078292</v>
      </c>
      <c r="AD1180" s="275">
        <v>1.0217986542078292</v>
      </c>
      <c r="AE1180" s="275">
        <v>1.0217986542078292</v>
      </c>
      <c r="AF1180" s="275">
        <v>98.738038478459941</v>
      </c>
      <c r="AG1180" s="275">
        <v>9.1430491262222127</v>
      </c>
      <c r="AH1180" s="275">
        <v>9.1430491262222127</v>
      </c>
      <c r="AI1180" s="275">
        <v>10.210461330043008</v>
      </c>
      <c r="AJ1180" s="275">
        <v>10.210461330043008</v>
      </c>
      <c r="AK1180" s="275">
        <v>10.210461330043008</v>
      </c>
    </row>
    <row r="1181" spans="1:37" ht="15" x14ac:dyDescent="0.25">
      <c r="A1181" s="269" t="s">
        <v>3122</v>
      </c>
      <c r="B1181" s="269" t="s">
        <v>3123</v>
      </c>
      <c r="C1181" s="275">
        <v>156</v>
      </c>
      <c r="D1181" s="269" t="s">
        <v>802</v>
      </c>
      <c r="E1181" s="275">
        <v>281.95337603823282</v>
      </c>
      <c r="F1181" s="275">
        <v>179.50452221205273</v>
      </c>
      <c r="G1181" s="275">
        <v>236.40044164803996</v>
      </c>
      <c r="H1181" s="275">
        <v>291.77488956309736</v>
      </c>
      <c r="I1181" s="275">
        <v>120.39507735842081</v>
      </c>
      <c r="J1181" s="275">
        <v>191.11657265598222</v>
      </c>
      <c r="K1181" s="275">
        <v>120.39507735842081</v>
      </c>
      <c r="L1181" s="275">
        <v>120.39507735842081</v>
      </c>
      <c r="M1181" s="275">
        <v>120.39507735842081</v>
      </c>
      <c r="N1181" s="275">
        <v>390.79790558264261</v>
      </c>
      <c r="O1181" s="275">
        <v>300.94417832818118</v>
      </c>
      <c r="P1181" s="275">
        <v>368.33106040086881</v>
      </c>
      <c r="Q1181" s="275">
        <v>390.79790558264261</v>
      </c>
      <c r="R1181" s="275">
        <v>277.0672865004251</v>
      </c>
      <c r="S1181" s="275">
        <v>333.93259604153388</v>
      </c>
      <c r="T1181" s="275">
        <v>277.0672865004251</v>
      </c>
      <c r="U1181" s="275">
        <v>277.0672865004251</v>
      </c>
      <c r="V1181" s="275">
        <v>277.0672865004251</v>
      </c>
      <c r="W1181" s="275">
        <v>53.804611188592474</v>
      </c>
      <c r="X1181" s="275">
        <v>0.95606701258163207</v>
      </c>
      <c r="Y1181" s="275">
        <v>27.380339100587054</v>
      </c>
      <c r="Z1181" s="275">
        <v>4.401001452162868</v>
      </c>
      <c r="AA1181" s="275">
        <v>4.401001452162868</v>
      </c>
      <c r="AB1181" s="275">
        <v>4.401001452162868</v>
      </c>
      <c r="AC1181" s="275">
        <v>4.401001452162868</v>
      </c>
      <c r="AD1181" s="275">
        <v>4.401001452162868</v>
      </c>
      <c r="AE1181" s="275">
        <v>4.401001452162868</v>
      </c>
      <c r="AF1181" s="275">
        <v>221.89498011146708</v>
      </c>
      <c r="AG1181" s="275">
        <v>20.547256838478059</v>
      </c>
      <c r="AH1181" s="275">
        <v>20.547256838478059</v>
      </c>
      <c r="AI1181" s="275">
        <v>22.851058122382724</v>
      </c>
      <c r="AJ1181" s="275">
        <v>22.851058122382724</v>
      </c>
      <c r="AK1181" s="275">
        <v>22.851058122382724</v>
      </c>
    </row>
    <row r="1182" spans="1:37" ht="15" x14ac:dyDescent="0.25">
      <c r="A1182" s="269" t="s">
        <v>1001</v>
      </c>
      <c r="B1182" s="269" t="s">
        <v>410</v>
      </c>
      <c r="C1182" s="275">
        <v>154</v>
      </c>
      <c r="D1182" s="269" t="s">
        <v>802</v>
      </c>
      <c r="E1182" s="275">
        <v>308.10530260891238</v>
      </c>
      <c r="F1182" s="275">
        <v>207.13027223289168</v>
      </c>
      <c r="G1182" s="275">
        <v>263.580857326466</v>
      </c>
      <c r="H1182" s="275">
        <v>315.90281609706045</v>
      </c>
      <c r="I1182" s="275">
        <v>147.68151590163299</v>
      </c>
      <c r="J1182" s="275">
        <v>217.11179393853379</v>
      </c>
      <c r="K1182" s="275">
        <v>147.68151590163299</v>
      </c>
      <c r="L1182" s="275">
        <v>147.68151590163299</v>
      </c>
      <c r="M1182" s="275">
        <v>147.68151590163299</v>
      </c>
      <c r="N1182" s="275">
        <v>384.77756963066969</v>
      </c>
      <c r="O1182" s="275">
        <v>298.0337338288586</v>
      </c>
      <c r="P1182" s="275">
        <v>363.2825655278491</v>
      </c>
      <c r="Q1182" s="275">
        <v>384.77756963066969</v>
      </c>
      <c r="R1182" s="275">
        <v>275.63342710898053</v>
      </c>
      <c r="S1182" s="275">
        <v>330.20549836982514</v>
      </c>
      <c r="T1182" s="275">
        <v>275.63342710898053</v>
      </c>
      <c r="U1182" s="275">
        <v>275.63342710898053</v>
      </c>
      <c r="V1182" s="275">
        <v>275.63342710898053</v>
      </c>
      <c r="W1182" s="275">
        <v>53.804611188592474</v>
      </c>
      <c r="X1182" s="275">
        <v>0.95606701258163207</v>
      </c>
      <c r="Y1182" s="275">
        <v>27.380339100587054</v>
      </c>
      <c r="Z1182" s="275">
        <v>4.401001452162868</v>
      </c>
      <c r="AA1182" s="275">
        <v>4.401001452162868</v>
      </c>
      <c r="AB1182" s="275">
        <v>4.401001452162868</v>
      </c>
      <c r="AC1182" s="275">
        <v>4.401001452162868</v>
      </c>
      <c r="AD1182" s="275">
        <v>4.401001452162868</v>
      </c>
      <c r="AE1182" s="275">
        <v>4.401001452162868</v>
      </c>
      <c r="AF1182" s="275">
        <v>214.87342649146709</v>
      </c>
      <c r="AG1182" s="275">
        <v>19.897066432478063</v>
      </c>
      <c r="AH1182" s="275">
        <v>19.897066432478063</v>
      </c>
      <c r="AI1182" s="275">
        <v>22.202137494325047</v>
      </c>
      <c r="AJ1182" s="275">
        <v>22.202137494325047</v>
      </c>
      <c r="AK1182" s="275">
        <v>22.202137494325047</v>
      </c>
    </row>
    <row r="1183" spans="1:37" ht="15" x14ac:dyDescent="0.25">
      <c r="A1183" s="269" t="s">
        <v>3124</v>
      </c>
      <c r="B1183" s="269" t="s">
        <v>3125</v>
      </c>
      <c r="C1183" s="275">
        <v>45</v>
      </c>
      <c r="D1183" s="269" t="s">
        <v>802</v>
      </c>
      <c r="E1183" s="275">
        <v>51.543566350743575</v>
      </c>
      <c r="F1183" s="275">
        <v>33.485869531811893</v>
      </c>
      <c r="G1183" s="275">
        <v>43.722826017381898</v>
      </c>
      <c r="H1183" s="275">
        <v>52.391350112068764</v>
      </c>
      <c r="I1183" s="275">
        <v>22.326356313924531</v>
      </c>
      <c r="J1183" s="275">
        <v>34.664853284363275</v>
      </c>
      <c r="K1183" s="275">
        <v>22.326356313924531</v>
      </c>
      <c r="L1183" s="275">
        <v>22.326356313924531</v>
      </c>
      <c r="M1183" s="275">
        <v>22.326356313924531</v>
      </c>
      <c r="N1183" s="275">
        <v>71.83430920041306</v>
      </c>
      <c r="O1183" s="275">
        <v>57.690948845594804</v>
      </c>
      <c r="P1183" s="275">
        <v>68.46684244926584</v>
      </c>
      <c r="Q1183" s="275">
        <v>71.83430920041306</v>
      </c>
      <c r="R1183" s="275">
        <v>52.717787072059153</v>
      </c>
      <c r="S1183" s="275">
        <v>62.276048136236106</v>
      </c>
      <c r="T1183" s="275">
        <v>52.717787072059153</v>
      </c>
      <c r="U1183" s="275">
        <v>52.717787072059153</v>
      </c>
      <c r="V1183" s="275">
        <v>52.717787072059153</v>
      </c>
      <c r="W1183" s="275">
        <v>15.666388684436386</v>
      </c>
      <c r="X1183" s="275">
        <v>0.20084507989597311</v>
      </c>
      <c r="Y1183" s="275">
        <v>7.9336168821661799</v>
      </c>
      <c r="Z1183" s="275">
        <v>0.37454451268272798</v>
      </c>
      <c r="AA1183" s="275">
        <v>0.37454451268272798</v>
      </c>
      <c r="AB1183" s="275">
        <v>0.37454451268272798</v>
      </c>
      <c r="AC1183" s="275">
        <v>0.37454451268272798</v>
      </c>
      <c r="AD1183" s="275">
        <v>0.37454451268272798</v>
      </c>
      <c r="AE1183" s="275">
        <v>0.37454451268272798</v>
      </c>
      <c r="AF1183" s="275">
        <v>37.258901013345366</v>
      </c>
      <c r="AG1183" s="275">
        <v>3.4501371504893843</v>
      </c>
      <c r="AH1183" s="275">
        <v>3.4501371504893843</v>
      </c>
      <c r="AI1183" s="275">
        <v>4.223935276377019</v>
      </c>
      <c r="AJ1183" s="275">
        <v>4.223935276377019</v>
      </c>
      <c r="AK1183" s="275">
        <v>4.223935276377019</v>
      </c>
    </row>
    <row r="1184" spans="1:37" ht="15" x14ac:dyDescent="0.25">
      <c r="A1184" s="269" t="s">
        <v>1002</v>
      </c>
      <c r="B1184" s="269" t="s">
        <v>1003</v>
      </c>
      <c r="C1184" s="275">
        <v>45</v>
      </c>
      <c r="D1184" s="269" t="s">
        <v>802</v>
      </c>
      <c r="E1184" s="275">
        <v>51.543566350743575</v>
      </c>
      <c r="F1184" s="275">
        <v>33.485869531811893</v>
      </c>
      <c r="G1184" s="275">
        <v>43.722826017381898</v>
      </c>
      <c r="H1184" s="275">
        <v>52.391350112068764</v>
      </c>
      <c r="I1184" s="275">
        <v>22.326356313924531</v>
      </c>
      <c r="J1184" s="275">
        <v>34.664853284363275</v>
      </c>
      <c r="K1184" s="275">
        <v>22.326356313924531</v>
      </c>
      <c r="L1184" s="275">
        <v>22.326356313924531</v>
      </c>
      <c r="M1184" s="275">
        <v>22.326356313924531</v>
      </c>
      <c r="N1184" s="275">
        <v>71.83430920041306</v>
      </c>
      <c r="O1184" s="275">
        <v>57.690948845594804</v>
      </c>
      <c r="P1184" s="275">
        <v>68.46684244926584</v>
      </c>
      <c r="Q1184" s="275">
        <v>71.83430920041306</v>
      </c>
      <c r="R1184" s="275">
        <v>52.717787072059153</v>
      </c>
      <c r="S1184" s="275">
        <v>62.276048136236106</v>
      </c>
      <c r="T1184" s="275">
        <v>52.717787072059153</v>
      </c>
      <c r="U1184" s="275">
        <v>52.717787072059153</v>
      </c>
      <c r="V1184" s="275">
        <v>52.717787072059153</v>
      </c>
      <c r="W1184" s="275">
        <v>15.666388684436386</v>
      </c>
      <c r="X1184" s="275">
        <v>0.20084507989597311</v>
      </c>
      <c r="Y1184" s="275">
        <v>7.9336168821661799</v>
      </c>
      <c r="Z1184" s="275">
        <v>0.37454451268272798</v>
      </c>
      <c r="AA1184" s="275">
        <v>0.37454451268272798</v>
      </c>
      <c r="AB1184" s="275">
        <v>0.37454451268272798</v>
      </c>
      <c r="AC1184" s="275">
        <v>0.37454451268272798</v>
      </c>
      <c r="AD1184" s="275">
        <v>0.37454451268272798</v>
      </c>
      <c r="AE1184" s="275">
        <v>0.37454451268272798</v>
      </c>
      <c r="AF1184" s="275">
        <v>37.259261109260429</v>
      </c>
      <c r="AG1184" s="275">
        <v>3.4501704963889273</v>
      </c>
      <c r="AH1184" s="275">
        <v>3.4501704963889273</v>
      </c>
      <c r="AI1184" s="275">
        <v>4.223935276377019</v>
      </c>
      <c r="AJ1184" s="275">
        <v>4.223935276377019</v>
      </c>
      <c r="AK1184" s="275">
        <v>4.223935276377019</v>
      </c>
    </row>
    <row r="1185" spans="1:37" ht="15" x14ac:dyDescent="0.25">
      <c r="A1185" s="269" t="s">
        <v>3126</v>
      </c>
      <c r="B1185" s="269" t="s">
        <v>1851</v>
      </c>
      <c r="C1185" s="275">
        <v>115</v>
      </c>
      <c r="D1185" s="269" t="s">
        <v>802</v>
      </c>
      <c r="E1185" s="275">
        <v>247.92729072946688</v>
      </c>
      <c r="F1185" s="275">
        <v>137.68102337972536</v>
      </c>
      <c r="G1185" s="275">
        <v>196.0884948054287</v>
      </c>
      <c r="H1185" s="275">
        <v>247.92729072946688</v>
      </c>
      <c r="I1185" s="275">
        <v>80.611781648300777</v>
      </c>
      <c r="J1185" s="275">
        <v>158.96217146461612</v>
      </c>
      <c r="K1185" s="275">
        <v>80.611781648300777</v>
      </c>
      <c r="L1185" s="275">
        <v>80.611781648300777</v>
      </c>
      <c r="M1185" s="275">
        <v>80.611781648300777</v>
      </c>
      <c r="N1185" s="275">
        <v>262.6947368566079</v>
      </c>
      <c r="O1185" s="275">
        <v>183.27738614236591</v>
      </c>
      <c r="P1185" s="275">
        <v>243.56544492306</v>
      </c>
      <c r="Q1185" s="275">
        <v>262.6947368566079</v>
      </c>
      <c r="R1185" s="275">
        <v>166.80139232411869</v>
      </c>
      <c r="S1185" s="275">
        <v>214.7480645903633</v>
      </c>
      <c r="T1185" s="275">
        <v>166.80139232411869</v>
      </c>
      <c r="U1185" s="275">
        <v>166.80139232411869</v>
      </c>
      <c r="V1185" s="275">
        <v>166.80139232411869</v>
      </c>
      <c r="W1185" s="275">
        <v>24.330081068380284</v>
      </c>
      <c r="X1185" s="275">
        <v>0.37749253726287568</v>
      </c>
      <c r="Y1185" s="275">
        <v>12.353786802821579</v>
      </c>
      <c r="Z1185" s="275">
        <v>4.6359835837750323</v>
      </c>
      <c r="AA1185" s="275">
        <v>4.6359835837750323</v>
      </c>
      <c r="AB1185" s="275">
        <v>4.6359835837750323</v>
      </c>
      <c r="AC1185" s="275">
        <v>4.6359835837750323</v>
      </c>
      <c r="AD1185" s="275">
        <v>4.6359835837750323</v>
      </c>
      <c r="AE1185" s="275">
        <v>4.6359835837750323</v>
      </c>
      <c r="AF1185" s="275">
        <v>188.16754388852431</v>
      </c>
      <c r="AG1185" s="275">
        <v>17.424126396500398</v>
      </c>
      <c r="AH1185" s="275">
        <v>17.424126396500398</v>
      </c>
      <c r="AI1185" s="275">
        <v>18.099353505539789</v>
      </c>
      <c r="AJ1185" s="275">
        <v>18.099353505539789</v>
      </c>
      <c r="AK1185" s="275">
        <v>18.099353505539789</v>
      </c>
    </row>
    <row r="1186" spans="1:37" ht="15" x14ac:dyDescent="0.25">
      <c r="A1186" s="269" t="s">
        <v>1850</v>
      </c>
      <c r="B1186" s="269" t="s">
        <v>1851</v>
      </c>
      <c r="C1186" s="275">
        <v>117</v>
      </c>
      <c r="D1186" s="269" t="s">
        <v>802</v>
      </c>
      <c r="E1186" s="275">
        <v>247.92729072946688</v>
      </c>
      <c r="F1186" s="275">
        <v>137.68102337972536</v>
      </c>
      <c r="G1186" s="275">
        <v>196.0884948054287</v>
      </c>
      <c r="H1186" s="275">
        <v>247.92729072946688</v>
      </c>
      <c r="I1186" s="275">
        <v>80.611781648300777</v>
      </c>
      <c r="J1186" s="275">
        <v>158.96217146461612</v>
      </c>
      <c r="K1186" s="275">
        <v>80.611781648300777</v>
      </c>
      <c r="L1186" s="275">
        <v>80.611781648300777</v>
      </c>
      <c r="M1186" s="275">
        <v>80.611781648300777</v>
      </c>
      <c r="N1186" s="275">
        <v>262.95662728190871</v>
      </c>
      <c r="O1186" s="275">
        <v>183.53927656766675</v>
      </c>
      <c r="P1186" s="275">
        <v>243.82733534836083</v>
      </c>
      <c r="Q1186" s="275">
        <v>262.95662728190871</v>
      </c>
      <c r="R1186" s="275">
        <v>167.06328274941953</v>
      </c>
      <c r="S1186" s="275">
        <v>215.0099550156641</v>
      </c>
      <c r="T1186" s="275">
        <v>167.06328274941953</v>
      </c>
      <c r="U1186" s="275">
        <v>167.06328274941953</v>
      </c>
      <c r="V1186" s="275">
        <v>167.06328274941953</v>
      </c>
      <c r="W1186" s="275">
        <v>24.330081068380284</v>
      </c>
      <c r="X1186" s="275">
        <v>0.37749253726287568</v>
      </c>
      <c r="Y1186" s="275">
        <v>12.353786802821579</v>
      </c>
      <c r="Z1186" s="275">
        <v>4.6359835837750323</v>
      </c>
      <c r="AA1186" s="275">
        <v>4.6359835837750323</v>
      </c>
      <c r="AB1186" s="275">
        <v>4.6359835837750323</v>
      </c>
      <c r="AC1186" s="275">
        <v>4.6359835837750323</v>
      </c>
      <c r="AD1186" s="275">
        <v>4.6359835837750323</v>
      </c>
      <c r="AE1186" s="275">
        <v>4.6359835837750323</v>
      </c>
      <c r="AF1186" s="275">
        <v>188.1818529713243</v>
      </c>
      <c r="AG1186" s="275">
        <v>17.425451401300396</v>
      </c>
      <c r="AH1186" s="275">
        <v>17.425451401300396</v>
      </c>
      <c r="AI1186" s="275">
        <v>18.107038777311992</v>
      </c>
      <c r="AJ1186" s="275">
        <v>18.107038777311992</v>
      </c>
      <c r="AK1186" s="275">
        <v>18.107038777311992</v>
      </c>
    </row>
    <row r="1187" spans="1:37" ht="15" x14ac:dyDescent="0.25">
      <c r="A1187" s="269" t="s">
        <v>3127</v>
      </c>
      <c r="B1187" s="269" t="s">
        <v>3128</v>
      </c>
      <c r="C1187" s="275">
        <v>46</v>
      </c>
      <c r="D1187" s="269" t="s">
        <v>802</v>
      </c>
      <c r="E1187" s="275">
        <v>143.68632196858124</v>
      </c>
      <c r="F1187" s="275">
        <v>101.55169605774063</v>
      </c>
      <c r="G1187" s="275">
        <v>125.43792785740402</v>
      </c>
      <c r="H1187" s="275">
        <v>145.66448407834</v>
      </c>
      <c r="I1187" s="275">
        <v>75.512831882670113</v>
      </c>
      <c r="J1187" s="275">
        <v>104.30265814702719</v>
      </c>
      <c r="K1187" s="275">
        <v>75.512831882670113</v>
      </c>
      <c r="L1187" s="275">
        <v>75.512831882670113</v>
      </c>
      <c r="M1187" s="275">
        <v>75.512831882670113</v>
      </c>
      <c r="N1187" s="275">
        <v>78.261951569071499</v>
      </c>
      <c r="O1187" s="275">
        <v>39.822934320234708</v>
      </c>
      <c r="P1187" s="275">
        <v>68.656651014429883</v>
      </c>
      <c r="Q1187" s="275">
        <v>78.261951569071499</v>
      </c>
      <c r="R1187" s="275">
        <v>29.617192690223366</v>
      </c>
      <c r="S1187" s="275">
        <v>53.939572129647431</v>
      </c>
      <c r="T1187" s="275">
        <v>29.617192690223366</v>
      </c>
      <c r="U1187" s="275">
        <v>29.617192690223366</v>
      </c>
      <c r="V1187" s="275">
        <v>29.617192690223366</v>
      </c>
      <c r="W1187" s="275">
        <v>0.56214825572603466</v>
      </c>
      <c r="X1187" s="275">
        <v>7.9774990244880495E-3</v>
      </c>
      <c r="Y1187" s="275">
        <v>0.28506287737526137</v>
      </c>
      <c r="Z1187" s="275">
        <v>0.26913082074269634</v>
      </c>
      <c r="AA1187" s="275">
        <v>0.26913082074269634</v>
      </c>
      <c r="AB1187" s="275">
        <v>0.26913082074269634</v>
      </c>
      <c r="AC1187" s="275">
        <v>0.26913082074269634</v>
      </c>
      <c r="AD1187" s="275">
        <v>0.26913082074269634</v>
      </c>
      <c r="AE1187" s="275">
        <v>0.26913082074269634</v>
      </c>
      <c r="AF1187" s="275">
        <v>90.836420638044004</v>
      </c>
      <c r="AG1187" s="275">
        <v>8.4113622559003698</v>
      </c>
      <c r="AH1187" s="275">
        <v>8.4113622559003698</v>
      </c>
      <c r="AI1187" s="275">
        <v>9.095865510564316</v>
      </c>
      <c r="AJ1187" s="275">
        <v>9.095865510564316</v>
      </c>
      <c r="AK1187" s="275">
        <v>9.095865510564316</v>
      </c>
    </row>
    <row r="1188" spans="1:37" ht="15" x14ac:dyDescent="0.25">
      <c r="A1188" s="269" t="s">
        <v>1004</v>
      </c>
      <c r="B1188" s="269" t="s">
        <v>1005</v>
      </c>
      <c r="C1188" s="275">
        <v>48</v>
      </c>
      <c r="D1188" s="269" t="s">
        <v>802</v>
      </c>
      <c r="E1188" s="275">
        <v>143.68632196858124</v>
      </c>
      <c r="F1188" s="275">
        <v>101.55169605774063</v>
      </c>
      <c r="G1188" s="275">
        <v>125.43792785740402</v>
      </c>
      <c r="H1188" s="275">
        <v>145.66448407834</v>
      </c>
      <c r="I1188" s="275">
        <v>75.512831882670113</v>
      </c>
      <c r="J1188" s="275">
        <v>104.30265814702719</v>
      </c>
      <c r="K1188" s="275">
        <v>75.512831882670113</v>
      </c>
      <c r="L1188" s="275">
        <v>75.512831882670113</v>
      </c>
      <c r="M1188" s="275">
        <v>75.512831882670113</v>
      </c>
      <c r="N1188" s="275">
        <v>78.734993759586885</v>
      </c>
      <c r="O1188" s="275">
        <v>40.295976510750094</v>
      </c>
      <c r="P1188" s="275">
        <v>69.129693204945269</v>
      </c>
      <c r="Q1188" s="275">
        <v>78.734993759586885</v>
      </c>
      <c r="R1188" s="275">
        <v>30.090234880738752</v>
      </c>
      <c r="S1188" s="275">
        <v>54.412614320162817</v>
      </c>
      <c r="T1188" s="275">
        <v>30.090234880738752</v>
      </c>
      <c r="U1188" s="275">
        <v>30.090234880738752</v>
      </c>
      <c r="V1188" s="275">
        <v>30.090234880738752</v>
      </c>
      <c r="W1188" s="275">
        <v>0.56214825572603466</v>
      </c>
      <c r="X1188" s="275">
        <v>7.9774990244880495E-3</v>
      </c>
      <c r="Y1188" s="275">
        <v>0.28506287737526137</v>
      </c>
      <c r="Z1188" s="275">
        <v>0.26913082074269634</v>
      </c>
      <c r="AA1188" s="275">
        <v>0.26913082074269634</v>
      </c>
      <c r="AB1188" s="275">
        <v>0.26913082074269634</v>
      </c>
      <c r="AC1188" s="275">
        <v>0.26913082074269634</v>
      </c>
      <c r="AD1188" s="275">
        <v>0.26913082074269634</v>
      </c>
      <c r="AE1188" s="275">
        <v>0.26913082074269634</v>
      </c>
      <c r="AF1188" s="275">
        <v>90.839693123059064</v>
      </c>
      <c r="AG1188" s="275">
        <v>8.4116652861999128</v>
      </c>
      <c r="AH1188" s="275">
        <v>8.4116652861999128</v>
      </c>
      <c r="AI1188" s="275">
        <v>9.1336670138849101</v>
      </c>
      <c r="AJ1188" s="275">
        <v>9.1336670138849101</v>
      </c>
      <c r="AK1188" s="275">
        <v>9.1336670138849101</v>
      </c>
    </row>
    <row r="1189" spans="1:37" ht="15" x14ac:dyDescent="0.25">
      <c r="A1189" s="269" t="s">
        <v>3129</v>
      </c>
      <c r="B1189" s="269" t="s">
        <v>3130</v>
      </c>
      <c r="C1189" s="275">
        <v>24</v>
      </c>
      <c r="D1189" s="269" t="s">
        <v>802</v>
      </c>
      <c r="E1189" s="275">
        <v>136.01869909943761</v>
      </c>
      <c r="F1189" s="275">
        <v>81.84560864264256</v>
      </c>
      <c r="G1189" s="275">
        <v>112.5564780993526</v>
      </c>
      <c r="H1189" s="275">
        <v>138.56205038341315</v>
      </c>
      <c r="I1189" s="275">
        <v>48.367068988980471</v>
      </c>
      <c r="J1189" s="275">
        <v>85.382559900296698</v>
      </c>
      <c r="K1189" s="275">
        <v>48.367068988980471</v>
      </c>
      <c r="L1189" s="275">
        <v>48.367068988980471</v>
      </c>
      <c r="M1189" s="275">
        <v>48.367068988980471</v>
      </c>
      <c r="N1189" s="275">
        <v>66.119302470578702</v>
      </c>
      <c r="O1189" s="275">
        <v>23.689221406123927</v>
      </c>
      <c r="P1189" s="275">
        <v>56.016902217137101</v>
      </c>
      <c r="Q1189" s="275">
        <v>66.119302470578702</v>
      </c>
      <c r="R1189" s="275">
        <v>10.634139429834994</v>
      </c>
      <c r="S1189" s="275">
        <v>38.376720950206845</v>
      </c>
      <c r="T1189" s="275">
        <v>10.634139429834994</v>
      </c>
      <c r="U1189" s="275">
        <v>10.634139429834994</v>
      </c>
      <c r="V1189" s="275">
        <v>10.634139429834994</v>
      </c>
      <c r="W1189" s="275">
        <v>0</v>
      </c>
      <c r="X1189" s="275">
        <v>0</v>
      </c>
      <c r="Y1189" s="275">
        <v>0</v>
      </c>
      <c r="Z1189" s="275">
        <v>0</v>
      </c>
      <c r="AA1189" s="275">
        <v>0</v>
      </c>
      <c r="AB1189" s="275">
        <v>0</v>
      </c>
      <c r="AC1189" s="275">
        <v>0</v>
      </c>
      <c r="AD1189" s="275">
        <v>0</v>
      </c>
      <c r="AE1189" s="275">
        <v>0</v>
      </c>
      <c r="AF1189" s="275">
        <v>109.13215376086063</v>
      </c>
      <c r="AG1189" s="275">
        <v>10.105528186300056</v>
      </c>
      <c r="AH1189" s="275">
        <v>10.105528186300056</v>
      </c>
      <c r="AI1189" s="275">
        <v>9.9519336310118724</v>
      </c>
      <c r="AJ1189" s="275">
        <v>9.9519336310118724</v>
      </c>
      <c r="AK1189" s="275">
        <v>9.9519336310118724</v>
      </c>
    </row>
    <row r="1190" spans="1:37" ht="15" x14ac:dyDescent="0.25">
      <c r="A1190" s="269" t="s">
        <v>3131</v>
      </c>
      <c r="B1190" s="269" t="s">
        <v>3132</v>
      </c>
      <c r="C1190" s="275">
        <v>36</v>
      </c>
      <c r="D1190" s="269" t="s">
        <v>802</v>
      </c>
      <c r="E1190" s="275">
        <v>204.51262670943635</v>
      </c>
      <c r="F1190" s="275">
        <v>143.11808054902471</v>
      </c>
      <c r="G1190" s="275">
        <v>177.87663207434016</v>
      </c>
      <c r="H1190" s="275">
        <v>204.28709503073031</v>
      </c>
      <c r="I1190" s="275">
        <v>105.6084501845927</v>
      </c>
      <c r="J1190" s="275">
        <v>148.18493322013973</v>
      </c>
      <c r="K1190" s="275">
        <v>105.6084501845927</v>
      </c>
      <c r="L1190" s="275">
        <v>105.6084501845927</v>
      </c>
      <c r="M1190" s="275">
        <v>105.6084501845927</v>
      </c>
      <c r="N1190" s="275">
        <v>93.738858824597457</v>
      </c>
      <c r="O1190" s="275">
        <v>42.922397200393092</v>
      </c>
      <c r="P1190" s="275">
        <v>80.940836248379185</v>
      </c>
      <c r="Q1190" s="275">
        <v>93.738858824597457</v>
      </c>
      <c r="R1190" s="275">
        <v>29.28243929836124</v>
      </c>
      <c r="S1190" s="275">
        <v>61.510649061479349</v>
      </c>
      <c r="T1190" s="275">
        <v>29.28243929836124</v>
      </c>
      <c r="U1190" s="275">
        <v>29.28243929836124</v>
      </c>
      <c r="V1190" s="275">
        <v>29.28243929836124</v>
      </c>
      <c r="W1190" s="275">
        <v>0.6365886362709412</v>
      </c>
      <c r="X1190" s="275">
        <v>2.2421896415201144E-2</v>
      </c>
      <c r="Y1190" s="275">
        <v>0.32950526634307115</v>
      </c>
      <c r="Z1190" s="275">
        <v>0.32739454249214095</v>
      </c>
      <c r="AA1190" s="275">
        <v>0.32739454249214095</v>
      </c>
      <c r="AB1190" s="275">
        <v>0.32739454249214095</v>
      </c>
      <c r="AC1190" s="275">
        <v>0.32739454249214095</v>
      </c>
      <c r="AD1190" s="275">
        <v>0.32739454249214095</v>
      </c>
      <c r="AE1190" s="275">
        <v>0.32739454249214095</v>
      </c>
      <c r="AF1190" s="275">
        <v>120.37047320508493</v>
      </c>
      <c r="AG1190" s="275">
        <v>11.146186565000457</v>
      </c>
      <c r="AH1190" s="275">
        <v>11.146186565000457</v>
      </c>
      <c r="AI1190" s="275">
        <v>11.61584863884957</v>
      </c>
      <c r="AJ1190" s="275">
        <v>11.61584863884957</v>
      </c>
      <c r="AK1190" s="275">
        <v>11.61584863884957</v>
      </c>
    </row>
    <row r="1191" spans="1:37" ht="15" x14ac:dyDescent="0.25">
      <c r="A1191" s="269" t="s">
        <v>1006</v>
      </c>
      <c r="B1191" s="269" t="s">
        <v>1007</v>
      </c>
      <c r="C1191" s="275">
        <v>40</v>
      </c>
      <c r="D1191" s="269" t="s">
        <v>802</v>
      </c>
      <c r="E1191" s="275">
        <v>205.3767200116873</v>
      </c>
      <c r="F1191" s="275">
        <v>143.98217385127563</v>
      </c>
      <c r="G1191" s="275">
        <v>178.74072537659109</v>
      </c>
      <c r="H1191" s="275">
        <v>205.15118833298123</v>
      </c>
      <c r="I1191" s="275">
        <v>106.47254348684362</v>
      </c>
      <c r="J1191" s="275">
        <v>149.04902652239065</v>
      </c>
      <c r="K1191" s="275">
        <v>106.47254348684362</v>
      </c>
      <c r="L1191" s="275">
        <v>106.47254348684362</v>
      </c>
      <c r="M1191" s="275">
        <v>106.47254348684362</v>
      </c>
      <c r="N1191" s="275">
        <v>94.26078583948518</v>
      </c>
      <c r="O1191" s="275">
        <v>43.44432421528083</v>
      </c>
      <c r="P1191" s="275">
        <v>81.462763263266908</v>
      </c>
      <c r="Q1191" s="275">
        <v>94.26078583948518</v>
      </c>
      <c r="R1191" s="275">
        <v>29.804366313248977</v>
      </c>
      <c r="S1191" s="275">
        <v>62.032576076367079</v>
      </c>
      <c r="T1191" s="275">
        <v>29.804366313248977</v>
      </c>
      <c r="U1191" s="275">
        <v>29.804366313248977</v>
      </c>
      <c r="V1191" s="275">
        <v>29.804366313248977</v>
      </c>
      <c r="W1191" s="275">
        <v>0.6365886362709412</v>
      </c>
      <c r="X1191" s="275">
        <v>2.2421896415201144E-2</v>
      </c>
      <c r="Y1191" s="275">
        <v>0.32950526634307115</v>
      </c>
      <c r="Z1191" s="275">
        <v>0.32739454249214095</v>
      </c>
      <c r="AA1191" s="275">
        <v>0.32739454249214095</v>
      </c>
      <c r="AB1191" s="275">
        <v>0.32739454249214095</v>
      </c>
      <c r="AC1191" s="275">
        <v>0.32739454249214095</v>
      </c>
      <c r="AD1191" s="275">
        <v>0.32739454249214095</v>
      </c>
      <c r="AE1191" s="275">
        <v>0.32739454249214095</v>
      </c>
      <c r="AF1191" s="275">
        <v>120.4853031693</v>
      </c>
      <c r="AG1191" s="275">
        <v>11.156819689499999</v>
      </c>
      <c r="AH1191" s="275">
        <v>11.156819689499999</v>
      </c>
      <c r="AI1191" s="275">
        <v>11.690480023765687</v>
      </c>
      <c r="AJ1191" s="275">
        <v>11.690480023765687</v>
      </c>
      <c r="AK1191" s="275">
        <v>11.690480023765687</v>
      </c>
    </row>
    <row r="1192" spans="1:37" ht="15" x14ac:dyDescent="0.25">
      <c r="A1192" s="269" t="s">
        <v>1852</v>
      </c>
      <c r="B1192" s="269" t="s">
        <v>411</v>
      </c>
      <c r="C1192" s="275">
        <v>26</v>
      </c>
      <c r="D1192" s="269" t="s">
        <v>802</v>
      </c>
      <c r="E1192" s="275">
        <v>136.01869909943761</v>
      </c>
      <c r="F1192" s="275">
        <v>81.84560864264256</v>
      </c>
      <c r="G1192" s="275">
        <v>112.5564780993526</v>
      </c>
      <c r="H1192" s="275">
        <v>138.56205038341315</v>
      </c>
      <c r="I1192" s="275">
        <v>48.367068988980471</v>
      </c>
      <c r="J1192" s="275">
        <v>85.382559900296698</v>
      </c>
      <c r="K1192" s="275">
        <v>48.367068988980471</v>
      </c>
      <c r="L1192" s="275">
        <v>48.367068988980471</v>
      </c>
      <c r="M1192" s="275">
        <v>48.367068988980471</v>
      </c>
      <c r="N1192" s="275">
        <v>66.380067895934488</v>
      </c>
      <c r="O1192" s="275">
        <v>23.94998683147973</v>
      </c>
      <c r="P1192" s="275">
        <v>56.277667642492879</v>
      </c>
      <c r="Q1192" s="275">
        <v>66.380067895934488</v>
      </c>
      <c r="R1192" s="275">
        <v>10.894904855190793</v>
      </c>
      <c r="S1192" s="275">
        <v>38.637486375562638</v>
      </c>
      <c r="T1192" s="275">
        <v>10.894904855190793</v>
      </c>
      <c r="U1192" s="275">
        <v>10.894904855190793</v>
      </c>
      <c r="V1192" s="275">
        <v>10.894904855190793</v>
      </c>
      <c r="W1192" s="275">
        <v>0.51745179163924993</v>
      </c>
      <c r="X1192" s="275">
        <v>5.9196236341537631E-3</v>
      </c>
      <c r="Y1192" s="275">
        <v>0.26168570763670185</v>
      </c>
      <c r="Z1192" s="275">
        <v>0.15541862425299421</v>
      </c>
      <c r="AA1192" s="275">
        <v>0.15541862425299421</v>
      </c>
      <c r="AB1192" s="275">
        <v>0.15541862425299421</v>
      </c>
      <c r="AC1192" s="275">
        <v>0.15541862425299421</v>
      </c>
      <c r="AD1192" s="275">
        <v>0.15541862425299421</v>
      </c>
      <c r="AE1192" s="275">
        <v>0.15541862425299421</v>
      </c>
      <c r="AF1192" s="275">
        <v>109.14228600606063</v>
      </c>
      <c r="AG1192" s="275">
        <v>10.106466420700055</v>
      </c>
      <c r="AH1192" s="275">
        <v>10.106466420700055</v>
      </c>
      <c r="AI1192" s="275">
        <v>10.005175355828541</v>
      </c>
      <c r="AJ1192" s="275">
        <v>10.005175355828541</v>
      </c>
      <c r="AK1192" s="275">
        <v>10.005175355828541</v>
      </c>
    </row>
    <row r="1193" spans="1:37" ht="15" x14ac:dyDescent="0.25">
      <c r="A1193" s="269" t="s">
        <v>412</v>
      </c>
      <c r="B1193" s="269" t="s">
        <v>1008</v>
      </c>
      <c r="C1193" s="275">
        <v>133</v>
      </c>
      <c r="D1193" s="269" t="s">
        <v>802</v>
      </c>
      <c r="E1193" s="275">
        <v>52.1021610537234</v>
      </c>
      <c r="F1193" s="275">
        <v>30.629869730652988</v>
      </c>
      <c r="G1193" s="275">
        <v>43.367756780601589</v>
      </c>
      <c r="H1193" s="275">
        <v>48.988215190268853</v>
      </c>
      <c r="I1193" s="275">
        <v>24.085426660778285</v>
      </c>
      <c r="J1193" s="275">
        <v>34.594334490495399</v>
      </c>
      <c r="K1193" s="275">
        <v>22.222832115525598</v>
      </c>
      <c r="L1193" s="275">
        <v>22.222832115525598</v>
      </c>
      <c r="M1193" s="275">
        <v>22.222832115525598</v>
      </c>
      <c r="N1193" s="275">
        <v>279.53682952797357</v>
      </c>
      <c r="O1193" s="275">
        <v>265.39346917315532</v>
      </c>
      <c r="P1193" s="275">
        <v>275.83261610171172</v>
      </c>
      <c r="Q1193" s="275">
        <v>278.18984282751472</v>
      </c>
      <c r="R1193" s="275">
        <v>264.04648247269648</v>
      </c>
      <c r="S1193" s="275">
        <v>270.94978931254821</v>
      </c>
      <c r="T1193" s="275">
        <v>262.36274909712284</v>
      </c>
      <c r="U1193" s="275">
        <v>262.36274909712284</v>
      </c>
      <c r="V1193" s="275">
        <v>262.36274909712284</v>
      </c>
      <c r="W1193" s="275">
        <v>36.362820493325522</v>
      </c>
      <c r="X1193" s="275">
        <v>0.82296512057588234</v>
      </c>
      <c r="Y1193" s="275">
        <v>18.592892806950701</v>
      </c>
      <c r="Z1193" s="275">
        <v>3.6377111848740573</v>
      </c>
      <c r="AA1193" s="275">
        <v>3.6377111848740573</v>
      </c>
      <c r="AB1193" s="275">
        <v>3.6377111848740573</v>
      </c>
      <c r="AC1193" s="275">
        <v>3.6377111848740573</v>
      </c>
      <c r="AD1193" s="275">
        <v>3.6377111848740573</v>
      </c>
      <c r="AE1193" s="275">
        <v>3.6377111848740573</v>
      </c>
      <c r="AF1193" s="275">
        <v>37.977204515004075</v>
      </c>
      <c r="AG1193" s="275">
        <v>3.5166508248055623</v>
      </c>
      <c r="AH1193" s="275">
        <v>3.5166508248055623</v>
      </c>
      <c r="AI1193" s="275">
        <v>11.03083357967571</v>
      </c>
      <c r="AJ1193" s="275">
        <v>11.03083357967571</v>
      </c>
      <c r="AK1193" s="275">
        <v>11.03083357967571</v>
      </c>
    </row>
    <row r="1194" spans="1:37" ht="15" x14ac:dyDescent="0.25">
      <c r="A1194" s="269" t="s">
        <v>3133</v>
      </c>
      <c r="B1194" s="269" t="s">
        <v>1854</v>
      </c>
      <c r="C1194" s="275">
        <v>135</v>
      </c>
      <c r="D1194" s="269" t="s">
        <v>802</v>
      </c>
      <c r="E1194" s="275">
        <v>412.41955691397726</v>
      </c>
      <c r="F1194" s="275">
        <v>161.93078517128541</v>
      </c>
      <c r="G1194" s="275">
        <v>317.4980459150251</v>
      </c>
      <c r="H1194" s="275">
        <v>325.25069435829869</v>
      </c>
      <c r="I1194" s="275">
        <v>168.53701202330717</v>
      </c>
      <c r="J1194" s="275">
        <v>239.78617770341637</v>
      </c>
      <c r="K1194" s="275">
        <v>123.83474293724267</v>
      </c>
      <c r="L1194" s="275">
        <v>123.83474293724267</v>
      </c>
      <c r="M1194" s="275">
        <v>123.83474293724267</v>
      </c>
      <c r="N1194" s="275">
        <v>407.36777619052577</v>
      </c>
      <c r="O1194" s="275">
        <v>275.36307954555548</v>
      </c>
      <c r="P1194" s="275">
        <v>367.85616631039852</v>
      </c>
      <c r="Q1194" s="275">
        <v>375.04009537951265</v>
      </c>
      <c r="R1194" s="275">
        <v>302.30281355473306</v>
      </c>
      <c r="S1194" s="275">
        <v>334.63049436574624</v>
      </c>
      <c r="T1194" s="275">
        <v>261.89321254096666</v>
      </c>
      <c r="U1194" s="275">
        <v>261.89321254096666</v>
      </c>
      <c r="V1194" s="275">
        <v>261.89321254096666</v>
      </c>
      <c r="W1194" s="275">
        <v>42.05595275437075</v>
      </c>
      <c r="X1194" s="275">
        <v>0.66702299012031452</v>
      </c>
      <c r="Y1194" s="275">
        <v>21.361487872245533</v>
      </c>
      <c r="Z1194" s="275">
        <v>5.1535102213721702</v>
      </c>
      <c r="AA1194" s="275">
        <v>5.1535102213721702</v>
      </c>
      <c r="AB1194" s="275">
        <v>5.1535102213721702</v>
      </c>
      <c r="AC1194" s="275">
        <v>5.1535102213721702</v>
      </c>
      <c r="AD1194" s="275">
        <v>5.1535102213721702</v>
      </c>
      <c r="AE1194" s="275">
        <v>5.1535102213721702</v>
      </c>
      <c r="AF1194" s="275">
        <v>345.20999183343901</v>
      </c>
      <c r="AG1194" s="275">
        <v>31.966098487565827</v>
      </c>
      <c r="AH1194" s="275">
        <v>31.966098487565827</v>
      </c>
      <c r="AI1194" s="275">
        <v>31.105719027990443</v>
      </c>
      <c r="AJ1194" s="275">
        <v>31.105719027990443</v>
      </c>
      <c r="AK1194" s="275">
        <v>31.105719027990443</v>
      </c>
    </row>
    <row r="1195" spans="1:37" ht="15" x14ac:dyDescent="0.25">
      <c r="A1195" s="269" t="s">
        <v>1853</v>
      </c>
      <c r="B1195" s="269" t="s">
        <v>1854</v>
      </c>
      <c r="C1195" s="275">
        <v>133</v>
      </c>
      <c r="D1195" s="269" t="s">
        <v>802</v>
      </c>
      <c r="E1195" s="275">
        <v>412.41955691397726</v>
      </c>
      <c r="F1195" s="275">
        <v>161.93078517128541</v>
      </c>
      <c r="G1195" s="275">
        <v>317.4980459150251</v>
      </c>
      <c r="H1195" s="275">
        <v>325.25069435829869</v>
      </c>
      <c r="I1195" s="275">
        <v>168.53701202330717</v>
      </c>
      <c r="J1195" s="275">
        <v>239.78617770341637</v>
      </c>
      <c r="K1195" s="275">
        <v>123.83474293724267</v>
      </c>
      <c r="L1195" s="275">
        <v>123.83474293724267</v>
      </c>
      <c r="M1195" s="275">
        <v>123.83474293724267</v>
      </c>
      <c r="N1195" s="275">
        <v>407.89064304675355</v>
      </c>
      <c r="O1195" s="275">
        <v>275.88594640178326</v>
      </c>
      <c r="P1195" s="275">
        <v>368.37903316662641</v>
      </c>
      <c r="Q1195" s="275">
        <v>375.56296223574043</v>
      </c>
      <c r="R1195" s="275">
        <v>302.8256804109609</v>
      </c>
      <c r="S1195" s="275">
        <v>335.15336122197402</v>
      </c>
      <c r="T1195" s="275">
        <v>262.41607939719444</v>
      </c>
      <c r="U1195" s="275">
        <v>262.41607939719444</v>
      </c>
      <c r="V1195" s="275">
        <v>262.41607939719444</v>
      </c>
      <c r="W1195" s="275">
        <v>42.05595275437075</v>
      </c>
      <c r="X1195" s="275">
        <v>0.66702299012031452</v>
      </c>
      <c r="Y1195" s="275">
        <v>21.361487872245533</v>
      </c>
      <c r="Z1195" s="275">
        <v>5.1535102213721702</v>
      </c>
      <c r="AA1195" s="275">
        <v>5.1535102213721702</v>
      </c>
      <c r="AB1195" s="275">
        <v>5.1535102213721702</v>
      </c>
      <c r="AC1195" s="275">
        <v>5.1535102213721702</v>
      </c>
      <c r="AD1195" s="275">
        <v>5.1535102213721702</v>
      </c>
      <c r="AE1195" s="275">
        <v>5.1535102213721702</v>
      </c>
      <c r="AF1195" s="275">
        <v>345.32189087585408</v>
      </c>
      <c r="AG1195" s="275">
        <v>31.976460190865367</v>
      </c>
      <c r="AH1195" s="275">
        <v>31.976460190865367</v>
      </c>
      <c r="AI1195" s="275">
        <v>31.283402298411062</v>
      </c>
      <c r="AJ1195" s="275">
        <v>31.283402298411062</v>
      </c>
      <c r="AK1195" s="275">
        <v>31.283402298411062</v>
      </c>
    </row>
    <row r="1196" spans="1:37" ht="15" x14ac:dyDescent="0.25">
      <c r="A1196" s="269" t="s">
        <v>4420</v>
      </c>
      <c r="B1196" s="269" t="s">
        <v>1854</v>
      </c>
      <c r="C1196" s="275">
        <v>134</v>
      </c>
      <c r="D1196" s="269" t="s">
        <v>802</v>
      </c>
      <c r="E1196" s="275">
        <v>412.41955691397726</v>
      </c>
      <c r="F1196" s="275">
        <v>161.93078517128541</v>
      </c>
      <c r="G1196" s="275">
        <v>317.4980459150251</v>
      </c>
      <c r="H1196" s="275">
        <v>325.25069435829869</v>
      </c>
      <c r="I1196" s="275">
        <v>168.53701202330717</v>
      </c>
      <c r="J1196" s="275">
        <v>239.78617770341637</v>
      </c>
      <c r="K1196" s="275">
        <v>123.83474293724267</v>
      </c>
      <c r="L1196" s="275">
        <v>123.83474293724267</v>
      </c>
      <c r="M1196" s="275">
        <v>123.83474293724267</v>
      </c>
      <c r="N1196" s="275">
        <v>407.89064304675355</v>
      </c>
      <c r="O1196" s="275">
        <v>275.88594640178326</v>
      </c>
      <c r="P1196" s="275">
        <v>368.37903316662647</v>
      </c>
      <c r="Q1196" s="275">
        <v>375.56296223574049</v>
      </c>
      <c r="R1196" s="275">
        <v>302.8256804109609</v>
      </c>
      <c r="S1196" s="275">
        <v>335.15336122197402</v>
      </c>
      <c r="T1196" s="275">
        <v>262.41607939719444</v>
      </c>
      <c r="U1196" s="275">
        <v>262.41607939719444</v>
      </c>
      <c r="V1196" s="275">
        <v>262.41607939719444</v>
      </c>
      <c r="W1196" s="275">
        <v>0</v>
      </c>
      <c r="X1196" s="275">
        <v>0</v>
      </c>
      <c r="Y1196" s="275">
        <v>0</v>
      </c>
      <c r="Z1196" s="275">
        <v>0</v>
      </c>
      <c r="AA1196" s="275">
        <v>0</v>
      </c>
      <c r="AB1196" s="275">
        <v>0</v>
      </c>
      <c r="AC1196" s="275">
        <v>0</v>
      </c>
      <c r="AD1196" s="275">
        <v>0</v>
      </c>
      <c r="AE1196" s="275">
        <v>0</v>
      </c>
      <c r="AF1196" s="275">
        <v>345.32189087585408</v>
      </c>
      <c r="AG1196" s="275">
        <v>31.976460190865367</v>
      </c>
      <c r="AH1196" s="275">
        <v>31.976460190865367</v>
      </c>
      <c r="AI1196" s="275">
        <v>31.283402298411062</v>
      </c>
      <c r="AJ1196" s="275">
        <v>31.283402298411062</v>
      </c>
      <c r="AK1196" s="275">
        <v>31.283402298411062</v>
      </c>
    </row>
    <row r="1197" spans="1:37" ht="15" x14ac:dyDescent="0.25">
      <c r="A1197" s="269" t="s">
        <v>3134</v>
      </c>
      <c r="B1197" s="269" t="s">
        <v>992</v>
      </c>
      <c r="C1197" s="275">
        <v>11</v>
      </c>
      <c r="D1197" s="269" t="s">
        <v>802</v>
      </c>
      <c r="E1197" s="275">
        <v>60.452755155305603</v>
      </c>
      <c r="F1197" s="275">
        <v>36.375826063396694</v>
      </c>
      <c r="G1197" s="275">
        <v>50.025101377490046</v>
      </c>
      <c r="H1197" s="275">
        <v>61.583133503739184</v>
      </c>
      <c r="I1197" s="275">
        <v>21.496475106213541</v>
      </c>
      <c r="J1197" s="275">
        <v>37.947804400131865</v>
      </c>
      <c r="K1197" s="275">
        <v>21.496475106213541</v>
      </c>
      <c r="L1197" s="275">
        <v>21.496475106213541</v>
      </c>
      <c r="M1197" s="275">
        <v>21.496475106213541</v>
      </c>
      <c r="N1197" s="275">
        <v>31.501738250259393</v>
      </c>
      <c r="O1197" s="275">
        <v>12.643924443835063</v>
      </c>
      <c r="P1197" s="275">
        <v>27.011782582063123</v>
      </c>
      <c r="Q1197" s="275">
        <v>31.501738250259393</v>
      </c>
      <c r="R1197" s="275">
        <v>6.0130420791208614</v>
      </c>
      <c r="S1197" s="275">
        <v>18.757390164690129</v>
      </c>
      <c r="T1197" s="275">
        <v>6.0130420791208614</v>
      </c>
      <c r="U1197" s="275">
        <v>6.0130420791208614</v>
      </c>
      <c r="V1197" s="275">
        <v>6.0130420791208614</v>
      </c>
      <c r="W1197" s="275">
        <v>0.24888847333883088</v>
      </c>
      <c r="X1197" s="275">
        <v>2.614586211935757E-3</v>
      </c>
      <c r="Y1197" s="275">
        <v>0.12575152977538331</v>
      </c>
      <c r="Z1197" s="275">
        <v>0.14075615079508647</v>
      </c>
      <c r="AA1197" s="275">
        <v>0.14075615079508647</v>
      </c>
      <c r="AB1197" s="275">
        <v>0.14075615079508647</v>
      </c>
      <c r="AC1197" s="275">
        <v>0.14075615079508647</v>
      </c>
      <c r="AD1197" s="275">
        <v>0.14075615079508647</v>
      </c>
      <c r="AE1197" s="275">
        <v>0.14075615079508647</v>
      </c>
      <c r="AF1197" s="275">
        <v>49.596864493200002</v>
      </c>
      <c r="AG1197" s="275">
        <v>4.5926203441000002</v>
      </c>
      <c r="AH1197" s="275">
        <v>4.5926203441000002</v>
      </c>
      <c r="AI1197" s="275">
        <v>5.347718888937103</v>
      </c>
      <c r="AJ1197" s="275">
        <v>5.347718888937103</v>
      </c>
      <c r="AK1197" s="275">
        <v>5.347718888937103</v>
      </c>
    </row>
    <row r="1198" spans="1:37" ht="15" x14ac:dyDescent="0.25">
      <c r="A1198" s="269" t="s">
        <v>3135</v>
      </c>
      <c r="B1198" s="269" t="s">
        <v>993</v>
      </c>
      <c r="C1198" s="275">
        <v>20</v>
      </c>
      <c r="D1198" s="269" t="s">
        <v>802</v>
      </c>
      <c r="E1198" s="275">
        <v>105.79232152178481</v>
      </c>
      <c r="F1198" s="275">
        <v>63.657695610944216</v>
      </c>
      <c r="G1198" s="275">
        <v>87.54392741060758</v>
      </c>
      <c r="H1198" s="275">
        <v>107.77048363154357</v>
      </c>
      <c r="I1198" s="275">
        <v>37.618831435873702</v>
      </c>
      <c r="J1198" s="275">
        <v>66.408657700230762</v>
      </c>
      <c r="K1198" s="275">
        <v>37.618831435873702</v>
      </c>
      <c r="L1198" s="275">
        <v>37.618831435873702</v>
      </c>
      <c r="M1198" s="275">
        <v>37.618831435873702</v>
      </c>
      <c r="N1198" s="275">
        <v>55.227223665264283</v>
      </c>
      <c r="O1198" s="275">
        <v>22.226049504021702</v>
      </c>
      <c r="P1198" s="275">
        <v>47.369801245920804</v>
      </c>
      <c r="Q1198" s="275">
        <v>55.227223665264283</v>
      </c>
      <c r="R1198" s="275">
        <v>10.622005365771853</v>
      </c>
      <c r="S1198" s="275">
        <v>32.924614515518066</v>
      </c>
      <c r="T1198" s="275">
        <v>10.622005365771853</v>
      </c>
      <c r="U1198" s="275">
        <v>10.622005365771853</v>
      </c>
      <c r="V1198" s="275">
        <v>10.622005365771853</v>
      </c>
      <c r="W1198" s="275">
        <v>0.44594457263850418</v>
      </c>
      <c r="X1198" s="275">
        <v>4.7534556022087197E-3</v>
      </c>
      <c r="Y1198" s="275">
        <v>0.22534901412035646</v>
      </c>
      <c r="Z1198" s="275">
        <v>0.23887355306590544</v>
      </c>
      <c r="AA1198" s="275">
        <v>0.23887355306590544</v>
      </c>
      <c r="AB1198" s="275">
        <v>0.23887355306590544</v>
      </c>
      <c r="AC1198" s="275">
        <v>0.23887355306590544</v>
      </c>
      <c r="AD1198" s="275">
        <v>0.23887355306590544</v>
      </c>
      <c r="AE1198" s="275">
        <v>0.23887355306590544</v>
      </c>
      <c r="AF1198" s="275">
        <v>86.770098838999999</v>
      </c>
      <c r="AG1198" s="275">
        <v>8.0348249045999989</v>
      </c>
      <c r="AH1198" s="275">
        <v>8.0348249045999989</v>
      </c>
      <c r="AI1198" s="275">
        <v>9.3482023000193735</v>
      </c>
      <c r="AJ1198" s="275">
        <v>9.3482023000193735</v>
      </c>
      <c r="AK1198" s="275">
        <v>9.3482023000193735</v>
      </c>
    </row>
    <row r="1199" spans="1:37" ht="15" x14ac:dyDescent="0.25">
      <c r="A1199" s="269" t="s">
        <v>3136</v>
      </c>
      <c r="B1199" s="269" t="s">
        <v>994</v>
      </c>
      <c r="C1199" s="275">
        <v>32</v>
      </c>
      <c r="D1199" s="269" t="s">
        <v>802</v>
      </c>
      <c r="E1199" s="275">
        <v>166.2450766770904</v>
      </c>
      <c r="F1199" s="275">
        <v>100.0335216743409</v>
      </c>
      <c r="G1199" s="275">
        <v>137.5690287880976</v>
      </c>
      <c r="H1199" s="275">
        <v>169.35361713528275</v>
      </c>
      <c r="I1199" s="275">
        <v>59.115306542087239</v>
      </c>
      <c r="J1199" s="275">
        <v>104.35646210036265</v>
      </c>
      <c r="K1199" s="275">
        <v>59.115306542087239</v>
      </c>
      <c r="L1199" s="275">
        <v>59.115306542087239</v>
      </c>
      <c r="M1199" s="275">
        <v>59.115306542087239</v>
      </c>
      <c r="N1199" s="275">
        <v>86.861204218604144</v>
      </c>
      <c r="O1199" s="275">
        <v>35.002216250937231</v>
      </c>
      <c r="P1199" s="275">
        <v>74.513826131064391</v>
      </c>
      <c r="Q1199" s="275">
        <v>86.861204218604144</v>
      </c>
      <c r="R1199" s="275">
        <v>16.767289747973177</v>
      </c>
      <c r="S1199" s="275">
        <v>51.814246983288662</v>
      </c>
      <c r="T1199" s="275">
        <v>16.767289747973177</v>
      </c>
      <c r="U1199" s="275">
        <v>16.767289747973177</v>
      </c>
      <c r="V1199" s="275">
        <v>16.767289747973177</v>
      </c>
      <c r="W1199" s="275">
        <v>0.69990849504956731</v>
      </c>
      <c r="X1199" s="275">
        <v>7.6050707758517728E-3</v>
      </c>
      <c r="Y1199" s="275">
        <v>0.35375678291270957</v>
      </c>
      <c r="Z1199" s="275">
        <v>0.34740621084231954</v>
      </c>
      <c r="AA1199" s="275">
        <v>0.34740621084231954</v>
      </c>
      <c r="AB1199" s="275">
        <v>0.34740621084231954</v>
      </c>
      <c r="AC1199" s="275">
        <v>0.34740621084231954</v>
      </c>
      <c r="AD1199" s="275">
        <v>0.34740621084231954</v>
      </c>
      <c r="AE1199" s="275">
        <v>0.34740621084231954</v>
      </c>
      <c r="AF1199" s="275">
        <v>136.33832720859999</v>
      </c>
      <c r="AG1199" s="275">
        <v>12.624793596599998</v>
      </c>
      <c r="AH1199" s="275">
        <v>12.624793596599998</v>
      </c>
      <c r="AI1199" s="275">
        <v>14.682176177836627</v>
      </c>
      <c r="AJ1199" s="275">
        <v>14.682176177836627</v>
      </c>
      <c r="AK1199" s="275">
        <v>14.682176177836627</v>
      </c>
    </row>
    <row r="1200" spans="1:37" ht="15" x14ac:dyDescent="0.25">
      <c r="A1200" s="269" t="s">
        <v>413</v>
      </c>
      <c r="B1200" s="269" t="s">
        <v>1009</v>
      </c>
      <c r="C1200" s="275">
        <v>3</v>
      </c>
      <c r="D1200" s="269" t="s">
        <v>802</v>
      </c>
      <c r="E1200" s="275">
        <v>26.596740222067908</v>
      </c>
      <c r="F1200" s="275">
        <v>11.506100776273495</v>
      </c>
      <c r="G1200" s="275">
        <v>16.298952637723268</v>
      </c>
      <c r="H1200" s="275">
        <v>18.229080791225535</v>
      </c>
      <c r="I1200" s="275">
        <v>11.506100776273495</v>
      </c>
      <c r="J1200" s="275">
        <v>15.022419100111287</v>
      </c>
      <c r="K1200" s="275">
        <v>18.229080791225535</v>
      </c>
      <c r="L1200" s="275">
        <v>11.506100776273495</v>
      </c>
      <c r="M1200" s="275">
        <v>15.77549877128118</v>
      </c>
      <c r="N1200" s="275">
        <v>12.025054193704332</v>
      </c>
      <c r="O1200" s="275">
        <v>2.44078034513233</v>
      </c>
      <c r="P1200" s="275">
        <v>5.9550614070094285</v>
      </c>
      <c r="Q1200" s="275">
        <v>7.2692641914703557</v>
      </c>
      <c r="R1200" s="275">
        <v>4.0571643856829871</v>
      </c>
      <c r="S1200" s="275">
        <v>5.3096302797062149</v>
      </c>
      <c r="T1200" s="275">
        <v>7.2692641914703557</v>
      </c>
      <c r="U1200" s="275">
        <v>4.0571643856829871</v>
      </c>
      <c r="V1200" s="275">
        <v>5.3769796147291595</v>
      </c>
      <c r="W1200" s="275">
        <v>5.0506438570014009E-2</v>
      </c>
      <c r="X1200" s="275">
        <v>4.2536424299809155E-4</v>
      </c>
      <c r="Y1200" s="275">
        <v>2.546590140650605E-2</v>
      </c>
      <c r="Z1200" s="275">
        <v>3.5240199867178974E-2</v>
      </c>
      <c r="AA1200" s="275">
        <v>3.5240199867178974E-2</v>
      </c>
      <c r="AB1200" s="275">
        <v>3.5240199867178974E-2</v>
      </c>
      <c r="AC1200" s="275">
        <v>3.5240199867178974E-2</v>
      </c>
      <c r="AD1200" s="275">
        <v>3.5240199867178974E-2</v>
      </c>
      <c r="AE1200" s="275">
        <v>3.5240199867178974E-2</v>
      </c>
      <c r="AF1200" s="275">
        <v>3.0561333949999998</v>
      </c>
      <c r="AG1200" s="275">
        <v>0.28299482339999998</v>
      </c>
      <c r="AH1200" s="275">
        <v>0.28299482339999998</v>
      </c>
      <c r="AI1200" s="275">
        <v>1.3461917277491733</v>
      </c>
      <c r="AJ1200" s="275">
        <v>1.3461917277491733</v>
      </c>
      <c r="AK1200" s="275">
        <v>1.3461917277491733</v>
      </c>
    </row>
    <row r="1201" spans="1:37" ht="15" x14ac:dyDescent="0.25">
      <c r="A1201" s="269" t="s">
        <v>414</v>
      </c>
      <c r="B1201" s="269" t="s">
        <v>415</v>
      </c>
      <c r="C1201" s="275">
        <v>2</v>
      </c>
      <c r="D1201" s="269" t="s">
        <v>802</v>
      </c>
      <c r="E1201" s="275">
        <v>32.763923456376737</v>
      </c>
      <c r="F1201" s="275">
        <v>12.408769941550117</v>
      </c>
      <c r="G1201" s="275">
        <v>18.850520491622717</v>
      </c>
      <c r="H1201" s="275">
        <v>22.101445360457575</v>
      </c>
      <c r="I1201" s="275">
        <v>13.724698014798037</v>
      </c>
      <c r="J1201" s="275">
        <v>17.3537738646063</v>
      </c>
      <c r="K1201" s="275">
        <v>22.101445360457575</v>
      </c>
      <c r="L1201" s="275">
        <v>13.724698014798037</v>
      </c>
      <c r="M1201" s="275">
        <v>18.098825736761057</v>
      </c>
      <c r="N1201" s="275">
        <v>11.205579267796354</v>
      </c>
      <c r="O1201" s="275">
        <v>1.7766723645841878</v>
      </c>
      <c r="P1201" s="275">
        <v>5.3686368991412046</v>
      </c>
      <c r="Q1201" s="275">
        <v>6.7605231562820487</v>
      </c>
      <c r="R1201" s="275">
        <v>3.3930564051348449</v>
      </c>
      <c r="S1201" s="275">
        <v>4.7232057718379901</v>
      </c>
      <c r="T1201" s="275">
        <v>6.7605231562820487</v>
      </c>
      <c r="U1201" s="275">
        <v>3.3930564051348449</v>
      </c>
      <c r="V1201" s="275">
        <v>4.7905551068609347</v>
      </c>
      <c r="W1201" s="275">
        <v>4.9897228010014005E-2</v>
      </c>
      <c r="X1201" s="275">
        <v>3.7524652299809154E-4</v>
      </c>
      <c r="Y1201" s="275">
        <v>2.5136237266506049E-2</v>
      </c>
      <c r="Z1201" s="275">
        <v>3.5134264787178973E-2</v>
      </c>
      <c r="AA1201" s="275">
        <v>3.5134264787178973E-2</v>
      </c>
      <c r="AB1201" s="275">
        <v>3.5134264787178973E-2</v>
      </c>
      <c r="AC1201" s="275">
        <v>3.5134264787178973E-2</v>
      </c>
      <c r="AD1201" s="275">
        <v>3.5134264787178973E-2</v>
      </c>
      <c r="AE1201" s="275">
        <v>3.5134264787178973E-2</v>
      </c>
      <c r="AF1201" s="275">
        <v>12.005871666200001</v>
      </c>
      <c r="AG1201" s="275">
        <v>1.1117316589999999</v>
      </c>
      <c r="AH1201" s="275">
        <v>1.1117316589999999</v>
      </c>
      <c r="AI1201" s="275">
        <v>0.84757345543415419</v>
      </c>
      <c r="AJ1201" s="275">
        <v>0.84757345543415419</v>
      </c>
      <c r="AK1201" s="275">
        <v>0.84757345543415419</v>
      </c>
    </row>
    <row r="1202" spans="1:37" ht="15" x14ac:dyDescent="0.25">
      <c r="A1202" s="269" t="s">
        <v>416</v>
      </c>
      <c r="B1202" s="269" t="s">
        <v>417</v>
      </c>
      <c r="C1202" s="275">
        <v>2</v>
      </c>
      <c r="D1202" s="269" t="s">
        <v>802</v>
      </c>
      <c r="E1202" s="275">
        <v>32.763923456376737</v>
      </c>
      <c r="F1202" s="275">
        <v>12.408769941550117</v>
      </c>
      <c r="G1202" s="275">
        <v>18.850520491622717</v>
      </c>
      <c r="H1202" s="275">
        <v>22.101445360457575</v>
      </c>
      <c r="I1202" s="275">
        <v>13.724698014798037</v>
      </c>
      <c r="J1202" s="275">
        <v>17.3537738646063</v>
      </c>
      <c r="K1202" s="275">
        <v>22.101445360457575</v>
      </c>
      <c r="L1202" s="275">
        <v>13.724698014798037</v>
      </c>
      <c r="M1202" s="275">
        <v>18.098825736761057</v>
      </c>
      <c r="N1202" s="275">
        <v>11.122328640286122</v>
      </c>
      <c r="O1202" s="275">
        <v>1.6934217370739546</v>
      </c>
      <c r="P1202" s="275">
        <v>5.2853862716309719</v>
      </c>
      <c r="Q1202" s="275">
        <v>6.6772725287718142</v>
      </c>
      <c r="R1202" s="275">
        <v>3.3098057776246117</v>
      </c>
      <c r="S1202" s="275">
        <v>4.6399551443277574</v>
      </c>
      <c r="T1202" s="275">
        <v>6.6772725287718142</v>
      </c>
      <c r="U1202" s="275">
        <v>3.3098057776246117</v>
      </c>
      <c r="V1202" s="275">
        <v>4.7073044793507011</v>
      </c>
      <c r="W1202" s="275">
        <v>1.6245022751666664E-2</v>
      </c>
      <c r="X1202" s="275">
        <v>1.0115750874999999E-4</v>
      </c>
      <c r="Y1202" s="275">
        <v>8.1730901302083329E-3</v>
      </c>
      <c r="Z1202" s="275">
        <v>3.4458948810000001E-2</v>
      </c>
      <c r="AA1202" s="275">
        <v>3.4458948810000001E-2</v>
      </c>
      <c r="AB1202" s="275">
        <v>3.4458948810000001E-2</v>
      </c>
      <c r="AC1202" s="275">
        <v>3.4458948810000001E-2</v>
      </c>
      <c r="AD1202" s="275">
        <v>3.4458948810000001E-2</v>
      </c>
      <c r="AE1202" s="275">
        <v>3.4458948810000001E-2</v>
      </c>
      <c r="AF1202" s="275">
        <v>12.057967634599999</v>
      </c>
      <c r="AG1202" s="275">
        <v>1.1165556935999998</v>
      </c>
      <c r="AH1202" s="275">
        <v>1.1165556935999998</v>
      </c>
      <c r="AI1202" s="275">
        <v>0.84411465314267342</v>
      </c>
      <c r="AJ1202" s="275">
        <v>0.84411465314267342</v>
      </c>
      <c r="AK1202" s="275">
        <v>0.84411465314267342</v>
      </c>
    </row>
    <row r="1203" spans="1:37" ht="15" x14ac:dyDescent="0.25">
      <c r="A1203" s="269" t="s">
        <v>3817</v>
      </c>
      <c r="B1203" s="269" t="s">
        <v>415</v>
      </c>
      <c r="C1203" s="275">
        <v>2</v>
      </c>
      <c r="D1203" s="269" t="s">
        <v>802</v>
      </c>
      <c r="E1203" s="275">
        <v>0</v>
      </c>
      <c r="F1203" s="275">
        <v>0</v>
      </c>
      <c r="G1203" s="275">
        <v>0</v>
      </c>
      <c r="H1203" s="275">
        <v>0</v>
      </c>
      <c r="I1203" s="275">
        <v>0</v>
      </c>
      <c r="J1203" s="275">
        <v>0</v>
      </c>
      <c r="K1203" s="275">
        <v>0</v>
      </c>
      <c r="L1203" s="275">
        <v>0</v>
      </c>
      <c r="M1203" s="275">
        <v>0</v>
      </c>
      <c r="N1203" s="275">
        <v>0.17638979790051473</v>
      </c>
      <c r="O1203" s="275">
        <v>0.17638979790051473</v>
      </c>
      <c r="P1203" s="275">
        <v>0.17638979790051471</v>
      </c>
      <c r="Q1203" s="275">
        <v>0.17638979790051473</v>
      </c>
      <c r="R1203" s="275">
        <v>0.17638979790051473</v>
      </c>
      <c r="S1203" s="275">
        <v>0.17638979790051473</v>
      </c>
      <c r="T1203" s="275">
        <v>0.17638979790051473</v>
      </c>
      <c r="U1203" s="275">
        <v>0.17638979790051473</v>
      </c>
      <c r="V1203" s="275">
        <v>0.17638979790051473</v>
      </c>
      <c r="W1203" s="275">
        <v>1.6298355151666666E-2</v>
      </c>
      <c r="X1203" s="275">
        <v>1.0117620875E-4</v>
      </c>
      <c r="Y1203" s="275">
        <v>8.1997656802083336E-3</v>
      </c>
      <c r="Z1203" s="275">
        <v>3.4560989610000002E-2</v>
      </c>
      <c r="AA1203" s="275">
        <v>3.4560989610000002E-2</v>
      </c>
      <c r="AB1203" s="275">
        <v>3.4560989610000002E-2</v>
      </c>
      <c r="AC1203" s="275">
        <v>3.4560989610000002E-2</v>
      </c>
      <c r="AD1203" s="275">
        <v>3.4560989610000002E-2</v>
      </c>
      <c r="AE1203" s="275">
        <v>3.4560989610000002E-2</v>
      </c>
      <c r="AF1203" s="275">
        <v>3.7851600000000002E-4</v>
      </c>
      <c r="AG1203" s="275">
        <v>3.5050399999999999E-5</v>
      </c>
      <c r="AH1203" s="275">
        <v>3.5050399999999999E-5</v>
      </c>
      <c r="AI1203" s="275">
        <v>3.6466687362068343E-3</v>
      </c>
      <c r="AJ1203" s="275">
        <v>3.6466687362068343E-3</v>
      </c>
      <c r="AK1203" s="275">
        <v>3.6466687362068343E-3</v>
      </c>
    </row>
    <row r="1204" spans="1:37" ht="15" x14ac:dyDescent="0.25">
      <c r="A1204" s="269" t="s">
        <v>3818</v>
      </c>
      <c r="B1204" s="269" t="s">
        <v>417</v>
      </c>
      <c r="C1204" s="275">
        <v>3</v>
      </c>
      <c r="D1204" s="269" t="s">
        <v>802</v>
      </c>
      <c r="E1204" s="275">
        <v>32.763923456376737</v>
      </c>
      <c r="F1204" s="275">
        <v>12.408769941550117</v>
      </c>
      <c r="G1204" s="275">
        <v>18.850520491622717</v>
      </c>
      <c r="H1204" s="275">
        <v>22.101445360457575</v>
      </c>
      <c r="I1204" s="275">
        <v>13.724698014798037</v>
      </c>
      <c r="J1204" s="275">
        <v>17.3537738646063</v>
      </c>
      <c r="K1204" s="275">
        <v>22.101445360457575</v>
      </c>
      <c r="L1204" s="275">
        <v>13.724698014798037</v>
      </c>
      <c r="M1204" s="275">
        <v>18.098825736761057</v>
      </c>
      <c r="N1204" s="275">
        <v>11.470163964647128</v>
      </c>
      <c r="O1204" s="275">
        <v>2.0412570614349597</v>
      </c>
      <c r="P1204" s="275">
        <v>5.6332215959919756</v>
      </c>
      <c r="Q1204" s="275">
        <v>7.0251078531328188</v>
      </c>
      <c r="R1204" s="275">
        <v>3.6576411019856168</v>
      </c>
      <c r="S1204" s="275">
        <v>4.987790468688762</v>
      </c>
      <c r="T1204" s="275">
        <v>7.0251078531328188</v>
      </c>
      <c r="U1204" s="275">
        <v>3.6576411019856168</v>
      </c>
      <c r="V1204" s="275">
        <v>5.0551398037117057</v>
      </c>
      <c r="W1204" s="275">
        <v>5.0506438570014009E-2</v>
      </c>
      <c r="X1204" s="275">
        <v>4.2536424299809155E-4</v>
      </c>
      <c r="Y1204" s="275">
        <v>2.546590140650605E-2</v>
      </c>
      <c r="Z1204" s="275">
        <v>3.5240199867178974E-2</v>
      </c>
      <c r="AA1204" s="275">
        <v>3.5240199867178974E-2</v>
      </c>
      <c r="AB1204" s="275">
        <v>3.5240199867178974E-2</v>
      </c>
      <c r="AC1204" s="275">
        <v>3.5240199867178974E-2</v>
      </c>
      <c r="AD1204" s="275">
        <v>3.5240199867178974E-2</v>
      </c>
      <c r="AE1204" s="275">
        <v>3.5240199867178974E-2</v>
      </c>
      <c r="AF1204" s="275">
        <v>12.061106687099999</v>
      </c>
      <c r="AG1204" s="275">
        <v>1.1168463664999999</v>
      </c>
      <c r="AH1204" s="275">
        <v>1.1168463664999999</v>
      </c>
      <c r="AI1204" s="275">
        <v>0.84997807835816352</v>
      </c>
      <c r="AJ1204" s="275">
        <v>0.84997807835816352</v>
      </c>
      <c r="AK1204" s="275">
        <v>0.84997807835816352</v>
      </c>
    </row>
    <row r="1205" spans="1:37" ht="15" x14ac:dyDescent="0.25">
      <c r="A1205" s="269" t="s">
        <v>3819</v>
      </c>
      <c r="B1205" s="269" t="s">
        <v>1858</v>
      </c>
      <c r="C1205" s="275">
        <v>2</v>
      </c>
      <c r="D1205" s="269" t="s">
        <v>802</v>
      </c>
      <c r="E1205" s="275">
        <v>0</v>
      </c>
      <c r="F1205" s="275">
        <v>0</v>
      </c>
      <c r="G1205" s="275">
        <v>0</v>
      </c>
      <c r="H1205" s="275">
        <v>0</v>
      </c>
      <c r="I1205" s="275">
        <v>0</v>
      </c>
      <c r="J1205" s="275">
        <v>0</v>
      </c>
      <c r="K1205" s="275">
        <v>0</v>
      </c>
      <c r="L1205" s="275">
        <v>0</v>
      </c>
      <c r="M1205" s="275">
        <v>0</v>
      </c>
      <c r="N1205" s="275">
        <v>0.25964042541074767</v>
      </c>
      <c r="O1205" s="275">
        <v>0.25964042541074767</v>
      </c>
      <c r="P1205" s="275">
        <v>0.25964042541074767</v>
      </c>
      <c r="Q1205" s="275">
        <v>0.25964042541074767</v>
      </c>
      <c r="R1205" s="275">
        <v>0.25964042541074767</v>
      </c>
      <c r="S1205" s="275">
        <v>0.25964042541074767</v>
      </c>
      <c r="T1205" s="275">
        <v>0.25964042541074767</v>
      </c>
      <c r="U1205" s="275">
        <v>0.25964042541074767</v>
      </c>
      <c r="V1205" s="275">
        <v>0.25964042541074767</v>
      </c>
      <c r="W1205" s="275">
        <v>4.9950560410014007E-2</v>
      </c>
      <c r="X1205" s="275">
        <v>3.7526522299809152E-4</v>
      </c>
      <c r="Y1205" s="275">
        <v>2.5162912816506049E-2</v>
      </c>
      <c r="Z1205" s="275">
        <v>3.5236305587178975E-2</v>
      </c>
      <c r="AA1205" s="275">
        <v>3.5236305587178975E-2</v>
      </c>
      <c r="AB1205" s="275">
        <v>3.5236305587178975E-2</v>
      </c>
      <c r="AC1205" s="275">
        <v>3.5236305587178975E-2</v>
      </c>
      <c r="AD1205" s="275">
        <v>3.5236305587178975E-2</v>
      </c>
      <c r="AE1205" s="275">
        <v>3.5236305587178975E-2</v>
      </c>
      <c r="AF1205" s="275">
        <v>2.1397736000000004E-3</v>
      </c>
      <c r="AG1205" s="275">
        <v>1.981408E-4</v>
      </c>
      <c r="AH1205" s="275">
        <v>1.981408E-4</v>
      </c>
      <c r="AI1205" s="275">
        <v>7.685271772202045E-3</v>
      </c>
      <c r="AJ1205" s="275">
        <v>7.685271772202045E-3</v>
      </c>
      <c r="AK1205" s="275">
        <v>7.685271772202045E-3</v>
      </c>
    </row>
    <row r="1206" spans="1:37" ht="15" x14ac:dyDescent="0.25">
      <c r="A1206" s="269" t="s">
        <v>1855</v>
      </c>
      <c r="B1206" s="269" t="s">
        <v>415</v>
      </c>
      <c r="C1206" s="275">
        <v>2</v>
      </c>
      <c r="D1206" s="269" t="s">
        <v>802</v>
      </c>
      <c r="E1206" s="275">
        <v>0</v>
      </c>
      <c r="F1206" s="275">
        <v>0</v>
      </c>
      <c r="G1206" s="275">
        <v>0</v>
      </c>
      <c r="H1206" s="275">
        <v>0</v>
      </c>
      <c r="I1206" s="275">
        <v>0</v>
      </c>
      <c r="J1206" s="275">
        <v>0</v>
      </c>
      <c r="K1206" s="275">
        <v>0</v>
      </c>
      <c r="L1206" s="275">
        <v>0</v>
      </c>
      <c r="M1206" s="275">
        <v>0</v>
      </c>
      <c r="N1206" s="275">
        <v>0</v>
      </c>
      <c r="O1206" s="275">
        <v>0</v>
      </c>
      <c r="P1206" s="275">
        <v>0</v>
      </c>
      <c r="Q1206" s="275">
        <v>0</v>
      </c>
      <c r="R1206" s="275">
        <v>0</v>
      </c>
      <c r="S1206" s="275">
        <v>0</v>
      </c>
      <c r="T1206" s="275">
        <v>0</v>
      </c>
      <c r="U1206" s="275">
        <v>0</v>
      </c>
      <c r="V1206" s="275">
        <v>0</v>
      </c>
      <c r="W1206" s="275">
        <v>1.6298355151666666E-2</v>
      </c>
      <c r="X1206" s="275">
        <v>1.0117620875E-4</v>
      </c>
      <c r="Y1206" s="275">
        <v>8.1997656802083336E-3</v>
      </c>
      <c r="Z1206" s="275">
        <v>3.4560989610000002E-2</v>
      </c>
      <c r="AA1206" s="275">
        <v>3.4560989610000002E-2</v>
      </c>
      <c r="AB1206" s="275">
        <v>3.4560989610000002E-2</v>
      </c>
      <c r="AC1206" s="275">
        <v>3.4560989610000002E-2</v>
      </c>
      <c r="AD1206" s="275">
        <v>3.4560989610000002E-2</v>
      </c>
      <c r="AE1206" s="275">
        <v>3.4560989610000002E-2</v>
      </c>
      <c r="AF1206" s="275">
        <v>2.4795280000000002E-4</v>
      </c>
      <c r="AG1206" s="275">
        <v>2.2960399999999998E-5</v>
      </c>
      <c r="AH1206" s="275">
        <v>2.2960399999999998E-5</v>
      </c>
      <c r="AI1206" s="275">
        <v>3.6453100178394826E-3</v>
      </c>
      <c r="AJ1206" s="275">
        <v>3.6453100178394826E-3</v>
      </c>
      <c r="AK1206" s="275">
        <v>3.6453100178394826E-3</v>
      </c>
    </row>
    <row r="1207" spans="1:37" ht="15" x14ac:dyDescent="0.25">
      <c r="A1207" s="269" t="s">
        <v>1856</v>
      </c>
      <c r="B1207" s="269" t="s">
        <v>417</v>
      </c>
      <c r="C1207" s="275">
        <v>3</v>
      </c>
      <c r="D1207" s="269" t="s">
        <v>802</v>
      </c>
      <c r="E1207" s="275">
        <v>32.763923456376737</v>
      </c>
      <c r="F1207" s="275">
        <v>12.408769941550117</v>
      </c>
      <c r="G1207" s="275">
        <v>18.850520491622717</v>
      </c>
      <c r="H1207" s="275">
        <v>22.101445360457575</v>
      </c>
      <c r="I1207" s="275">
        <v>13.724698014798037</v>
      </c>
      <c r="J1207" s="275">
        <v>17.3537738646063</v>
      </c>
      <c r="K1207" s="275">
        <v>22.101445360457575</v>
      </c>
      <c r="L1207" s="275">
        <v>13.724698014798037</v>
      </c>
      <c r="M1207" s="275">
        <v>18.098825736761057</v>
      </c>
      <c r="N1207" s="275">
        <v>11.205579267796356</v>
      </c>
      <c r="O1207" s="275">
        <v>1.7766723645841878</v>
      </c>
      <c r="P1207" s="275">
        <v>5.3686368991412046</v>
      </c>
      <c r="Q1207" s="275">
        <v>6.7605231562820487</v>
      </c>
      <c r="R1207" s="275">
        <v>3.3930564051348453</v>
      </c>
      <c r="S1207" s="275">
        <v>4.7232057718379901</v>
      </c>
      <c r="T1207" s="275">
        <v>6.7605231562820487</v>
      </c>
      <c r="U1207" s="275">
        <v>3.3930564051348453</v>
      </c>
      <c r="V1207" s="275">
        <v>4.7905551068609347</v>
      </c>
      <c r="W1207" s="275">
        <v>5.0506438570014009E-2</v>
      </c>
      <c r="X1207" s="275">
        <v>4.2536424299809155E-4</v>
      </c>
      <c r="Y1207" s="275">
        <v>2.546590140650605E-2</v>
      </c>
      <c r="Z1207" s="275">
        <v>3.5240199867178974E-2</v>
      </c>
      <c r="AA1207" s="275">
        <v>3.5240199867178974E-2</v>
      </c>
      <c r="AB1207" s="275">
        <v>3.5240199867178974E-2</v>
      </c>
      <c r="AC1207" s="275">
        <v>3.5240199867178974E-2</v>
      </c>
      <c r="AD1207" s="275">
        <v>3.5240199867178974E-2</v>
      </c>
      <c r="AE1207" s="275">
        <v>3.5240199867178974E-2</v>
      </c>
      <c r="AF1207" s="275">
        <v>12.0643887978</v>
      </c>
      <c r="AG1207" s="275">
        <v>1.1171502869999999</v>
      </c>
      <c r="AH1207" s="275">
        <v>1.1171502869999999</v>
      </c>
      <c r="AI1207" s="275">
        <v>0.849981916626248</v>
      </c>
      <c r="AJ1207" s="275">
        <v>0.849981916626248</v>
      </c>
      <c r="AK1207" s="275">
        <v>0.849981916626248</v>
      </c>
    </row>
    <row r="1208" spans="1:37" ht="15" x14ac:dyDescent="0.25">
      <c r="A1208" s="269" t="s">
        <v>1857</v>
      </c>
      <c r="B1208" s="269" t="s">
        <v>1858</v>
      </c>
      <c r="C1208" s="275">
        <v>2</v>
      </c>
      <c r="D1208" s="269" t="s">
        <v>802</v>
      </c>
      <c r="E1208" s="275">
        <v>0</v>
      </c>
      <c r="F1208" s="275">
        <v>0</v>
      </c>
      <c r="G1208" s="275">
        <v>0</v>
      </c>
      <c r="H1208" s="275">
        <v>0</v>
      </c>
      <c r="I1208" s="275">
        <v>0</v>
      </c>
      <c r="J1208" s="275">
        <v>0</v>
      </c>
      <c r="K1208" s="275">
        <v>0</v>
      </c>
      <c r="L1208" s="275">
        <v>0</v>
      </c>
      <c r="M1208" s="275">
        <v>0</v>
      </c>
      <c r="N1208" s="275">
        <v>8.3250627510232933E-2</v>
      </c>
      <c r="O1208" s="275">
        <v>8.3250627510232933E-2</v>
      </c>
      <c r="P1208" s="275">
        <v>8.3250627510232933E-2</v>
      </c>
      <c r="Q1208" s="275">
        <v>8.3250627510232933E-2</v>
      </c>
      <c r="R1208" s="275">
        <v>8.3250627510232933E-2</v>
      </c>
      <c r="S1208" s="275">
        <v>8.3250627510232933E-2</v>
      </c>
      <c r="T1208" s="275">
        <v>8.3250627510232933E-2</v>
      </c>
      <c r="U1208" s="275">
        <v>8.3250627510232933E-2</v>
      </c>
      <c r="V1208" s="275">
        <v>8.3250627510232933E-2</v>
      </c>
      <c r="W1208" s="275">
        <v>4.9950560410014007E-2</v>
      </c>
      <c r="X1208" s="275">
        <v>3.7526522299809152E-4</v>
      </c>
      <c r="Y1208" s="275">
        <v>2.5162912816506049E-2</v>
      </c>
      <c r="Z1208" s="275">
        <v>3.5236305587178975E-2</v>
      </c>
      <c r="AA1208" s="275">
        <v>3.5236305587178975E-2</v>
      </c>
      <c r="AB1208" s="275">
        <v>3.5236305587178975E-2</v>
      </c>
      <c r="AC1208" s="275">
        <v>3.5236305587178975E-2</v>
      </c>
      <c r="AD1208" s="275">
        <v>3.5236305587178975E-2</v>
      </c>
      <c r="AE1208" s="275">
        <v>3.5236305587178975E-2</v>
      </c>
      <c r="AF1208" s="275">
        <v>2.0092104000000001E-3</v>
      </c>
      <c r="AG1208" s="275">
        <v>1.8605080000000002E-4</v>
      </c>
      <c r="AH1208" s="275">
        <v>1.8605080000000002E-4</v>
      </c>
      <c r="AI1208" s="275">
        <v>7.6839130538346933E-3</v>
      </c>
      <c r="AJ1208" s="275">
        <v>7.6839130538346933E-3</v>
      </c>
      <c r="AK1208" s="275">
        <v>7.6839130538346933E-3</v>
      </c>
    </row>
    <row r="1209" spans="1:37" ht="15" x14ac:dyDescent="0.25">
      <c r="A1209" s="269" t="s">
        <v>3137</v>
      </c>
      <c r="B1209" s="269" t="s">
        <v>3138</v>
      </c>
      <c r="C1209" s="275">
        <v>2</v>
      </c>
      <c r="D1209" s="269" t="s">
        <v>802</v>
      </c>
      <c r="E1209" s="275">
        <v>0</v>
      </c>
      <c r="F1209" s="275">
        <v>0</v>
      </c>
      <c r="G1209" s="275">
        <v>0</v>
      </c>
      <c r="H1209" s="275">
        <v>0</v>
      </c>
      <c r="I1209" s="275">
        <v>0</v>
      </c>
      <c r="J1209" s="275">
        <v>0</v>
      </c>
      <c r="K1209" s="275">
        <v>0</v>
      </c>
      <c r="L1209" s="275">
        <v>0</v>
      </c>
      <c r="M1209" s="275">
        <v>0</v>
      </c>
      <c r="N1209" s="275">
        <v>0.2180151116556312</v>
      </c>
      <c r="O1209" s="275">
        <v>0.2180151116556312</v>
      </c>
      <c r="P1209" s="275">
        <v>0.21801511165563123</v>
      </c>
      <c r="Q1209" s="275">
        <v>0.2180151116556312</v>
      </c>
      <c r="R1209" s="275">
        <v>0.2180151116556312</v>
      </c>
      <c r="S1209" s="275">
        <v>0.2180151116556312</v>
      </c>
      <c r="T1209" s="275">
        <v>0.2180151116556312</v>
      </c>
      <c r="U1209" s="275">
        <v>0.2180151116556312</v>
      </c>
      <c r="V1209" s="275">
        <v>0.2180151116556312</v>
      </c>
      <c r="W1209" s="275">
        <v>3.3124457760840331E-2</v>
      </c>
      <c r="X1209" s="275">
        <v>2.3822071587404576E-4</v>
      </c>
      <c r="Y1209" s="275">
        <v>1.6681339238357188E-2</v>
      </c>
      <c r="Z1209" s="275">
        <v>3.4898647598589488E-2</v>
      </c>
      <c r="AA1209" s="275">
        <v>3.4898647598589488E-2</v>
      </c>
      <c r="AB1209" s="275">
        <v>3.4898647598589488E-2</v>
      </c>
      <c r="AC1209" s="275">
        <v>3.4898647598589488E-2</v>
      </c>
      <c r="AD1209" s="275">
        <v>3.4898647598589488E-2</v>
      </c>
      <c r="AE1209" s="275">
        <v>3.4898647598589488E-2</v>
      </c>
      <c r="AF1209" s="275">
        <v>1.1632408000000001E-3</v>
      </c>
      <c r="AG1209" s="275">
        <v>1.0771499999999999E-4</v>
      </c>
      <c r="AH1209" s="275">
        <v>1.0771499999999999E-4</v>
      </c>
      <c r="AI1209" s="275">
        <v>5.6659702542044407E-3</v>
      </c>
      <c r="AJ1209" s="275">
        <v>5.6659702542044407E-3</v>
      </c>
      <c r="AK1209" s="275">
        <v>5.6659702542044407E-3</v>
      </c>
    </row>
    <row r="1210" spans="1:37" ht="15" x14ac:dyDescent="0.25">
      <c r="A1210" s="269" t="s">
        <v>3820</v>
      </c>
      <c r="B1210" s="269" t="s">
        <v>1011</v>
      </c>
      <c r="C1210" s="275">
        <v>56</v>
      </c>
      <c r="D1210" s="269" t="s">
        <v>802</v>
      </c>
      <c r="E1210" s="275">
        <v>0</v>
      </c>
      <c r="F1210" s="275">
        <v>0</v>
      </c>
      <c r="G1210" s="275">
        <v>0</v>
      </c>
      <c r="H1210" s="275">
        <v>0</v>
      </c>
      <c r="I1210" s="275">
        <v>0</v>
      </c>
      <c r="J1210" s="275">
        <v>0</v>
      </c>
      <c r="K1210" s="275">
        <v>0</v>
      </c>
      <c r="L1210" s="275">
        <v>0</v>
      </c>
      <c r="M1210" s="275">
        <v>0</v>
      </c>
      <c r="N1210" s="275">
        <v>1.7115409629686427</v>
      </c>
      <c r="O1210" s="275">
        <v>1.7115409629686427</v>
      </c>
      <c r="P1210" s="275">
        <v>1.7115409629686422</v>
      </c>
      <c r="Q1210" s="275">
        <v>1.7115409629686427</v>
      </c>
      <c r="R1210" s="275">
        <v>1.7115409629686427</v>
      </c>
      <c r="S1210" s="275">
        <v>1.7115409629686427</v>
      </c>
      <c r="T1210" s="275">
        <v>1.7115409629686427</v>
      </c>
      <c r="U1210" s="275">
        <v>1.7115409629686427</v>
      </c>
      <c r="V1210" s="275">
        <v>1.7115409629686427</v>
      </c>
      <c r="W1210" s="275">
        <v>0.92279922875317921</v>
      </c>
      <c r="X1210" s="275">
        <v>8.438539265835876E-3</v>
      </c>
      <c r="Y1210" s="275">
        <v>0.46561888400950757</v>
      </c>
      <c r="Z1210" s="275">
        <v>0.47479584352824034</v>
      </c>
      <c r="AA1210" s="275">
        <v>0.47479584352824034</v>
      </c>
      <c r="AB1210" s="275">
        <v>0.47479584352824034</v>
      </c>
      <c r="AC1210" s="275">
        <v>0.47479584352824034</v>
      </c>
      <c r="AD1210" s="275">
        <v>0.47479584352824034</v>
      </c>
      <c r="AE1210" s="275">
        <v>0.47479584352824034</v>
      </c>
      <c r="AF1210" s="275">
        <v>3.9815654400000004E-2</v>
      </c>
      <c r="AG1210" s="275">
        <v>3.6868904000000001E-3</v>
      </c>
      <c r="AH1210" s="275">
        <v>3.6868904000000001E-3</v>
      </c>
      <c r="AI1210" s="275">
        <v>0.18463752888152452</v>
      </c>
      <c r="AJ1210" s="275">
        <v>0.18463752888152452</v>
      </c>
      <c r="AK1210" s="275">
        <v>0.18463752888152452</v>
      </c>
    </row>
    <row r="1211" spans="1:37" ht="15" x14ac:dyDescent="0.25">
      <c r="A1211" s="269" t="s">
        <v>418</v>
      </c>
      <c r="B1211" s="269" t="s">
        <v>419</v>
      </c>
      <c r="C1211" s="275">
        <v>87</v>
      </c>
      <c r="D1211" s="269" t="s">
        <v>802</v>
      </c>
      <c r="E1211" s="275">
        <v>0</v>
      </c>
      <c r="F1211" s="275">
        <v>0</v>
      </c>
      <c r="G1211" s="275">
        <v>0</v>
      </c>
      <c r="H1211" s="275">
        <v>0</v>
      </c>
      <c r="I1211" s="275">
        <v>0</v>
      </c>
      <c r="J1211" s="275">
        <v>0</v>
      </c>
      <c r="K1211" s="275">
        <v>0</v>
      </c>
      <c r="L1211" s="275">
        <v>0</v>
      </c>
      <c r="M1211" s="275">
        <v>0</v>
      </c>
      <c r="N1211" s="275">
        <v>2.6420071626078072</v>
      </c>
      <c r="O1211" s="275">
        <v>2.6420071626078072</v>
      </c>
      <c r="P1211" s="275">
        <v>2.6420071626078072</v>
      </c>
      <c r="Q1211" s="275">
        <v>2.6420071626078072</v>
      </c>
      <c r="R1211" s="275">
        <v>2.6420071626078072</v>
      </c>
      <c r="S1211" s="275">
        <v>2.6420071626078072</v>
      </c>
      <c r="T1211" s="275">
        <v>2.6420071626078072</v>
      </c>
      <c r="U1211" s="275">
        <v>2.6420071626078072</v>
      </c>
      <c r="V1211" s="275">
        <v>2.6420071626078072</v>
      </c>
      <c r="W1211" s="275">
        <v>1.36312842188137</v>
      </c>
      <c r="X1211" s="275">
        <v>1.3011828063814885E-2</v>
      </c>
      <c r="Y1211" s="275">
        <v>0.68807012497259246</v>
      </c>
      <c r="Z1211" s="275">
        <v>0.61278564860542339</v>
      </c>
      <c r="AA1211" s="275">
        <v>0.61278564860542339</v>
      </c>
      <c r="AB1211" s="275">
        <v>0.61278564860542339</v>
      </c>
      <c r="AC1211" s="275">
        <v>0.61278564860542339</v>
      </c>
      <c r="AD1211" s="275">
        <v>0.61278564860542339</v>
      </c>
      <c r="AE1211" s="275">
        <v>0.61278564860542339</v>
      </c>
      <c r="AF1211" s="275">
        <v>6.5055466800000003E-2</v>
      </c>
      <c r="AG1211" s="275">
        <v>6.0240715999999991E-3</v>
      </c>
      <c r="AH1211" s="275">
        <v>6.0240715999999991E-3</v>
      </c>
      <c r="AI1211" s="275">
        <v>0.27885016144027647</v>
      </c>
      <c r="AJ1211" s="275">
        <v>0.27885016144027647</v>
      </c>
      <c r="AK1211" s="275">
        <v>0.27885016144027647</v>
      </c>
    </row>
    <row r="1212" spans="1:37" ht="15" x14ac:dyDescent="0.25">
      <c r="A1212" s="269" t="s">
        <v>1010</v>
      </c>
      <c r="B1212" s="269" t="s">
        <v>1011</v>
      </c>
      <c r="C1212" s="275">
        <v>56</v>
      </c>
      <c r="D1212" s="269" t="s">
        <v>802</v>
      </c>
      <c r="E1212" s="275">
        <v>0</v>
      </c>
      <c r="F1212" s="275">
        <v>0</v>
      </c>
      <c r="G1212" s="275">
        <v>0</v>
      </c>
      <c r="H1212" s="275">
        <v>0</v>
      </c>
      <c r="I1212" s="275">
        <v>0</v>
      </c>
      <c r="J1212" s="275">
        <v>0</v>
      </c>
      <c r="K1212" s="275">
        <v>0</v>
      </c>
      <c r="L1212" s="275">
        <v>0</v>
      </c>
      <c r="M1212" s="275">
        <v>0</v>
      </c>
      <c r="N1212" s="275">
        <v>1.7115409629686427</v>
      </c>
      <c r="O1212" s="275">
        <v>1.7115409629686427</v>
      </c>
      <c r="P1212" s="275">
        <v>1.7115409629686422</v>
      </c>
      <c r="Q1212" s="275">
        <v>1.7115409629686427</v>
      </c>
      <c r="R1212" s="275">
        <v>1.7115409629686427</v>
      </c>
      <c r="S1212" s="275">
        <v>1.7115409629686427</v>
      </c>
      <c r="T1212" s="275">
        <v>1.7115409629686427</v>
      </c>
      <c r="U1212" s="275">
        <v>1.7115409629686427</v>
      </c>
      <c r="V1212" s="275">
        <v>1.7115409629686427</v>
      </c>
      <c r="W1212" s="275">
        <v>0.92279922875317921</v>
      </c>
      <c r="X1212" s="275">
        <v>8.438539265835876E-3</v>
      </c>
      <c r="Y1212" s="275">
        <v>0.46561888400950757</v>
      </c>
      <c r="Z1212" s="275">
        <v>0.47479584352824034</v>
      </c>
      <c r="AA1212" s="275">
        <v>0.47479584352824034</v>
      </c>
      <c r="AB1212" s="275">
        <v>0.47479584352824034</v>
      </c>
      <c r="AC1212" s="275">
        <v>0.47479584352824034</v>
      </c>
      <c r="AD1212" s="275">
        <v>0.47479584352824034</v>
      </c>
      <c r="AE1212" s="275">
        <v>0.47479584352824034</v>
      </c>
      <c r="AF1212" s="275">
        <v>3.9815654400000004E-2</v>
      </c>
      <c r="AG1212" s="275">
        <v>3.6868904000000001E-3</v>
      </c>
      <c r="AH1212" s="275">
        <v>3.6868904000000001E-3</v>
      </c>
      <c r="AI1212" s="275">
        <v>0.18463752888152452</v>
      </c>
      <c r="AJ1212" s="275">
        <v>0.18463752888152452</v>
      </c>
      <c r="AK1212" s="275">
        <v>0.18463752888152452</v>
      </c>
    </row>
    <row r="1213" spans="1:37" ht="15" x14ac:dyDescent="0.25">
      <c r="A1213" s="269" t="s">
        <v>420</v>
      </c>
      <c r="B1213" s="269" t="s">
        <v>421</v>
      </c>
      <c r="C1213" s="275">
        <v>8</v>
      </c>
      <c r="D1213" s="269" t="s">
        <v>802</v>
      </c>
      <c r="E1213" s="275">
        <v>0</v>
      </c>
      <c r="F1213" s="275">
        <v>0</v>
      </c>
      <c r="G1213" s="275">
        <v>0</v>
      </c>
      <c r="H1213" s="275">
        <v>0</v>
      </c>
      <c r="I1213" s="275">
        <v>0</v>
      </c>
      <c r="J1213" s="275">
        <v>0</v>
      </c>
      <c r="K1213" s="275">
        <v>0</v>
      </c>
      <c r="L1213" s="275">
        <v>0</v>
      </c>
      <c r="M1213" s="275">
        <v>0</v>
      </c>
      <c r="N1213" s="275">
        <v>0.16650125502046587</v>
      </c>
      <c r="O1213" s="275">
        <v>0.16650125502046587</v>
      </c>
      <c r="P1213" s="275">
        <v>0.16650125502046587</v>
      </c>
      <c r="Q1213" s="275">
        <v>0.16650125502046587</v>
      </c>
      <c r="R1213" s="275">
        <v>0.16650125502046587</v>
      </c>
      <c r="S1213" s="275">
        <v>0.16650125502046587</v>
      </c>
      <c r="T1213" s="275">
        <v>0.16650125502046587</v>
      </c>
      <c r="U1213" s="275">
        <v>0.16650125502046587</v>
      </c>
      <c r="V1213" s="275">
        <v>0.16650125502046587</v>
      </c>
      <c r="W1213" s="275">
        <v>8.8752138353753299E-2</v>
      </c>
      <c r="X1213" s="275">
        <v>9.5054471724618302E-4</v>
      </c>
      <c r="Y1213" s="275">
        <v>4.4851341535499738E-2</v>
      </c>
      <c r="Z1213" s="275">
        <v>4.257922186935794E-2</v>
      </c>
      <c r="AA1213" s="275">
        <v>4.257922186935794E-2</v>
      </c>
      <c r="AB1213" s="275">
        <v>4.257922186935794E-2</v>
      </c>
      <c r="AC1213" s="275">
        <v>4.257922186935794E-2</v>
      </c>
      <c r="AD1213" s="275">
        <v>4.257922186935794E-2</v>
      </c>
      <c r="AE1213" s="275">
        <v>4.257922186935794E-2</v>
      </c>
      <c r="AF1213" s="275">
        <v>4.3918367999999999E-3</v>
      </c>
      <c r="AG1213" s="275">
        <v>4.0667999999999998E-4</v>
      </c>
      <c r="AH1213" s="275">
        <v>4.0667999999999998E-4</v>
      </c>
      <c r="AI1213" s="275">
        <v>2.2274524584868428E-2</v>
      </c>
      <c r="AJ1213" s="275">
        <v>2.2274524584868428E-2</v>
      </c>
      <c r="AK1213" s="275">
        <v>2.2274524584868428E-2</v>
      </c>
    </row>
    <row r="1214" spans="1:37" ht="15" x14ac:dyDescent="0.25">
      <c r="A1214" s="269" t="s">
        <v>422</v>
      </c>
      <c r="B1214" s="269" t="s">
        <v>423</v>
      </c>
      <c r="C1214" s="275">
        <v>13</v>
      </c>
      <c r="D1214" s="269" t="s">
        <v>802</v>
      </c>
      <c r="E1214" s="275">
        <v>0</v>
      </c>
      <c r="F1214" s="275">
        <v>0</v>
      </c>
      <c r="G1214" s="275">
        <v>0</v>
      </c>
      <c r="H1214" s="275">
        <v>0</v>
      </c>
      <c r="I1214" s="275">
        <v>0</v>
      </c>
      <c r="J1214" s="275">
        <v>0</v>
      </c>
      <c r="K1214" s="275">
        <v>0</v>
      </c>
      <c r="L1214" s="275">
        <v>0</v>
      </c>
      <c r="M1214" s="275">
        <v>0</v>
      </c>
      <c r="N1214" s="275">
        <v>0.42115623656003226</v>
      </c>
      <c r="O1214" s="275">
        <v>0.42115623656003226</v>
      </c>
      <c r="P1214" s="275">
        <v>0.42115623656003215</v>
      </c>
      <c r="Q1214" s="275">
        <v>0.42115623656003226</v>
      </c>
      <c r="R1214" s="275">
        <v>0.42115623656003226</v>
      </c>
      <c r="S1214" s="275">
        <v>0.42115623656003226</v>
      </c>
      <c r="T1214" s="275">
        <v>0.42115623656003226</v>
      </c>
      <c r="U1214" s="275">
        <v>0.42115623656003226</v>
      </c>
      <c r="V1214" s="275">
        <v>0.42115623656003226</v>
      </c>
      <c r="W1214" s="275">
        <v>0.20799469731502071</v>
      </c>
      <c r="X1214" s="275">
        <v>2.0243632224904579E-3</v>
      </c>
      <c r="Y1214" s="275">
        <v>0.10500953026875559</v>
      </c>
      <c r="Z1214" s="275">
        <v>7.9790081635716284E-2</v>
      </c>
      <c r="AA1214" s="275">
        <v>7.9790081635716284E-2</v>
      </c>
      <c r="AB1214" s="275">
        <v>7.9790081635716284E-2</v>
      </c>
      <c r="AC1214" s="275">
        <v>7.9790081635716284E-2</v>
      </c>
      <c r="AD1214" s="275">
        <v>7.9790081635716284E-2</v>
      </c>
      <c r="AE1214" s="275">
        <v>7.9790081635716284E-2</v>
      </c>
      <c r="AF1214" s="275">
        <v>1.0203624400000002E-2</v>
      </c>
      <c r="AG1214" s="275">
        <v>9.4484539999999985E-4</v>
      </c>
      <c r="AH1214" s="275">
        <v>9.4484539999999985E-4</v>
      </c>
      <c r="AI1214" s="275">
        <v>4.2705212543850041E-2</v>
      </c>
      <c r="AJ1214" s="275">
        <v>4.2705212543850041E-2</v>
      </c>
      <c r="AK1214" s="275">
        <v>4.2705212543850041E-2</v>
      </c>
    </row>
    <row r="1215" spans="1:37" ht="15" x14ac:dyDescent="0.25">
      <c r="A1215" s="269" t="s">
        <v>424</v>
      </c>
      <c r="B1215" s="269" t="s">
        <v>425</v>
      </c>
      <c r="C1215" s="275">
        <v>3</v>
      </c>
      <c r="D1215" s="269" t="s">
        <v>802</v>
      </c>
      <c r="E1215" s="275">
        <v>0</v>
      </c>
      <c r="F1215" s="275">
        <v>0</v>
      </c>
      <c r="G1215" s="275">
        <v>0</v>
      </c>
      <c r="H1215" s="275">
        <v>0</v>
      </c>
      <c r="I1215" s="275">
        <v>0</v>
      </c>
      <c r="J1215" s="275">
        <v>0</v>
      </c>
      <c r="K1215" s="275">
        <v>0</v>
      </c>
      <c r="L1215" s="275">
        <v>0</v>
      </c>
      <c r="M1215" s="275">
        <v>0</v>
      </c>
      <c r="N1215" s="275">
        <v>4.1625313755116466E-2</v>
      </c>
      <c r="O1215" s="275">
        <v>4.1625313755116466E-2</v>
      </c>
      <c r="P1215" s="275">
        <v>4.1625313755116466E-2</v>
      </c>
      <c r="Q1215" s="275">
        <v>4.1625313755116466E-2</v>
      </c>
      <c r="R1215" s="275">
        <v>4.1625313755116466E-2</v>
      </c>
      <c r="S1215" s="275">
        <v>4.1625313755116466E-2</v>
      </c>
      <c r="T1215" s="275">
        <v>4.1625313755116466E-2</v>
      </c>
      <c r="U1215" s="275">
        <v>4.1625313755116466E-2</v>
      </c>
      <c r="V1215" s="275">
        <v>4.1625313755116466E-2</v>
      </c>
      <c r="W1215" s="275">
        <v>3.3787000760840326E-2</v>
      </c>
      <c r="X1215" s="275">
        <v>2.8835543587404575E-4</v>
      </c>
      <c r="Y1215" s="275">
        <v>1.7037678098357184E-2</v>
      </c>
      <c r="Z1215" s="275">
        <v>3.5106621778589489E-2</v>
      </c>
      <c r="AA1215" s="275">
        <v>3.5106621778589489E-2</v>
      </c>
      <c r="AB1215" s="275">
        <v>3.5106621778589489E-2</v>
      </c>
      <c r="AC1215" s="275">
        <v>3.5106621778589489E-2</v>
      </c>
      <c r="AD1215" s="275">
        <v>3.5106621778589489E-2</v>
      </c>
      <c r="AE1215" s="275">
        <v>3.5106621778589489E-2</v>
      </c>
      <c r="AF1215" s="275">
        <v>1.1899675999999999E-3</v>
      </c>
      <c r="AG1215" s="275">
        <v>1.1018999999999999E-4</v>
      </c>
      <c r="AH1215" s="275">
        <v>1.1018999999999999E-4</v>
      </c>
      <c r="AI1215" s="275">
        <v>7.3912861551368482E-3</v>
      </c>
      <c r="AJ1215" s="275">
        <v>7.3912861551368482E-3</v>
      </c>
      <c r="AK1215" s="275">
        <v>7.3912861551368482E-3</v>
      </c>
    </row>
    <row r="1216" spans="1:37" ht="15" x14ac:dyDescent="0.25">
      <c r="A1216" s="269" t="s">
        <v>426</v>
      </c>
      <c r="B1216" s="269" t="s">
        <v>427</v>
      </c>
      <c r="C1216" s="275">
        <v>5</v>
      </c>
      <c r="D1216" s="269" t="s">
        <v>802</v>
      </c>
      <c r="E1216" s="275">
        <v>0</v>
      </c>
      <c r="F1216" s="275">
        <v>0</v>
      </c>
      <c r="G1216" s="275">
        <v>0</v>
      </c>
      <c r="H1216" s="275">
        <v>0</v>
      </c>
      <c r="I1216" s="275">
        <v>0</v>
      </c>
      <c r="J1216" s="275">
        <v>0</v>
      </c>
      <c r="K1216" s="275">
        <v>0</v>
      </c>
      <c r="L1216" s="275">
        <v>0</v>
      </c>
      <c r="M1216" s="275">
        <v>0</v>
      </c>
      <c r="N1216" s="275">
        <v>0.16650125502046587</v>
      </c>
      <c r="O1216" s="275">
        <v>0.16650125502046587</v>
      </c>
      <c r="P1216" s="275">
        <v>0.16650125502046587</v>
      </c>
      <c r="Q1216" s="275">
        <v>0.16650125502046587</v>
      </c>
      <c r="R1216" s="275">
        <v>0.16650125502046587</v>
      </c>
      <c r="S1216" s="275">
        <v>0.16650125502046587</v>
      </c>
      <c r="T1216" s="275">
        <v>0.16650125502046587</v>
      </c>
      <c r="U1216" s="275">
        <v>0.16650125502046587</v>
      </c>
      <c r="V1216" s="275">
        <v>0.16650125502046587</v>
      </c>
      <c r="W1216" s="275">
        <v>8.559039449625333E-2</v>
      </c>
      <c r="X1216" s="275">
        <v>7.9975839724618302E-4</v>
      </c>
      <c r="Y1216" s="275">
        <v>4.3195076446749754E-2</v>
      </c>
      <c r="Z1216" s="275">
        <v>3.6535545804357944E-2</v>
      </c>
      <c r="AA1216" s="275">
        <v>3.6535545804357944E-2</v>
      </c>
      <c r="AB1216" s="275">
        <v>3.6535545804357944E-2</v>
      </c>
      <c r="AC1216" s="275">
        <v>3.6535545804357944E-2</v>
      </c>
      <c r="AD1216" s="275">
        <v>3.6535545804357944E-2</v>
      </c>
      <c r="AE1216" s="275">
        <v>3.6535545804357944E-2</v>
      </c>
      <c r="AF1216" s="275">
        <v>4.1158115999999998E-3</v>
      </c>
      <c r="AG1216" s="275">
        <v>3.8111999999999998E-4</v>
      </c>
      <c r="AH1216" s="275">
        <v>3.8111999999999998E-4</v>
      </c>
      <c r="AI1216" s="275">
        <v>1.6806559558109203E-2</v>
      </c>
      <c r="AJ1216" s="275">
        <v>1.6806559558109203E-2</v>
      </c>
      <c r="AK1216" s="275">
        <v>1.6806559558109203E-2</v>
      </c>
    </row>
    <row r="1217" spans="1:37" ht="15" x14ac:dyDescent="0.25">
      <c r="A1217" s="269" t="s">
        <v>428</v>
      </c>
      <c r="B1217" s="269" t="s">
        <v>429</v>
      </c>
      <c r="C1217" s="275">
        <v>2</v>
      </c>
      <c r="D1217" s="269" t="s">
        <v>802</v>
      </c>
      <c r="E1217" s="275">
        <v>0</v>
      </c>
      <c r="F1217" s="275">
        <v>0</v>
      </c>
      <c r="G1217" s="275">
        <v>0</v>
      </c>
      <c r="H1217" s="275">
        <v>0</v>
      </c>
      <c r="I1217" s="275">
        <v>0</v>
      </c>
      <c r="J1217" s="275">
        <v>0</v>
      </c>
      <c r="K1217" s="275">
        <v>0</v>
      </c>
      <c r="L1217" s="275">
        <v>0</v>
      </c>
      <c r="M1217" s="275">
        <v>0</v>
      </c>
      <c r="N1217" s="275">
        <v>4.1625313755116466E-2</v>
      </c>
      <c r="O1217" s="275">
        <v>4.1625313755116466E-2</v>
      </c>
      <c r="P1217" s="275">
        <v>4.1625313755116466E-2</v>
      </c>
      <c r="Q1217" s="275">
        <v>4.1625313755116466E-2</v>
      </c>
      <c r="R1217" s="275">
        <v>4.1625313755116466E-2</v>
      </c>
      <c r="S1217" s="275">
        <v>4.1625313755116466E-2</v>
      </c>
      <c r="T1217" s="275">
        <v>4.1625313755116466E-2</v>
      </c>
      <c r="U1217" s="275">
        <v>4.1625313755116466E-2</v>
      </c>
      <c r="V1217" s="275">
        <v>4.1625313755116466E-2</v>
      </c>
      <c r="W1217" s="275">
        <v>3.3124457760840331E-2</v>
      </c>
      <c r="X1217" s="275">
        <v>2.3822071587404576E-4</v>
      </c>
      <c r="Y1217" s="275">
        <v>1.6681339238357188E-2</v>
      </c>
      <c r="Z1217" s="275">
        <v>3.4898647598589488E-2</v>
      </c>
      <c r="AA1217" s="275">
        <v>3.4898647598589488E-2</v>
      </c>
      <c r="AB1217" s="275">
        <v>3.4898647598589488E-2</v>
      </c>
      <c r="AC1217" s="275">
        <v>3.4898647598589488E-2</v>
      </c>
      <c r="AD1217" s="275">
        <v>3.4898647598589488E-2</v>
      </c>
      <c r="AE1217" s="275">
        <v>3.4898647598589488E-2</v>
      </c>
      <c r="AF1217" s="275">
        <v>1.0979592E-3</v>
      </c>
      <c r="AG1217" s="275">
        <v>1.0166999999999999E-4</v>
      </c>
      <c r="AH1217" s="275">
        <v>1.0166999999999999E-4</v>
      </c>
      <c r="AI1217" s="275">
        <v>5.5686311462171071E-3</v>
      </c>
      <c r="AJ1217" s="275">
        <v>5.5686311462171071E-3</v>
      </c>
      <c r="AK1217" s="275">
        <v>5.5686311462171071E-3</v>
      </c>
    </row>
    <row r="1218" spans="1:37" ht="15" x14ac:dyDescent="0.25">
      <c r="A1218" s="269" t="s">
        <v>430</v>
      </c>
      <c r="B1218" s="269" t="s">
        <v>431</v>
      </c>
      <c r="C1218" s="275">
        <v>2</v>
      </c>
      <c r="D1218" s="269" t="s">
        <v>802</v>
      </c>
      <c r="E1218" s="275">
        <v>0</v>
      </c>
      <c r="F1218" s="275">
        <v>0</v>
      </c>
      <c r="G1218" s="275">
        <v>0</v>
      </c>
      <c r="H1218" s="275">
        <v>0</v>
      </c>
      <c r="I1218" s="275">
        <v>0</v>
      </c>
      <c r="J1218" s="275">
        <v>0</v>
      </c>
      <c r="K1218" s="275">
        <v>0</v>
      </c>
      <c r="L1218" s="275">
        <v>0</v>
      </c>
      <c r="M1218" s="275">
        <v>0</v>
      </c>
      <c r="N1218" s="275">
        <v>4.1625313755116466E-2</v>
      </c>
      <c r="O1218" s="275">
        <v>4.1625313755116466E-2</v>
      </c>
      <c r="P1218" s="275">
        <v>4.1625313755116466E-2</v>
      </c>
      <c r="Q1218" s="275">
        <v>4.1625313755116466E-2</v>
      </c>
      <c r="R1218" s="275">
        <v>4.1625313755116466E-2</v>
      </c>
      <c r="S1218" s="275">
        <v>4.1625313755116466E-2</v>
      </c>
      <c r="T1218" s="275">
        <v>4.1625313755116466E-2</v>
      </c>
      <c r="U1218" s="275">
        <v>4.1625313755116466E-2</v>
      </c>
      <c r="V1218" s="275">
        <v>4.1625313755116466E-2</v>
      </c>
      <c r="W1218" s="275">
        <v>3.3124457760840331E-2</v>
      </c>
      <c r="X1218" s="275">
        <v>2.3822071587404576E-4</v>
      </c>
      <c r="Y1218" s="275">
        <v>1.6681339238357188E-2</v>
      </c>
      <c r="Z1218" s="275">
        <v>3.4898647598589488E-2</v>
      </c>
      <c r="AA1218" s="275">
        <v>3.4898647598589488E-2</v>
      </c>
      <c r="AB1218" s="275">
        <v>3.4898647598589488E-2</v>
      </c>
      <c r="AC1218" s="275">
        <v>3.4898647598589488E-2</v>
      </c>
      <c r="AD1218" s="275">
        <v>3.4898647598589488E-2</v>
      </c>
      <c r="AE1218" s="275">
        <v>3.4898647598589488E-2</v>
      </c>
      <c r="AF1218" s="275">
        <v>1.0979592E-3</v>
      </c>
      <c r="AG1218" s="275">
        <v>1.0166999999999999E-4</v>
      </c>
      <c r="AH1218" s="275">
        <v>1.0166999999999999E-4</v>
      </c>
      <c r="AI1218" s="275">
        <v>5.5686311462171071E-3</v>
      </c>
      <c r="AJ1218" s="275">
        <v>5.5686311462171071E-3</v>
      </c>
      <c r="AK1218" s="275">
        <v>5.5686311462171071E-3</v>
      </c>
    </row>
    <row r="1219" spans="1:37" ht="15" x14ac:dyDescent="0.25">
      <c r="A1219" s="269" t="s">
        <v>3821</v>
      </c>
      <c r="B1219" s="269" t="s">
        <v>2315</v>
      </c>
      <c r="C1219" s="275">
        <v>8</v>
      </c>
      <c r="D1219" s="269" t="s">
        <v>802</v>
      </c>
      <c r="E1219" s="275">
        <v>0</v>
      </c>
      <c r="F1219" s="275">
        <v>0</v>
      </c>
      <c r="G1219" s="275">
        <v>0</v>
      </c>
      <c r="H1219" s="275">
        <v>0</v>
      </c>
      <c r="I1219" s="275">
        <v>0</v>
      </c>
      <c r="J1219" s="275">
        <v>0</v>
      </c>
      <c r="K1219" s="275">
        <v>0</v>
      </c>
      <c r="L1219" s="275">
        <v>0</v>
      </c>
      <c r="M1219" s="275">
        <v>0</v>
      </c>
      <c r="N1219" s="275">
        <v>0.21302966778444993</v>
      </c>
      <c r="O1219" s="275">
        <v>0.21302966778444993</v>
      </c>
      <c r="P1219" s="275">
        <v>0.21302966778444996</v>
      </c>
      <c r="Q1219" s="275">
        <v>0.21302966778444993</v>
      </c>
      <c r="R1219" s="275">
        <v>0.21302966778444993</v>
      </c>
      <c r="S1219" s="275">
        <v>0.21302966778444993</v>
      </c>
      <c r="T1219" s="275">
        <v>0.21302966778444993</v>
      </c>
      <c r="U1219" s="275">
        <v>0.21302966778444993</v>
      </c>
      <c r="V1219" s="275">
        <v>0.21302966778444993</v>
      </c>
      <c r="W1219" s="275">
        <v>0.10557824100292697</v>
      </c>
      <c r="X1219" s="275">
        <v>1.0875892243702289E-3</v>
      </c>
      <c r="Y1219" s="275">
        <v>5.3332915113648599E-2</v>
      </c>
      <c r="Z1219" s="275">
        <v>4.2916879899018857E-2</v>
      </c>
      <c r="AA1219" s="275">
        <v>4.2916879899018857E-2</v>
      </c>
      <c r="AB1219" s="275">
        <v>4.2916879899018857E-2</v>
      </c>
      <c r="AC1219" s="275">
        <v>4.2916879899018857E-2</v>
      </c>
      <c r="AD1219" s="275">
        <v>4.2916879899018857E-2</v>
      </c>
      <c r="AE1219" s="275">
        <v>4.2916879899018857E-2</v>
      </c>
      <c r="AF1219" s="275">
        <v>4.8474623999999996E-3</v>
      </c>
      <c r="AG1219" s="275">
        <v>4.488704E-4</v>
      </c>
      <c r="AH1219" s="275">
        <v>4.488704E-4</v>
      </c>
      <c r="AI1219" s="275">
        <v>2.4455233805463123E-2</v>
      </c>
      <c r="AJ1219" s="275">
        <v>2.4455233805463123E-2</v>
      </c>
      <c r="AK1219" s="275">
        <v>2.4455233805463123E-2</v>
      </c>
    </row>
    <row r="1220" spans="1:37" ht="15" x14ac:dyDescent="0.25">
      <c r="A1220" s="269" t="s">
        <v>3822</v>
      </c>
      <c r="B1220" s="269" t="s">
        <v>1015</v>
      </c>
      <c r="C1220" s="275">
        <v>4</v>
      </c>
      <c r="D1220" s="269" t="s">
        <v>802</v>
      </c>
      <c r="E1220" s="275">
        <v>0</v>
      </c>
      <c r="F1220" s="275">
        <v>0</v>
      </c>
      <c r="G1220" s="275">
        <v>0</v>
      </c>
      <c r="H1220" s="275">
        <v>0</v>
      </c>
      <c r="I1220" s="275">
        <v>0</v>
      </c>
      <c r="J1220" s="275">
        <v>0</v>
      </c>
      <c r="K1220" s="275">
        <v>0</v>
      </c>
      <c r="L1220" s="275">
        <v>0</v>
      </c>
      <c r="M1220" s="275">
        <v>0</v>
      </c>
      <c r="N1220" s="275">
        <v>0.1248759412653494</v>
      </c>
      <c r="O1220" s="275">
        <v>0.1248759412653494</v>
      </c>
      <c r="P1220" s="275">
        <v>0.12487594126534944</v>
      </c>
      <c r="Q1220" s="275">
        <v>0.1248759412653494</v>
      </c>
      <c r="R1220" s="275">
        <v>0.1248759412653494</v>
      </c>
      <c r="S1220" s="275">
        <v>0.1248759412653494</v>
      </c>
      <c r="T1220" s="275">
        <v>0.1248759412653494</v>
      </c>
      <c r="U1220" s="275">
        <v>0.1248759412653494</v>
      </c>
      <c r="V1220" s="275">
        <v>0.1248759412653494</v>
      </c>
      <c r="W1220" s="275">
        <v>6.8101748979187693E-2</v>
      </c>
      <c r="X1220" s="275">
        <v>6.1257917012213733E-4</v>
      </c>
      <c r="Y1220" s="275">
        <v>3.4357164074654917E-2</v>
      </c>
      <c r="Z1220" s="275">
        <v>3.5989913635768457E-2</v>
      </c>
      <c r="AA1220" s="275">
        <v>3.5989913635768457E-2</v>
      </c>
      <c r="AB1220" s="275">
        <v>3.5989913635768457E-2</v>
      </c>
      <c r="AC1220" s="275">
        <v>3.5989913635768457E-2</v>
      </c>
      <c r="AD1220" s="275">
        <v>3.5989913635768457E-2</v>
      </c>
      <c r="AE1220" s="275">
        <v>3.5989913635768457E-2</v>
      </c>
      <c r="AF1220" s="275">
        <v>2.9140160000000002E-3</v>
      </c>
      <c r="AG1220" s="275">
        <v>2.6983499999999995E-4</v>
      </c>
      <c r="AH1220" s="275">
        <v>2.6983499999999995E-4</v>
      </c>
      <c r="AI1220" s="275">
        <v>1.3348524589671782E-2</v>
      </c>
      <c r="AJ1220" s="275">
        <v>1.3348524589671782E-2</v>
      </c>
      <c r="AK1220" s="275">
        <v>1.3348524589671782E-2</v>
      </c>
    </row>
    <row r="1221" spans="1:37" ht="15" x14ac:dyDescent="0.25">
      <c r="A1221" s="269" t="s">
        <v>3823</v>
      </c>
      <c r="B1221" s="269" t="s">
        <v>1017</v>
      </c>
      <c r="C1221" s="275">
        <v>4</v>
      </c>
      <c r="D1221" s="269" t="s">
        <v>802</v>
      </c>
      <c r="E1221" s="275">
        <v>0</v>
      </c>
      <c r="F1221" s="275">
        <v>0</v>
      </c>
      <c r="G1221" s="275">
        <v>0</v>
      </c>
      <c r="H1221" s="275">
        <v>0</v>
      </c>
      <c r="I1221" s="275">
        <v>0</v>
      </c>
      <c r="J1221" s="275">
        <v>0</v>
      </c>
      <c r="K1221" s="275">
        <v>0</v>
      </c>
      <c r="L1221" s="275">
        <v>0</v>
      </c>
      <c r="M1221" s="275">
        <v>0</v>
      </c>
      <c r="N1221" s="275">
        <v>0.1248759412653494</v>
      </c>
      <c r="O1221" s="275">
        <v>0.1248759412653494</v>
      </c>
      <c r="P1221" s="275">
        <v>0.12487594126534944</v>
      </c>
      <c r="Q1221" s="275">
        <v>0.1248759412653494</v>
      </c>
      <c r="R1221" s="275">
        <v>0.1248759412653494</v>
      </c>
      <c r="S1221" s="275">
        <v>0.1248759412653494</v>
      </c>
      <c r="T1221" s="275">
        <v>0.1248759412653494</v>
      </c>
      <c r="U1221" s="275">
        <v>0.1248759412653494</v>
      </c>
      <c r="V1221" s="275">
        <v>0.1248759412653494</v>
      </c>
      <c r="W1221" s="275">
        <v>6.8101748979187693E-2</v>
      </c>
      <c r="X1221" s="275">
        <v>6.1257917012213733E-4</v>
      </c>
      <c r="Y1221" s="275">
        <v>3.4357164074654917E-2</v>
      </c>
      <c r="Z1221" s="275">
        <v>3.5989913635768457E-2</v>
      </c>
      <c r="AA1221" s="275">
        <v>3.5989913635768457E-2</v>
      </c>
      <c r="AB1221" s="275">
        <v>3.5989913635768457E-2</v>
      </c>
      <c r="AC1221" s="275">
        <v>3.5989913635768457E-2</v>
      </c>
      <c r="AD1221" s="275">
        <v>3.5989913635768457E-2</v>
      </c>
      <c r="AE1221" s="275">
        <v>3.5989913635768457E-2</v>
      </c>
      <c r="AF1221" s="275">
        <v>2.9140160000000002E-3</v>
      </c>
      <c r="AG1221" s="275">
        <v>2.6983499999999995E-4</v>
      </c>
      <c r="AH1221" s="275">
        <v>2.6983499999999995E-4</v>
      </c>
      <c r="AI1221" s="275">
        <v>1.3348524589671782E-2</v>
      </c>
      <c r="AJ1221" s="275">
        <v>1.3348524589671782E-2</v>
      </c>
      <c r="AK1221" s="275">
        <v>1.3348524589671782E-2</v>
      </c>
    </row>
    <row r="1222" spans="1:37" ht="30" x14ac:dyDescent="0.25">
      <c r="A1222" s="269" t="s">
        <v>1012</v>
      </c>
      <c r="B1222" s="269" t="s">
        <v>1013</v>
      </c>
      <c r="C1222" s="275">
        <v>8</v>
      </c>
      <c r="D1222" s="269" t="s">
        <v>802</v>
      </c>
      <c r="E1222" s="275">
        <v>0</v>
      </c>
      <c r="F1222" s="275">
        <v>0</v>
      </c>
      <c r="G1222" s="275">
        <v>0</v>
      </c>
      <c r="H1222" s="275">
        <v>0</v>
      </c>
      <c r="I1222" s="275">
        <v>0</v>
      </c>
      <c r="J1222" s="275">
        <v>0</v>
      </c>
      <c r="K1222" s="275">
        <v>0</v>
      </c>
      <c r="L1222" s="275">
        <v>0</v>
      </c>
      <c r="M1222" s="275">
        <v>0</v>
      </c>
      <c r="N1222" s="275">
        <v>0.21302966778444993</v>
      </c>
      <c r="O1222" s="275">
        <v>0.21302966778444993</v>
      </c>
      <c r="P1222" s="275">
        <v>0.21302966778444996</v>
      </c>
      <c r="Q1222" s="275">
        <v>0.21302966778444993</v>
      </c>
      <c r="R1222" s="275">
        <v>0.21302966778444993</v>
      </c>
      <c r="S1222" s="275">
        <v>0.21302966778444993</v>
      </c>
      <c r="T1222" s="275">
        <v>0.21302966778444993</v>
      </c>
      <c r="U1222" s="275">
        <v>0.21302966778444993</v>
      </c>
      <c r="V1222" s="275">
        <v>0.21302966778444993</v>
      </c>
      <c r="W1222" s="275">
        <v>0.10557824100292697</v>
      </c>
      <c r="X1222" s="275">
        <v>1.0875892243702289E-3</v>
      </c>
      <c r="Y1222" s="275">
        <v>5.3332915113648599E-2</v>
      </c>
      <c r="Z1222" s="275">
        <v>4.2916879899018857E-2</v>
      </c>
      <c r="AA1222" s="275">
        <v>4.2916879899018857E-2</v>
      </c>
      <c r="AB1222" s="275">
        <v>4.2916879899018857E-2</v>
      </c>
      <c r="AC1222" s="275">
        <v>4.2916879899018857E-2</v>
      </c>
      <c r="AD1222" s="275">
        <v>4.2916879899018857E-2</v>
      </c>
      <c r="AE1222" s="275">
        <v>4.2916879899018857E-2</v>
      </c>
      <c r="AF1222" s="275">
        <v>4.8474623999999996E-3</v>
      </c>
      <c r="AG1222" s="275">
        <v>4.488704E-4</v>
      </c>
      <c r="AH1222" s="275">
        <v>4.488704E-4</v>
      </c>
      <c r="AI1222" s="275">
        <v>2.4455233805463123E-2</v>
      </c>
      <c r="AJ1222" s="275">
        <v>2.4455233805463123E-2</v>
      </c>
      <c r="AK1222" s="275">
        <v>2.4455233805463123E-2</v>
      </c>
    </row>
    <row r="1223" spans="1:37" ht="15" x14ac:dyDescent="0.25">
      <c r="A1223" s="269" t="s">
        <v>1014</v>
      </c>
      <c r="B1223" s="269" t="s">
        <v>1015</v>
      </c>
      <c r="C1223" s="275">
        <v>4</v>
      </c>
      <c r="D1223" s="269" t="s">
        <v>802</v>
      </c>
      <c r="E1223" s="275">
        <v>0</v>
      </c>
      <c r="F1223" s="275">
        <v>0</v>
      </c>
      <c r="G1223" s="275">
        <v>0</v>
      </c>
      <c r="H1223" s="275">
        <v>0</v>
      </c>
      <c r="I1223" s="275">
        <v>0</v>
      </c>
      <c r="J1223" s="275">
        <v>0</v>
      </c>
      <c r="K1223" s="275">
        <v>0</v>
      </c>
      <c r="L1223" s="275">
        <v>0</v>
      </c>
      <c r="M1223" s="275">
        <v>0</v>
      </c>
      <c r="N1223" s="275">
        <v>0.1248759412653494</v>
      </c>
      <c r="O1223" s="275">
        <v>0.1248759412653494</v>
      </c>
      <c r="P1223" s="275">
        <v>0.12487594126534944</v>
      </c>
      <c r="Q1223" s="275">
        <v>0.1248759412653494</v>
      </c>
      <c r="R1223" s="275">
        <v>0.1248759412653494</v>
      </c>
      <c r="S1223" s="275">
        <v>0.1248759412653494</v>
      </c>
      <c r="T1223" s="275">
        <v>0.1248759412653494</v>
      </c>
      <c r="U1223" s="275">
        <v>0.1248759412653494</v>
      </c>
      <c r="V1223" s="275">
        <v>0.1248759412653494</v>
      </c>
      <c r="W1223" s="275">
        <v>6.8101748979187693E-2</v>
      </c>
      <c r="X1223" s="275">
        <v>6.1257917012213733E-4</v>
      </c>
      <c r="Y1223" s="275">
        <v>3.4357164074654917E-2</v>
      </c>
      <c r="Z1223" s="275">
        <v>3.5989913635768457E-2</v>
      </c>
      <c r="AA1223" s="275">
        <v>3.5989913635768457E-2</v>
      </c>
      <c r="AB1223" s="275">
        <v>3.5989913635768457E-2</v>
      </c>
      <c r="AC1223" s="275">
        <v>3.5989913635768457E-2</v>
      </c>
      <c r="AD1223" s="275">
        <v>3.5989913635768457E-2</v>
      </c>
      <c r="AE1223" s="275">
        <v>3.5989913635768457E-2</v>
      </c>
      <c r="AF1223" s="275">
        <v>2.9140160000000002E-3</v>
      </c>
      <c r="AG1223" s="275">
        <v>2.6983499999999995E-4</v>
      </c>
      <c r="AH1223" s="275">
        <v>2.6983499999999995E-4</v>
      </c>
      <c r="AI1223" s="275">
        <v>1.3348524589671782E-2</v>
      </c>
      <c r="AJ1223" s="275">
        <v>1.3348524589671782E-2</v>
      </c>
      <c r="AK1223" s="275">
        <v>1.3348524589671782E-2</v>
      </c>
    </row>
    <row r="1224" spans="1:37" ht="15" x14ac:dyDescent="0.25">
      <c r="A1224" s="269" t="s">
        <v>1016</v>
      </c>
      <c r="B1224" s="269" t="s">
        <v>1017</v>
      </c>
      <c r="C1224" s="275">
        <v>4</v>
      </c>
      <c r="D1224" s="269" t="s">
        <v>802</v>
      </c>
      <c r="E1224" s="275">
        <v>0</v>
      </c>
      <c r="F1224" s="275">
        <v>0</v>
      </c>
      <c r="G1224" s="275">
        <v>0</v>
      </c>
      <c r="H1224" s="275">
        <v>0</v>
      </c>
      <c r="I1224" s="275">
        <v>0</v>
      </c>
      <c r="J1224" s="275">
        <v>0</v>
      </c>
      <c r="K1224" s="275">
        <v>0</v>
      </c>
      <c r="L1224" s="275">
        <v>0</v>
      </c>
      <c r="M1224" s="275">
        <v>0</v>
      </c>
      <c r="N1224" s="275">
        <v>0.1248759412653494</v>
      </c>
      <c r="O1224" s="275">
        <v>0.1248759412653494</v>
      </c>
      <c r="P1224" s="275">
        <v>0.12487594126534944</v>
      </c>
      <c r="Q1224" s="275">
        <v>0.1248759412653494</v>
      </c>
      <c r="R1224" s="275">
        <v>0.1248759412653494</v>
      </c>
      <c r="S1224" s="275">
        <v>0.1248759412653494</v>
      </c>
      <c r="T1224" s="275">
        <v>0.1248759412653494</v>
      </c>
      <c r="U1224" s="275">
        <v>0.1248759412653494</v>
      </c>
      <c r="V1224" s="275">
        <v>0.1248759412653494</v>
      </c>
      <c r="W1224" s="275">
        <v>6.8101748979187693E-2</v>
      </c>
      <c r="X1224" s="275">
        <v>6.1257917012213733E-4</v>
      </c>
      <c r="Y1224" s="275">
        <v>3.4357164074654917E-2</v>
      </c>
      <c r="Z1224" s="275">
        <v>3.5989913635768457E-2</v>
      </c>
      <c r="AA1224" s="275">
        <v>3.5989913635768457E-2</v>
      </c>
      <c r="AB1224" s="275">
        <v>3.5989913635768457E-2</v>
      </c>
      <c r="AC1224" s="275">
        <v>3.5989913635768457E-2</v>
      </c>
      <c r="AD1224" s="275">
        <v>3.5989913635768457E-2</v>
      </c>
      <c r="AE1224" s="275">
        <v>3.5989913635768457E-2</v>
      </c>
      <c r="AF1224" s="275">
        <v>2.9140160000000002E-3</v>
      </c>
      <c r="AG1224" s="275">
        <v>2.6983499999999995E-4</v>
      </c>
      <c r="AH1224" s="275">
        <v>2.6983499999999995E-4</v>
      </c>
      <c r="AI1224" s="275">
        <v>1.3348524589671782E-2</v>
      </c>
      <c r="AJ1224" s="275">
        <v>1.3348524589671782E-2</v>
      </c>
      <c r="AK1224" s="275">
        <v>1.3348524589671782E-2</v>
      </c>
    </row>
    <row r="1225" spans="1:37" ht="15" x14ac:dyDescent="0.25">
      <c r="A1225" s="269" t="s">
        <v>1018</v>
      </c>
      <c r="B1225" s="269" t="s">
        <v>2310</v>
      </c>
      <c r="C1225" s="275">
        <v>47</v>
      </c>
      <c r="D1225" s="269" t="s">
        <v>802</v>
      </c>
      <c r="E1225" s="275">
        <v>0</v>
      </c>
      <c r="F1225" s="275">
        <v>0</v>
      </c>
      <c r="G1225" s="275">
        <v>0</v>
      </c>
      <c r="H1225" s="275">
        <v>0</v>
      </c>
      <c r="I1225" s="275">
        <v>0</v>
      </c>
      <c r="J1225" s="275">
        <v>0</v>
      </c>
      <c r="K1225" s="275">
        <v>0</v>
      </c>
      <c r="L1225" s="275">
        <v>0</v>
      </c>
      <c r="M1225" s="275">
        <v>0</v>
      </c>
      <c r="N1225" s="275">
        <v>0.670908119090731</v>
      </c>
      <c r="O1225" s="275">
        <v>0.670908119090731</v>
      </c>
      <c r="P1225" s="275">
        <v>0.670908119090731</v>
      </c>
      <c r="Q1225" s="275">
        <v>0.670908119090731</v>
      </c>
      <c r="R1225" s="275">
        <v>0.670908119090731</v>
      </c>
      <c r="S1225" s="275">
        <v>0.670908119090731</v>
      </c>
      <c r="T1225" s="275">
        <v>0.670908119090731</v>
      </c>
      <c r="U1225" s="275">
        <v>0.670908119090731</v>
      </c>
      <c r="V1225" s="275">
        <v>0.670908119090731</v>
      </c>
      <c r="W1225" s="275">
        <v>0.39724146662967086</v>
      </c>
      <c r="X1225" s="275">
        <v>4.5567775664847338E-3</v>
      </c>
      <c r="Y1225" s="275">
        <v>0.20089912209807781</v>
      </c>
      <c r="Z1225" s="275">
        <v>0.25256609146850323</v>
      </c>
      <c r="AA1225" s="275">
        <v>0.25256609146850323</v>
      </c>
      <c r="AB1225" s="275">
        <v>0.25256609146850323</v>
      </c>
      <c r="AC1225" s="275">
        <v>0.25256609146850323</v>
      </c>
      <c r="AD1225" s="275">
        <v>0.25256609146850323</v>
      </c>
      <c r="AE1225" s="275">
        <v>0.25256609146850323</v>
      </c>
      <c r="AF1225" s="275">
        <v>1.7771058800000003E-2</v>
      </c>
      <c r="AG1225" s="275">
        <v>1.6455853999999999E-3</v>
      </c>
      <c r="AH1225" s="275">
        <v>1.6455853999999999E-3</v>
      </c>
      <c r="AI1225" s="275">
        <v>0.11775109585130669</v>
      </c>
      <c r="AJ1225" s="275">
        <v>0.11775109585130669</v>
      </c>
      <c r="AK1225" s="275">
        <v>0.11775109585130669</v>
      </c>
    </row>
    <row r="1226" spans="1:37" ht="30" x14ac:dyDescent="0.25">
      <c r="A1226" s="269" t="s">
        <v>1019</v>
      </c>
      <c r="B1226" s="269" t="s">
        <v>1020</v>
      </c>
      <c r="C1226" s="275">
        <v>8</v>
      </c>
      <c r="D1226" s="269" t="s">
        <v>802</v>
      </c>
      <c r="E1226" s="275">
        <v>0</v>
      </c>
      <c r="F1226" s="275">
        <v>0</v>
      </c>
      <c r="G1226" s="275">
        <v>0</v>
      </c>
      <c r="H1226" s="275">
        <v>0</v>
      </c>
      <c r="I1226" s="275">
        <v>0</v>
      </c>
      <c r="J1226" s="275">
        <v>0</v>
      </c>
      <c r="K1226" s="275">
        <v>0</v>
      </c>
      <c r="L1226" s="275">
        <v>0</v>
      </c>
      <c r="M1226" s="275">
        <v>0</v>
      </c>
      <c r="N1226" s="275">
        <v>0.25465498153956639</v>
      </c>
      <c r="O1226" s="275">
        <v>0.25465498153956639</v>
      </c>
      <c r="P1226" s="275">
        <v>0.25465498153956639</v>
      </c>
      <c r="Q1226" s="275">
        <v>0.25465498153956639</v>
      </c>
      <c r="R1226" s="275">
        <v>0.25465498153956639</v>
      </c>
      <c r="S1226" s="275">
        <v>0.25465498153956639</v>
      </c>
      <c r="T1226" s="275">
        <v>0.25465498153956639</v>
      </c>
      <c r="U1226" s="275">
        <v>0.25465498153956639</v>
      </c>
      <c r="V1226" s="275">
        <v>0.25465498153956639</v>
      </c>
      <c r="W1226" s="275">
        <v>0.12240434365210064</v>
      </c>
      <c r="X1226" s="275">
        <v>1.2246337714942746E-3</v>
      </c>
      <c r="Y1226" s="275">
        <v>6.1814488711797455E-2</v>
      </c>
      <c r="Z1226" s="275">
        <v>4.3254537887608344E-2</v>
      </c>
      <c r="AA1226" s="275">
        <v>4.3254537887608344E-2</v>
      </c>
      <c r="AB1226" s="275">
        <v>4.3254537887608344E-2</v>
      </c>
      <c r="AC1226" s="275">
        <v>4.3254537887608344E-2</v>
      </c>
      <c r="AD1226" s="275">
        <v>4.3254537887608344E-2</v>
      </c>
      <c r="AE1226" s="275">
        <v>4.3254537887608344E-2</v>
      </c>
      <c r="AF1226" s="275">
        <v>5.6961232000000001E-3</v>
      </c>
      <c r="AG1226" s="275">
        <v>5.2745539999999994E-4</v>
      </c>
      <c r="AH1226" s="275">
        <v>5.2745539999999994E-4</v>
      </c>
      <c r="AI1226" s="275">
        <v>2.6474535323460727E-2</v>
      </c>
      <c r="AJ1226" s="275">
        <v>2.6474535323460727E-2</v>
      </c>
      <c r="AK1226" s="275">
        <v>2.6474535323460727E-2</v>
      </c>
    </row>
    <row r="1227" spans="1:37" ht="15" x14ac:dyDescent="0.25">
      <c r="A1227" s="269" t="s">
        <v>1021</v>
      </c>
      <c r="B1227" s="269" t="s">
        <v>1022</v>
      </c>
      <c r="C1227" s="275">
        <v>7</v>
      </c>
      <c r="D1227" s="269" t="s">
        <v>802</v>
      </c>
      <c r="E1227" s="275">
        <v>0</v>
      </c>
      <c r="F1227" s="275">
        <v>0</v>
      </c>
      <c r="G1227" s="275">
        <v>0</v>
      </c>
      <c r="H1227" s="275">
        <v>0</v>
      </c>
      <c r="I1227" s="275">
        <v>0</v>
      </c>
      <c r="J1227" s="275">
        <v>0</v>
      </c>
      <c r="K1227" s="275">
        <v>0</v>
      </c>
      <c r="L1227" s="275">
        <v>0</v>
      </c>
      <c r="M1227" s="275">
        <v>0</v>
      </c>
      <c r="N1227" s="275">
        <v>8.3250627510232933E-2</v>
      </c>
      <c r="O1227" s="275">
        <v>8.3250627510232933E-2</v>
      </c>
      <c r="P1227" s="275">
        <v>8.3250627510232933E-2</v>
      </c>
      <c r="Q1227" s="275">
        <v>8.3250627510232933E-2</v>
      </c>
      <c r="R1227" s="275">
        <v>8.3250627510232933E-2</v>
      </c>
      <c r="S1227" s="275">
        <v>8.3250627510232933E-2</v>
      </c>
      <c r="T1227" s="275">
        <v>8.3250627510232933E-2</v>
      </c>
      <c r="U1227" s="275">
        <v>8.3250627510232933E-2</v>
      </c>
      <c r="V1227" s="275">
        <v>8.3250627510232933E-2</v>
      </c>
      <c r="W1227" s="275">
        <v>5.443739022751401E-2</v>
      </c>
      <c r="X1227" s="275">
        <v>6.2632098299809143E-4</v>
      </c>
      <c r="Y1227" s="275">
        <v>2.7531855605256051E-2</v>
      </c>
      <c r="Z1227" s="275">
        <v>4.1695930012178972E-2</v>
      </c>
      <c r="AA1227" s="275">
        <v>4.1695930012178972E-2</v>
      </c>
      <c r="AB1227" s="275">
        <v>4.1695930012178972E-2</v>
      </c>
      <c r="AC1227" s="275">
        <v>4.1695930012178972E-2</v>
      </c>
      <c r="AD1227" s="275">
        <v>4.1695930012178972E-2</v>
      </c>
      <c r="AE1227" s="275">
        <v>4.1695930012178972E-2</v>
      </c>
      <c r="AF1227" s="275">
        <v>2.3413804000000002E-3</v>
      </c>
      <c r="AG1227" s="275">
        <v>2.1681000000000001E-4</v>
      </c>
      <c r="AH1227" s="275">
        <v>2.1681000000000001E-4</v>
      </c>
      <c r="AI1227" s="275">
        <v>1.6797188098433398E-2</v>
      </c>
      <c r="AJ1227" s="275">
        <v>1.6797188098433398E-2</v>
      </c>
      <c r="AK1227" s="275">
        <v>1.6797188098433398E-2</v>
      </c>
    </row>
    <row r="1228" spans="1:37" ht="15" x14ac:dyDescent="0.25">
      <c r="A1228" s="269" t="s">
        <v>1023</v>
      </c>
      <c r="B1228" s="269" t="s">
        <v>431</v>
      </c>
      <c r="C1228" s="275">
        <v>8</v>
      </c>
      <c r="D1228" s="269" t="s">
        <v>802</v>
      </c>
      <c r="E1228" s="275">
        <v>0</v>
      </c>
      <c r="F1228" s="275">
        <v>0</v>
      </c>
      <c r="G1228" s="275">
        <v>0</v>
      </c>
      <c r="H1228" s="275">
        <v>0</v>
      </c>
      <c r="I1228" s="275">
        <v>0</v>
      </c>
      <c r="J1228" s="275">
        <v>0</v>
      </c>
      <c r="K1228" s="275">
        <v>0</v>
      </c>
      <c r="L1228" s="275">
        <v>0</v>
      </c>
      <c r="M1228" s="275">
        <v>0</v>
      </c>
      <c r="N1228" s="275">
        <v>8.3250627510232933E-2</v>
      </c>
      <c r="O1228" s="275">
        <v>8.3250627510232933E-2</v>
      </c>
      <c r="P1228" s="275">
        <v>8.3250627510232933E-2</v>
      </c>
      <c r="Q1228" s="275">
        <v>8.3250627510232933E-2</v>
      </c>
      <c r="R1228" s="275">
        <v>8.3250627510232933E-2</v>
      </c>
      <c r="S1228" s="275">
        <v>8.3250627510232933E-2</v>
      </c>
      <c r="T1228" s="275">
        <v>8.3250627510232933E-2</v>
      </c>
      <c r="U1228" s="275">
        <v>8.3250627510232933E-2</v>
      </c>
      <c r="V1228" s="275">
        <v>8.3250627510232933E-2</v>
      </c>
      <c r="W1228" s="275">
        <v>5.5099933187514015E-2</v>
      </c>
      <c r="X1228" s="275">
        <v>6.7645570299809156E-4</v>
      </c>
      <c r="Y1228" s="275">
        <v>2.7888194445256052E-2</v>
      </c>
      <c r="Z1228" s="275">
        <v>4.1903905892178968E-2</v>
      </c>
      <c r="AA1228" s="275">
        <v>4.1903905892178968E-2</v>
      </c>
      <c r="AB1228" s="275">
        <v>4.1903905892178968E-2</v>
      </c>
      <c r="AC1228" s="275">
        <v>4.1903905892178968E-2</v>
      </c>
      <c r="AD1228" s="275">
        <v>4.1903905892178968E-2</v>
      </c>
      <c r="AE1228" s="275">
        <v>4.1903905892178968E-2</v>
      </c>
      <c r="AF1228" s="275">
        <v>2.4333888000000001E-3</v>
      </c>
      <c r="AG1228" s="275">
        <v>2.2533000000000001E-4</v>
      </c>
      <c r="AH1228" s="275">
        <v>2.2533000000000001E-4</v>
      </c>
      <c r="AI1228" s="275">
        <v>1.8619843107353141E-2</v>
      </c>
      <c r="AJ1228" s="275">
        <v>1.8619843107353141E-2</v>
      </c>
      <c r="AK1228" s="275">
        <v>1.8619843107353141E-2</v>
      </c>
    </row>
    <row r="1229" spans="1:37" ht="15" x14ac:dyDescent="0.25">
      <c r="A1229" s="269" t="s">
        <v>3824</v>
      </c>
      <c r="B1229" s="269" t="s">
        <v>2311</v>
      </c>
      <c r="C1229" s="275">
        <v>91</v>
      </c>
      <c r="D1229" s="269" t="s">
        <v>802</v>
      </c>
      <c r="E1229" s="275">
        <v>0</v>
      </c>
      <c r="F1229" s="275">
        <v>0</v>
      </c>
      <c r="G1229" s="275">
        <v>0</v>
      </c>
      <c r="H1229" s="275">
        <v>0</v>
      </c>
      <c r="I1229" s="275">
        <v>0</v>
      </c>
      <c r="J1229" s="275">
        <v>0</v>
      </c>
      <c r="K1229" s="275">
        <v>0</v>
      </c>
      <c r="L1229" s="275">
        <v>0</v>
      </c>
      <c r="M1229" s="275">
        <v>0</v>
      </c>
      <c r="N1229" s="275">
        <v>2.8208171929707002</v>
      </c>
      <c r="O1229" s="275">
        <v>2.8208171929707002</v>
      </c>
      <c r="P1229" s="275">
        <v>2.8208171929707002</v>
      </c>
      <c r="Q1229" s="275">
        <v>2.8208171929707002</v>
      </c>
      <c r="R1229" s="275">
        <v>2.8208171929707002</v>
      </c>
      <c r="S1229" s="275">
        <v>2.8208171929707002</v>
      </c>
      <c r="T1229" s="275">
        <v>2.8208171929707002</v>
      </c>
      <c r="U1229" s="275">
        <v>2.8208171929707002</v>
      </c>
      <c r="V1229" s="275">
        <v>2.8208171929707002</v>
      </c>
      <c r="W1229" s="275">
        <v>1.4564804126030084</v>
      </c>
      <c r="X1229" s="275">
        <v>1.362480775643702E-2</v>
      </c>
      <c r="Y1229" s="275">
        <v>0.73505261017972268</v>
      </c>
      <c r="Z1229" s="275">
        <v>0.6953866404429776</v>
      </c>
      <c r="AA1229" s="275">
        <v>0.6953866404429776</v>
      </c>
      <c r="AB1229" s="275">
        <v>0.6953866404429776</v>
      </c>
      <c r="AC1229" s="275">
        <v>0.6953866404429776</v>
      </c>
      <c r="AD1229" s="275">
        <v>0.6953866404429776</v>
      </c>
      <c r="AE1229" s="275">
        <v>0.6953866404429776</v>
      </c>
      <c r="AF1229" s="275">
        <v>6.2405745200000001E-2</v>
      </c>
      <c r="AG1229" s="275">
        <v>5.7787110000000006E-3</v>
      </c>
      <c r="AH1229" s="275">
        <v>5.7787110000000006E-3</v>
      </c>
      <c r="AI1229" s="275">
        <v>0.29579779816129587</v>
      </c>
      <c r="AJ1229" s="275">
        <v>0.29579779816129587</v>
      </c>
      <c r="AK1229" s="275">
        <v>0.29579779816129587</v>
      </c>
    </row>
    <row r="1230" spans="1:37" ht="15" x14ac:dyDescent="0.25">
      <c r="A1230" s="269" t="s">
        <v>1024</v>
      </c>
      <c r="B1230" s="269" t="s">
        <v>2311</v>
      </c>
      <c r="C1230" s="275">
        <v>91</v>
      </c>
      <c r="D1230" s="269" t="s">
        <v>802</v>
      </c>
      <c r="E1230" s="275">
        <v>0</v>
      </c>
      <c r="F1230" s="275">
        <v>0</v>
      </c>
      <c r="G1230" s="275">
        <v>0</v>
      </c>
      <c r="H1230" s="275">
        <v>0</v>
      </c>
      <c r="I1230" s="275">
        <v>0</v>
      </c>
      <c r="J1230" s="275">
        <v>0</v>
      </c>
      <c r="K1230" s="275">
        <v>0</v>
      </c>
      <c r="L1230" s="275">
        <v>0</v>
      </c>
      <c r="M1230" s="275">
        <v>0</v>
      </c>
      <c r="N1230" s="275">
        <v>2.8208171929707002</v>
      </c>
      <c r="O1230" s="275">
        <v>2.8208171929707002</v>
      </c>
      <c r="P1230" s="275">
        <v>2.8208171929707002</v>
      </c>
      <c r="Q1230" s="275">
        <v>2.8208171929707002</v>
      </c>
      <c r="R1230" s="275">
        <v>2.8208171929707002</v>
      </c>
      <c r="S1230" s="275">
        <v>2.8208171929707002</v>
      </c>
      <c r="T1230" s="275">
        <v>2.8208171929707002</v>
      </c>
      <c r="U1230" s="275">
        <v>2.8208171929707002</v>
      </c>
      <c r="V1230" s="275">
        <v>2.8208171929707002</v>
      </c>
      <c r="W1230" s="275">
        <v>1.4564804126030084</v>
      </c>
      <c r="X1230" s="275">
        <v>1.362480775643702E-2</v>
      </c>
      <c r="Y1230" s="275">
        <v>0.73505261017972268</v>
      </c>
      <c r="Z1230" s="275">
        <v>0.6953866404429776</v>
      </c>
      <c r="AA1230" s="275">
        <v>0.6953866404429776</v>
      </c>
      <c r="AB1230" s="275">
        <v>0.6953866404429776</v>
      </c>
      <c r="AC1230" s="275">
        <v>0.6953866404429776</v>
      </c>
      <c r="AD1230" s="275">
        <v>0.6953866404429776</v>
      </c>
      <c r="AE1230" s="275">
        <v>0.6953866404429776</v>
      </c>
      <c r="AF1230" s="275">
        <v>6.2405745200000001E-2</v>
      </c>
      <c r="AG1230" s="275">
        <v>5.7787110000000006E-3</v>
      </c>
      <c r="AH1230" s="275">
        <v>5.7787110000000006E-3</v>
      </c>
      <c r="AI1230" s="275">
        <v>0.29579779816129587</v>
      </c>
      <c r="AJ1230" s="275">
        <v>0.29579779816129587</v>
      </c>
      <c r="AK1230" s="275">
        <v>0.29579779816129587</v>
      </c>
    </row>
    <row r="1231" spans="1:37" ht="15" x14ac:dyDescent="0.25">
      <c r="A1231" s="269" t="s">
        <v>3825</v>
      </c>
      <c r="B1231" s="269" t="s">
        <v>2315</v>
      </c>
      <c r="C1231" s="275">
        <v>9</v>
      </c>
      <c r="D1231" s="269" t="s">
        <v>802</v>
      </c>
      <c r="E1231" s="275">
        <v>0</v>
      </c>
      <c r="F1231" s="275">
        <v>0</v>
      </c>
      <c r="G1231" s="275">
        <v>0</v>
      </c>
      <c r="H1231" s="275">
        <v>0</v>
      </c>
      <c r="I1231" s="275">
        <v>0</v>
      </c>
      <c r="J1231" s="275">
        <v>0</v>
      </c>
      <c r="K1231" s="275">
        <v>0</v>
      </c>
      <c r="L1231" s="275">
        <v>0</v>
      </c>
      <c r="M1231" s="275">
        <v>0</v>
      </c>
      <c r="N1231" s="275">
        <v>0.25465498153956639</v>
      </c>
      <c r="O1231" s="275">
        <v>0.25465498153956639</v>
      </c>
      <c r="P1231" s="275">
        <v>0.25465498153956639</v>
      </c>
      <c r="Q1231" s="275">
        <v>0.25465498153956639</v>
      </c>
      <c r="R1231" s="275">
        <v>0.25465498153956639</v>
      </c>
      <c r="S1231" s="275">
        <v>0.25465498153956639</v>
      </c>
      <c r="T1231" s="275">
        <v>0.25465498153956639</v>
      </c>
      <c r="U1231" s="275">
        <v>0.25465498153956639</v>
      </c>
      <c r="V1231" s="275">
        <v>0.25465498153956639</v>
      </c>
      <c r="W1231" s="275">
        <v>0.12306688661210065</v>
      </c>
      <c r="X1231" s="275">
        <v>1.2747684514942746E-3</v>
      </c>
      <c r="Y1231" s="275">
        <v>6.2170827531797458E-2</v>
      </c>
      <c r="Z1231" s="275">
        <v>4.3462512067608344E-2</v>
      </c>
      <c r="AA1231" s="275">
        <v>4.3462512067608344E-2</v>
      </c>
      <c r="AB1231" s="275">
        <v>4.3462512067608344E-2</v>
      </c>
      <c r="AC1231" s="275">
        <v>4.3462512067608344E-2</v>
      </c>
      <c r="AD1231" s="275">
        <v>4.3462512067608344E-2</v>
      </c>
      <c r="AE1231" s="275">
        <v>4.3462512067608344E-2</v>
      </c>
      <c r="AF1231" s="275">
        <v>5.7881316000000004E-3</v>
      </c>
      <c r="AG1231" s="275">
        <v>5.3597539999999998E-4</v>
      </c>
      <c r="AH1231" s="275">
        <v>5.3597539999999998E-4</v>
      </c>
      <c r="AI1231" s="275">
        <v>2.8297190332380467E-2</v>
      </c>
      <c r="AJ1231" s="275">
        <v>2.8297190332380467E-2</v>
      </c>
      <c r="AK1231" s="275">
        <v>2.8297190332380467E-2</v>
      </c>
    </row>
    <row r="1232" spans="1:37" ht="15" x14ac:dyDescent="0.25">
      <c r="A1232" s="269" t="s">
        <v>3826</v>
      </c>
      <c r="B1232" s="269" t="s">
        <v>1028</v>
      </c>
      <c r="C1232" s="275">
        <v>3</v>
      </c>
      <c r="D1232" s="269" t="s">
        <v>802</v>
      </c>
      <c r="E1232" s="275">
        <v>0</v>
      </c>
      <c r="F1232" s="275">
        <v>0</v>
      </c>
      <c r="G1232" s="275">
        <v>0</v>
      </c>
      <c r="H1232" s="275">
        <v>0</v>
      </c>
      <c r="I1232" s="275">
        <v>0</v>
      </c>
      <c r="J1232" s="275">
        <v>0</v>
      </c>
      <c r="K1232" s="275">
        <v>0</v>
      </c>
      <c r="L1232" s="275">
        <v>0</v>
      </c>
      <c r="M1232" s="275">
        <v>0</v>
      </c>
      <c r="N1232" s="275">
        <v>4.1625313755116466E-2</v>
      </c>
      <c r="O1232" s="275">
        <v>4.1625313755116466E-2</v>
      </c>
      <c r="P1232" s="275">
        <v>4.1625313755116466E-2</v>
      </c>
      <c r="Q1232" s="275">
        <v>4.1625313755116466E-2</v>
      </c>
      <c r="R1232" s="275">
        <v>4.1625313755116466E-2</v>
      </c>
      <c r="S1232" s="275">
        <v>4.1625313755116466E-2</v>
      </c>
      <c r="T1232" s="275">
        <v>4.1625313755116466E-2</v>
      </c>
      <c r="U1232" s="275">
        <v>4.1625313755116466E-2</v>
      </c>
      <c r="V1232" s="275">
        <v>4.1625313755116466E-2</v>
      </c>
      <c r="W1232" s="275">
        <v>3.3787000760840326E-2</v>
      </c>
      <c r="X1232" s="275">
        <v>2.8835543587404575E-4</v>
      </c>
      <c r="Y1232" s="275">
        <v>1.7037678098357184E-2</v>
      </c>
      <c r="Z1232" s="275">
        <v>3.5106621778589489E-2</v>
      </c>
      <c r="AA1232" s="275">
        <v>3.5106621778589489E-2</v>
      </c>
      <c r="AB1232" s="275">
        <v>3.5106621778589489E-2</v>
      </c>
      <c r="AC1232" s="275">
        <v>3.5106621778589489E-2</v>
      </c>
      <c r="AD1232" s="275">
        <v>3.5106621778589489E-2</v>
      </c>
      <c r="AE1232" s="275">
        <v>3.5106621778589489E-2</v>
      </c>
      <c r="AF1232" s="275">
        <v>1.1246860000000002E-3</v>
      </c>
      <c r="AG1232" s="275">
        <v>1.04145E-4</v>
      </c>
      <c r="AH1232" s="275">
        <v>1.04145E-4</v>
      </c>
      <c r="AI1232" s="275">
        <v>7.4872665447568302E-3</v>
      </c>
      <c r="AJ1232" s="275">
        <v>7.4872665447568302E-3</v>
      </c>
      <c r="AK1232" s="275">
        <v>7.4872665447568302E-3</v>
      </c>
    </row>
    <row r="1233" spans="1:37" ht="15" x14ac:dyDescent="0.25">
      <c r="A1233" s="269" t="s">
        <v>3827</v>
      </c>
      <c r="B1233" s="269" t="s">
        <v>427</v>
      </c>
      <c r="C1233" s="275">
        <v>5</v>
      </c>
      <c r="D1233" s="269" t="s">
        <v>802</v>
      </c>
      <c r="E1233" s="275">
        <v>0</v>
      </c>
      <c r="F1233" s="275">
        <v>0</v>
      </c>
      <c r="G1233" s="275">
        <v>0</v>
      </c>
      <c r="H1233" s="275">
        <v>0</v>
      </c>
      <c r="I1233" s="275">
        <v>0</v>
      </c>
      <c r="J1233" s="275">
        <v>0</v>
      </c>
      <c r="K1233" s="275">
        <v>0</v>
      </c>
      <c r="L1233" s="275">
        <v>0</v>
      </c>
      <c r="M1233" s="275">
        <v>0</v>
      </c>
      <c r="N1233" s="275">
        <v>0.17140435402933346</v>
      </c>
      <c r="O1233" s="275">
        <v>0.17140435402933346</v>
      </c>
      <c r="P1233" s="275">
        <v>0.17140435402933349</v>
      </c>
      <c r="Q1233" s="275">
        <v>0.17140435402933346</v>
      </c>
      <c r="R1233" s="275">
        <v>0.17140435402933346</v>
      </c>
      <c r="S1233" s="275">
        <v>0.17140435402933346</v>
      </c>
      <c r="T1233" s="275">
        <v>0.17140435402933346</v>
      </c>
      <c r="U1233" s="275">
        <v>0.17140435402933346</v>
      </c>
      <c r="V1233" s="275">
        <v>0.17140435402933346</v>
      </c>
      <c r="W1233" s="275">
        <v>8.559039449625333E-2</v>
      </c>
      <c r="X1233" s="275">
        <v>7.9975839724618302E-4</v>
      </c>
      <c r="Y1233" s="275">
        <v>4.3195076446749754E-2</v>
      </c>
      <c r="Z1233" s="275">
        <v>3.6535545804357944E-2</v>
      </c>
      <c r="AA1233" s="275">
        <v>3.6535545804357944E-2</v>
      </c>
      <c r="AB1233" s="275">
        <v>3.6535545804357944E-2</v>
      </c>
      <c r="AC1233" s="275">
        <v>3.6535545804357944E-2</v>
      </c>
      <c r="AD1233" s="275">
        <v>3.6535545804357944E-2</v>
      </c>
      <c r="AE1233" s="275">
        <v>3.6535545804357944E-2</v>
      </c>
      <c r="AF1233" s="275">
        <v>3.7227764000000003E-3</v>
      </c>
      <c r="AG1233" s="275">
        <v>3.4472539999999996E-4</v>
      </c>
      <c r="AH1233" s="275">
        <v>3.4472539999999996E-4</v>
      </c>
      <c r="AI1233" s="275">
        <v>1.696796726070629E-2</v>
      </c>
      <c r="AJ1233" s="275">
        <v>1.696796726070629E-2</v>
      </c>
      <c r="AK1233" s="275">
        <v>1.696796726070629E-2</v>
      </c>
    </row>
    <row r="1234" spans="1:37" ht="30" x14ac:dyDescent="0.25">
      <c r="A1234" s="269" t="s">
        <v>1025</v>
      </c>
      <c r="B1234" s="269" t="s">
        <v>1026</v>
      </c>
      <c r="C1234" s="275">
        <v>9</v>
      </c>
      <c r="D1234" s="269" t="s">
        <v>802</v>
      </c>
      <c r="E1234" s="275">
        <v>0</v>
      </c>
      <c r="F1234" s="275">
        <v>0</v>
      </c>
      <c r="G1234" s="275">
        <v>0</v>
      </c>
      <c r="H1234" s="275">
        <v>0</v>
      </c>
      <c r="I1234" s="275">
        <v>0</v>
      </c>
      <c r="J1234" s="275">
        <v>0</v>
      </c>
      <c r="K1234" s="275">
        <v>0</v>
      </c>
      <c r="L1234" s="275">
        <v>0</v>
      </c>
      <c r="M1234" s="275">
        <v>0</v>
      </c>
      <c r="N1234" s="275">
        <v>0.25465498153956639</v>
      </c>
      <c r="O1234" s="275">
        <v>0.25465498153956639</v>
      </c>
      <c r="P1234" s="275">
        <v>0.25465498153956639</v>
      </c>
      <c r="Q1234" s="275">
        <v>0.25465498153956639</v>
      </c>
      <c r="R1234" s="275">
        <v>0.25465498153956639</v>
      </c>
      <c r="S1234" s="275">
        <v>0.25465498153956639</v>
      </c>
      <c r="T1234" s="275">
        <v>0.25465498153956639</v>
      </c>
      <c r="U1234" s="275">
        <v>0.25465498153956639</v>
      </c>
      <c r="V1234" s="275">
        <v>0.25465498153956639</v>
      </c>
      <c r="W1234" s="275">
        <v>0.12306688661210065</v>
      </c>
      <c r="X1234" s="275">
        <v>1.2747684514942746E-3</v>
      </c>
      <c r="Y1234" s="275">
        <v>6.2170827531797458E-2</v>
      </c>
      <c r="Z1234" s="275">
        <v>4.3462512067608344E-2</v>
      </c>
      <c r="AA1234" s="275">
        <v>4.3462512067608344E-2</v>
      </c>
      <c r="AB1234" s="275">
        <v>4.3462512067608344E-2</v>
      </c>
      <c r="AC1234" s="275">
        <v>4.3462512067608344E-2</v>
      </c>
      <c r="AD1234" s="275">
        <v>4.3462512067608344E-2</v>
      </c>
      <c r="AE1234" s="275">
        <v>4.3462512067608344E-2</v>
      </c>
      <c r="AF1234" s="275">
        <v>5.7881316000000004E-3</v>
      </c>
      <c r="AG1234" s="275">
        <v>5.3597539999999998E-4</v>
      </c>
      <c r="AH1234" s="275">
        <v>5.3597539999999998E-4</v>
      </c>
      <c r="AI1234" s="275">
        <v>2.8297190332380467E-2</v>
      </c>
      <c r="AJ1234" s="275">
        <v>2.8297190332380467E-2</v>
      </c>
      <c r="AK1234" s="275">
        <v>2.8297190332380467E-2</v>
      </c>
    </row>
    <row r="1235" spans="1:37" ht="15" x14ac:dyDescent="0.25">
      <c r="A1235" s="269" t="s">
        <v>1027</v>
      </c>
      <c r="B1235" s="269" t="s">
        <v>1028</v>
      </c>
      <c r="C1235" s="275">
        <v>3</v>
      </c>
      <c r="D1235" s="269" t="s">
        <v>802</v>
      </c>
      <c r="E1235" s="275">
        <v>0</v>
      </c>
      <c r="F1235" s="275">
        <v>0</v>
      </c>
      <c r="G1235" s="275">
        <v>0</v>
      </c>
      <c r="H1235" s="275">
        <v>0</v>
      </c>
      <c r="I1235" s="275">
        <v>0</v>
      </c>
      <c r="J1235" s="275">
        <v>0</v>
      </c>
      <c r="K1235" s="275">
        <v>0</v>
      </c>
      <c r="L1235" s="275">
        <v>0</v>
      </c>
      <c r="M1235" s="275">
        <v>0</v>
      </c>
      <c r="N1235" s="275">
        <v>4.1625313755116466E-2</v>
      </c>
      <c r="O1235" s="275">
        <v>4.1625313755116466E-2</v>
      </c>
      <c r="P1235" s="275">
        <v>4.1625313755116466E-2</v>
      </c>
      <c r="Q1235" s="275">
        <v>4.1625313755116466E-2</v>
      </c>
      <c r="R1235" s="275">
        <v>4.1625313755116466E-2</v>
      </c>
      <c r="S1235" s="275">
        <v>4.1625313755116466E-2</v>
      </c>
      <c r="T1235" s="275">
        <v>4.1625313755116466E-2</v>
      </c>
      <c r="U1235" s="275">
        <v>4.1625313755116466E-2</v>
      </c>
      <c r="V1235" s="275">
        <v>4.1625313755116466E-2</v>
      </c>
      <c r="W1235" s="275">
        <v>3.3787000760840326E-2</v>
      </c>
      <c r="X1235" s="275">
        <v>2.8835543587404575E-4</v>
      </c>
      <c r="Y1235" s="275">
        <v>1.7037678098357184E-2</v>
      </c>
      <c r="Z1235" s="275">
        <v>3.5106621778589489E-2</v>
      </c>
      <c r="AA1235" s="275">
        <v>3.5106621778589489E-2</v>
      </c>
      <c r="AB1235" s="275">
        <v>3.5106621778589489E-2</v>
      </c>
      <c r="AC1235" s="275">
        <v>3.5106621778589489E-2</v>
      </c>
      <c r="AD1235" s="275">
        <v>3.5106621778589489E-2</v>
      </c>
      <c r="AE1235" s="275">
        <v>3.5106621778589489E-2</v>
      </c>
      <c r="AF1235" s="275">
        <v>1.1246860000000002E-3</v>
      </c>
      <c r="AG1235" s="275">
        <v>1.04145E-4</v>
      </c>
      <c r="AH1235" s="275">
        <v>1.04145E-4</v>
      </c>
      <c r="AI1235" s="275">
        <v>7.4872665447568302E-3</v>
      </c>
      <c r="AJ1235" s="275">
        <v>7.4872665447568302E-3</v>
      </c>
      <c r="AK1235" s="275">
        <v>7.4872665447568302E-3</v>
      </c>
    </row>
    <row r="1236" spans="1:37" ht="15" x14ac:dyDescent="0.25">
      <c r="A1236" s="269" t="s">
        <v>1029</v>
      </c>
      <c r="B1236" s="269" t="s">
        <v>427</v>
      </c>
      <c r="C1236" s="275">
        <v>5</v>
      </c>
      <c r="D1236" s="269" t="s">
        <v>802</v>
      </c>
      <c r="E1236" s="275">
        <v>0</v>
      </c>
      <c r="F1236" s="275">
        <v>0</v>
      </c>
      <c r="G1236" s="275">
        <v>0</v>
      </c>
      <c r="H1236" s="275">
        <v>0</v>
      </c>
      <c r="I1236" s="275">
        <v>0</v>
      </c>
      <c r="J1236" s="275">
        <v>0</v>
      </c>
      <c r="K1236" s="275">
        <v>0</v>
      </c>
      <c r="L1236" s="275">
        <v>0</v>
      </c>
      <c r="M1236" s="275">
        <v>0</v>
      </c>
      <c r="N1236" s="275">
        <v>0.17140435402933346</v>
      </c>
      <c r="O1236" s="275">
        <v>0.17140435402933346</v>
      </c>
      <c r="P1236" s="275">
        <v>0.17140435402933349</v>
      </c>
      <c r="Q1236" s="275">
        <v>0.17140435402933346</v>
      </c>
      <c r="R1236" s="275">
        <v>0.17140435402933346</v>
      </c>
      <c r="S1236" s="275">
        <v>0.17140435402933346</v>
      </c>
      <c r="T1236" s="275">
        <v>0.17140435402933346</v>
      </c>
      <c r="U1236" s="275">
        <v>0.17140435402933346</v>
      </c>
      <c r="V1236" s="275">
        <v>0.17140435402933346</v>
      </c>
      <c r="W1236" s="275">
        <v>8.559039449625333E-2</v>
      </c>
      <c r="X1236" s="275">
        <v>7.9975839724618302E-4</v>
      </c>
      <c r="Y1236" s="275">
        <v>4.3195076446749754E-2</v>
      </c>
      <c r="Z1236" s="275">
        <v>3.6535545804357944E-2</v>
      </c>
      <c r="AA1236" s="275">
        <v>3.6535545804357944E-2</v>
      </c>
      <c r="AB1236" s="275">
        <v>3.6535545804357944E-2</v>
      </c>
      <c r="AC1236" s="275">
        <v>3.6535545804357944E-2</v>
      </c>
      <c r="AD1236" s="275">
        <v>3.6535545804357944E-2</v>
      </c>
      <c r="AE1236" s="275">
        <v>3.6535545804357944E-2</v>
      </c>
      <c r="AF1236" s="275">
        <v>3.7227764000000003E-3</v>
      </c>
      <c r="AG1236" s="275">
        <v>3.4472539999999996E-4</v>
      </c>
      <c r="AH1236" s="275">
        <v>3.4472539999999996E-4</v>
      </c>
      <c r="AI1236" s="275">
        <v>1.696796726070629E-2</v>
      </c>
      <c r="AJ1236" s="275">
        <v>1.696796726070629E-2</v>
      </c>
      <c r="AK1236" s="275">
        <v>1.696796726070629E-2</v>
      </c>
    </row>
    <row r="1237" spans="1:37" ht="15" x14ac:dyDescent="0.25">
      <c r="A1237" s="269" t="s">
        <v>1030</v>
      </c>
      <c r="B1237" s="269" t="s">
        <v>1031</v>
      </c>
      <c r="C1237" s="275">
        <v>87</v>
      </c>
      <c r="D1237" s="269" t="s">
        <v>802</v>
      </c>
      <c r="E1237" s="275">
        <v>0</v>
      </c>
      <c r="F1237" s="275">
        <v>0</v>
      </c>
      <c r="G1237" s="275">
        <v>0</v>
      </c>
      <c r="H1237" s="275">
        <v>0</v>
      </c>
      <c r="I1237" s="275">
        <v>0</v>
      </c>
      <c r="J1237" s="275">
        <v>0</v>
      </c>
      <c r="K1237" s="275">
        <v>0</v>
      </c>
      <c r="L1237" s="275">
        <v>0</v>
      </c>
      <c r="M1237" s="275">
        <v>0</v>
      </c>
      <c r="N1237" s="275">
        <v>0.20812656877558233</v>
      </c>
      <c r="O1237" s="275">
        <v>0.20812656877558233</v>
      </c>
      <c r="P1237" s="275">
        <v>0.20812656877558225</v>
      </c>
      <c r="Q1237" s="275">
        <v>0.20812656877558233</v>
      </c>
      <c r="R1237" s="275">
        <v>0.20812656877558233</v>
      </c>
      <c r="S1237" s="275">
        <v>0.20812656877558233</v>
      </c>
      <c r="T1237" s="275">
        <v>0.20812656877558233</v>
      </c>
      <c r="U1237" s="275">
        <v>0.20812656877558233</v>
      </c>
      <c r="V1237" s="275">
        <v>0.20812656877558233</v>
      </c>
      <c r="W1237" s="275">
        <v>0.30207131190670172</v>
      </c>
      <c r="X1237" s="275">
        <v>5.0593638181202303E-3</v>
      </c>
      <c r="Y1237" s="275">
        <v>0.15356533786241097</v>
      </c>
      <c r="Z1237" s="275">
        <v>0.41001027294294751</v>
      </c>
      <c r="AA1237" s="275">
        <v>0.41001027294294751</v>
      </c>
      <c r="AB1237" s="275">
        <v>0.41001027294294751</v>
      </c>
      <c r="AC1237" s="275">
        <v>0.41001027294294751</v>
      </c>
      <c r="AD1237" s="275">
        <v>0.41001027294294751</v>
      </c>
      <c r="AE1237" s="275">
        <v>0.41001027294294751</v>
      </c>
      <c r="AF1237" s="275">
        <v>1.2248034800000002E-2</v>
      </c>
      <c r="AG1237" s="275">
        <v>1.1341649999999999E-3</v>
      </c>
      <c r="AH1237" s="275">
        <v>1.1341649999999999E-3</v>
      </c>
      <c r="AI1237" s="275">
        <v>0.16866749336600553</v>
      </c>
      <c r="AJ1237" s="275">
        <v>0.16866749336600553</v>
      </c>
      <c r="AK1237" s="275">
        <v>0.16866749336600553</v>
      </c>
    </row>
    <row r="1238" spans="1:37" ht="30" x14ac:dyDescent="0.25">
      <c r="A1238" s="269" t="s">
        <v>1032</v>
      </c>
      <c r="B1238" s="269" t="s">
        <v>1033</v>
      </c>
      <c r="C1238" s="275">
        <v>5</v>
      </c>
      <c r="D1238" s="269" t="s">
        <v>802</v>
      </c>
      <c r="E1238" s="275">
        <v>0</v>
      </c>
      <c r="F1238" s="275">
        <v>0</v>
      </c>
      <c r="G1238" s="275">
        <v>0</v>
      </c>
      <c r="H1238" s="275">
        <v>0</v>
      </c>
      <c r="I1238" s="275">
        <v>0</v>
      </c>
      <c r="J1238" s="275">
        <v>0</v>
      </c>
      <c r="K1238" s="275">
        <v>0</v>
      </c>
      <c r="L1238" s="275">
        <v>0</v>
      </c>
      <c r="M1238" s="275">
        <v>0</v>
      </c>
      <c r="N1238" s="275">
        <v>0.1248759412653494</v>
      </c>
      <c r="O1238" s="275">
        <v>0.1248759412653494</v>
      </c>
      <c r="P1238" s="275">
        <v>0.12487594126534944</v>
      </c>
      <c r="Q1238" s="275">
        <v>0.1248759412653494</v>
      </c>
      <c r="R1238" s="275">
        <v>0.1248759412653494</v>
      </c>
      <c r="S1238" s="275">
        <v>0.1248759412653494</v>
      </c>
      <c r="T1238" s="275">
        <v>0.1248759412653494</v>
      </c>
      <c r="U1238" s="275">
        <v>0.1248759412653494</v>
      </c>
      <c r="V1238" s="275">
        <v>0.1248759412653494</v>
      </c>
      <c r="W1238" s="275">
        <v>6.8764291979187681E-2</v>
      </c>
      <c r="X1238" s="275">
        <v>6.6271389012213724E-4</v>
      </c>
      <c r="Y1238" s="275">
        <v>3.4713502934654909E-2</v>
      </c>
      <c r="Z1238" s="275">
        <v>3.6197887815768458E-2</v>
      </c>
      <c r="AA1238" s="275">
        <v>3.6197887815768458E-2</v>
      </c>
      <c r="AB1238" s="275">
        <v>3.6197887815768458E-2</v>
      </c>
      <c r="AC1238" s="275">
        <v>3.6197887815768458E-2</v>
      </c>
      <c r="AD1238" s="275">
        <v>3.6197887815768458E-2</v>
      </c>
      <c r="AE1238" s="275">
        <v>3.6197887815768458E-2</v>
      </c>
      <c r="AF1238" s="275">
        <v>3.0060244000000001E-3</v>
      </c>
      <c r="AG1238" s="275">
        <v>2.7835499999999999E-4</v>
      </c>
      <c r="AH1238" s="275">
        <v>2.7835499999999999E-4</v>
      </c>
      <c r="AI1238" s="275">
        <v>1.5171179598591525E-2</v>
      </c>
      <c r="AJ1238" s="275">
        <v>1.5171179598591525E-2</v>
      </c>
      <c r="AK1238" s="275">
        <v>1.5171179598591525E-2</v>
      </c>
    </row>
    <row r="1239" spans="1:37" ht="15" x14ac:dyDescent="0.25">
      <c r="A1239" s="269" t="s">
        <v>1034</v>
      </c>
      <c r="B1239" s="269" t="s">
        <v>1035</v>
      </c>
      <c r="C1239" s="275">
        <v>10</v>
      </c>
      <c r="D1239" s="269" t="s">
        <v>802</v>
      </c>
      <c r="E1239" s="275">
        <v>0</v>
      </c>
      <c r="F1239" s="275">
        <v>0</v>
      </c>
      <c r="G1239" s="275">
        <v>0</v>
      </c>
      <c r="H1239" s="275">
        <v>0</v>
      </c>
      <c r="I1239" s="275">
        <v>0</v>
      </c>
      <c r="J1239" s="275">
        <v>0</v>
      </c>
      <c r="K1239" s="275">
        <v>0</v>
      </c>
      <c r="L1239" s="275">
        <v>0</v>
      </c>
      <c r="M1239" s="275">
        <v>0</v>
      </c>
      <c r="N1239" s="275">
        <v>8.3250627510232933E-2</v>
      </c>
      <c r="O1239" s="275">
        <v>8.3250627510232933E-2</v>
      </c>
      <c r="P1239" s="275">
        <v>8.3250627510232933E-2</v>
      </c>
      <c r="Q1239" s="275">
        <v>8.3250627510232933E-2</v>
      </c>
      <c r="R1239" s="275">
        <v>8.3250627510232933E-2</v>
      </c>
      <c r="S1239" s="275">
        <v>8.3250627510232933E-2</v>
      </c>
      <c r="T1239" s="275">
        <v>8.3250627510232933E-2</v>
      </c>
      <c r="U1239" s="275">
        <v>8.3250627510232933E-2</v>
      </c>
      <c r="V1239" s="275">
        <v>8.3250627510232933E-2</v>
      </c>
      <c r="W1239" s="275">
        <v>5.6425019147514015E-2</v>
      </c>
      <c r="X1239" s="275">
        <v>7.7672680299809135E-4</v>
      </c>
      <c r="Y1239" s="275">
        <v>2.8600872975256052E-2</v>
      </c>
      <c r="Z1239" s="275">
        <v>4.2319855952178971E-2</v>
      </c>
      <c r="AA1239" s="275">
        <v>4.2319855952178971E-2</v>
      </c>
      <c r="AB1239" s="275">
        <v>4.2319855952178971E-2</v>
      </c>
      <c r="AC1239" s="275">
        <v>4.2319855952178971E-2</v>
      </c>
      <c r="AD1239" s="275">
        <v>4.2319855952178971E-2</v>
      </c>
      <c r="AE1239" s="275">
        <v>4.2319855952178971E-2</v>
      </c>
      <c r="AF1239" s="275">
        <v>2.6174055999999999E-3</v>
      </c>
      <c r="AG1239" s="275">
        <v>2.4237E-4</v>
      </c>
      <c r="AH1239" s="275">
        <v>2.4237E-4</v>
      </c>
      <c r="AI1239" s="275">
        <v>2.2265153125192623E-2</v>
      </c>
      <c r="AJ1239" s="275">
        <v>2.2265153125192623E-2</v>
      </c>
      <c r="AK1239" s="275">
        <v>2.2265153125192623E-2</v>
      </c>
    </row>
    <row r="1240" spans="1:37" ht="15" x14ac:dyDescent="0.25">
      <c r="A1240" s="269" t="s">
        <v>1036</v>
      </c>
      <c r="B1240" s="269" t="s">
        <v>1037</v>
      </c>
      <c r="C1240" s="275">
        <v>18</v>
      </c>
      <c r="D1240" s="269" t="s">
        <v>802</v>
      </c>
      <c r="E1240" s="275">
        <v>0</v>
      </c>
      <c r="F1240" s="275">
        <v>0</v>
      </c>
      <c r="G1240" s="275">
        <v>0</v>
      </c>
      <c r="H1240" s="275">
        <v>0</v>
      </c>
      <c r="I1240" s="275">
        <v>0</v>
      </c>
      <c r="J1240" s="275">
        <v>0</v>
      </c>
      <c r="K1240" s="275">
        <v>0</v>
      </c>
      <c r="L1240" s="275">
        <v>0</v>
      </c>
      <c r="M1240" s="275">
        <v>0</v>
      </c>
      <c r="N1240" s="275">
        <v>0</v>
      </c>
      <c r="O1240" s="275">
        <v>0</v>
      </c>
      <c r="P1240" s="275">
        <v>0</v>
      </c>
      <c r="Q1240" s="275">
        <v>0</v>
      </c>
      <c r="R1240" s="275">
        <v>0</v>
      </c>
      <c r="S1240" s="275">
        <v>0</v>
      </c>
      <c r="T1240" s="275">
        <v>0</v>
      </c>
      <c r="U1240" s="275">
        <v>0</v>
      </c>
      <c r="V1240" s="275">
        <v>0</v>
      </c>
      <c r="W1240" s="275">
        <v>4.4220500194999998E-2</v>
      </c>
      <c r="X1240" s="275">
        <v>9.0498078125000002E-4</v>
      </c>
      <c r="Y1240" s="275">
        <v>2.2562740488125E-2</v>
      </c>
      <c r="Z1240" s="275">
        <v>8.2873132293749999E-2</v>
      </c>
      <c r="AA1240" s="275">
        <v>8.2873132293749999E-2</v>
      </c>
      <c r="AB1240" s="275">
        <v>8.2873132293749999E-2</v>
      </c>
      <c r="AC1240" s="275">
        <v>8.2873132293749999E-2</v>
      </c>
      <c r="AD1240" s="275">
        <v>8.2873132293749999E-2</v>
      </c>
      <c r="AE1240" s="275">
        <v>8.2873132293749999E-2</v>
      </c>
      <c r="AF1240" s="275">
        <v>1.6561512000000001E-3</v>
      </c>
      <c r="AG1240" s="275">
        <v>1.5336000000000001E-4</v>
      </c>
      <c r="AH1240" s="275">
        <v>1.5336000000000001E-4</v>
      </c>
      <c r="AI1240" s="275">
        <v>3.2807790160555343E-2</v>
      </c>
      <c r="AJ1240" s="275">
        <v>3.2807790160555343E-2</v>
      </c>
      <c r="AK1240" s="275">
        <v>3.2807790160555343E-2</v>
      </c>
    </row>
    <row r="1241" spans="1:37" ht="15" x14ac:dyDescent="0.25">
      <c r="A1241" s="269" t="s">
        <v>3828</v>
      </c>
      <c r="B1241" s="269" t="s">
        <v>2313</v>
      </c>
      <c r="C1241" s="275">
        <v>48</v>
      </c>
      <c r="D1241" s="269" t="s">
        <v>802</v>
      </c>
      <c r="E1241" s="275">
        <v>0</v>
      </c>
      <c r="F1241" s="275">
        <v>0</v>
      </c>
      <c r="G1241" s="275">
        <v>0</v>
      </c>
      <c r="H1241" s="275">
        <v>0</v>
      </c>
      <c r="I1241" s="275">
        <v>0</v>
      </c>
      <c r="J1241" s="275">
        <v>0</v>
      </c>
      <c r="K1241" s="275">
        <v>0</v>
      </c>
      <c r="L1241" s="275">
        <v>0</v>
      </c>
      <c r="M1241" s="275">
        <v>0</v>
      </c>
      <c r="N1241" s="275">
        <v>0.66600502008186346</v>
      </c>
      <c r="O1241" s="275">
        <v>0.66600502008186346</v>
      </c>
      <c r="P1241" s="275">
        <v>0.66600502008186346</v>
      </c>
      <c r="Q1241" s="275">
        <v>0.66600502008186346</v>
      </c>
      <c r="R1241" s="275">
        <v>0.66600502008186346</v>
      </c>
      <c r="S1241" s="275">
        <v>0.66600502008186346</v>
      </c>
      <c r="T1241" s="275">
        <v>0.66600502008186346</v>
      </c>
      <c r="U1241" s="275">
        <v>0.66600502008186346</v>
      </c>
      <c r="V1241" s="275">
        <v>0.66600502008186346</v>
      </c>
      <c r="W1241" s="275">
        <v>0.61663247277717059</v>
      </c>
      <c r="X1241" s="275">
        <v>4.6185945177347329E-3</v>
      </c>
      <c r="Y1241" s="275">
        <v>0.31062553364745266</v>
      </c>
      <c r="Z1241" s="275">
        <v>0.73785090147350318</v>
      </c>
      <c r="AA1241" s="275">
        <v>0.73785090147350318</v>
      </c>
      <c r="AB1241" s="275">
        <v>0.73785090147350318</v>
      </c>
      <c r="AC1241" s="275">
        <v>0.73785090147350318</v>
      </c>
      <c r="AD1241" s="275">
        <v>0.73785090147350318</v>
      </c>
      <c r="AE1241" s="275">
        <v>0.73785090147350318</v>
      </c>
      <c r="AF1241" s="275">
        <v>1.7994976000000003E-2</v>
      </c>
      <c r="AG1241" s="275">
        <v>1.66632E-3</v>
      </c>
      <c r="AH1241" s="275">
        <v>1.66632E-3</v>
      </c>
      <c r="AI1241" s="275">
        <v>0.11979626471610928</v>
      </c>
      <c r="AJ1241" s="275">
        <v>0.11979626471610928</v>
      </c>
      <c r="AK1241" s="275">
        <v>0.11979626471610928</v>
      </c>
    </row>
    <row r="1242" spans="1:37" ht="15" x14ac:dyDescent="0.25">
      <c r="A1242" s="269" t="s">
        <v>2312</v>
      </c>
      <c r="B1242" s="269" t="s">
        <v>2313</v>
      </c>
      <c r="C1242" s="275">
        <v>48</v>
      </c>
      <c r="D1242" s="269" t="s">
        <v>802</v>
      </c>
      <c r="E1242" s="275">
        <v>0</v>
      </c>
      <c r="F1242" s="275">
        <v>0</v>
      </c>
      <c r="G1242" s="275">
        <v>0</v>
      </c>
      <c r="H1242" s="275">
        <v>0</v>
      </c>
      <c r="I1242" s="275">
        <v>0</v>
      </c>
      <c r="J1242" s="275">
        <v>0</v>
      </c>
      <c r="K1242" s="275">
        <v>0</v>
      </c>
      <c r="L1242" s="275">
        <v>0</v>
      </c>
      <c r="M1242" s="275">
        <v>0</v>
      </c>
      <c r="N1242" s="275">
        <v>0.66600502008186346</v>
      </c>
      <c r="O1242" s="275">
        <v>0.66600502008186346</v>
      </c>
      <c r="P1242" s="275">
        <v>0.66600502008186346</v>
      </c>
      <c r="Q1242" s="275">
        <v>0.66600502008186346</v>
      </c>
      <c r="R1242" s="275">
        <v>0.66600502008186346</v>
      </c>
      <c r="S1242" s="275">
        <v>0.66600502008186346</v>
      </c>
      <c r="T1242" s="275">
        <v>0.66600502008186346</v>
      </c>
      <c r="U1242" s="275">
        <v>0.66600502008186346</v>
      </c>
      <c r="V1242" s="275">
        <v>0.66600502008186346</v>
      </c>
      <c r="W1242" s="275">
        <v>0.61663247277717059</v>
      </c>
      <c r="X1242" s="275">
        <v>4.6185945177347329E-3</v>
      </c>
      <c r="Y1242" s="275">
        <v>0.31062553364745266</v>
      </c>
      <c r="Z1242" s="275">
        <v>0.73785090147350318</v>
      </c>
      <c r="AA1242" s="275">
        <v>0.73785090147350318</v>
      </c>
      <c r="AB1242" s="275">
        <v>0.73785090147350318</v>
      </c>
      <c r="AC1242" s="275">
        <v>0.73785090147350318</v>
      </c>
      <c r="AD1242" s="275">
        <v>0.73785090147350318</v>
      </c>
      <c r="AE1242" s="275">
        <v>0.73785090147350318</v>
      </c>
      <c r="AF1242" s="275">
        <v>1.7994976000000003E-2</v>
      </c>
      <c r="AG1242" s="275">
        <v>1.66632E-3</v>
      </c>
      <c r="AH1242" s="275">
        <v>1.66632E-3</v>
      </c>
      <c r="AI1242" s="275">
        <v>0.11979626471610928</v>
      </c>
      <c r="AJ1242" s="275">
        <v>0.11979626471610928</v>
      </c>
      <c r="AK1242" s="275">
        <v>0.11979626471610928</v>
      </c>
    </row>
    <row r="1243" spans="1:37" ht="15" x14ac:dyDescent="0.25">
      <c r="A1243" s="269" t="s">
        <v>3829</v>
      </c>
      <c r="B1243" s="269" t="s">
        <v>2315</v>
      </c>
      <c r="C1243" s="275">
        <v>8</v>
      </c>
      <c r="D1243" s="269" t="s">
        <v>802</v>
      </c>
      <c r="E1243" s="275">
        <v>0</v>
      </c>
      <c r="F1243" s="275">
        <v>0</v>
      </c>
      <c r="G1243" s="275">
        <v>0</v>
      </c>
      <c r="H1243" s="275">
        <v>0</v>
      </c>
      <c r="I1243" s="275">
        <v>0</v>
      </c>
      <c r="J1243" s="275">
        <v>0</v>
      </c>
      <c r="K1243" s="275">
        <v>0</v>
      </c>
      <c r="L1243" s="275">
        <v>0</v>
      </c>
      <c r="M1243" s="275">
        <v>0</v>
      </c>
      <c r="N1243" s="275">
        <v>0.2497518825306988</v>
      </c>
      <c r="O1243" s="275">
        <v>0.2497518825306988</v>
      </c>
      <c r="P1243" s="275">
        <v>0.24975188253069888</v>
      </c>
      <c r="Q1243" s="275">
        <v>0.2497518825306988</v>
      </c>
      <c r="R1243" s="275">
        <v>0.2497518825306988</v>
      </c>
      <c r="S1243" s="275">
        <v>0.2497518825306988</v>
      </c>
      <c r="T1243" s="275">
        <v>0.2497518825306988</v>
      </c>
      <c r="U1243" s="275">
        <v>0.2497518825306988</v>
      </c>
      <c r="V1243" s="275">
        <v>0.2497518825306988</v>
      </c>
      <c r="W1243" s="275">
        <v>0.12240434365210064</v>
      </c>
      <c r="X1243" s="275">
        <v>1.2246337714942746E-3</v>
      </c>
      <c r="Y1243" s="275">
        <v>6.1814488711797455E-2</v>
      </c>
      <c r="Z1243" s="275">
        <v>4.3254537887608344E-2</v>
      </c>
      <c r="AA1243" s="275">
        <v>4.3254537887608344E-2</v>
      </c>
      <c r="AB1243" s="275">
        <v>4.3254537887608344E-2</v>
      </c>
      <c r="AC1243" s="275">
        <v>4.3254537887608344E-2</v>
      </c>
      <c r="AD1243" s="275">
        <v>4.3254537887608344E-2</v>
      </c>
      <c r="AE1243" s="275">
        <v>4.3254537887608344E-2</v>
      </c>
      <c r="AF1243" s="275">
        <v>5.8280320000000004E-3</v>
      </c>
      <c r="AG1243" s="275">
        <v>5.3966999999999991E-4</v>
      </c>
      <c r="AH1243" s="275">
        <v>5.3966999999999991E-4</v>
      </c>
      <c r="AI1243" s="275">
        <v>2.6697049179343565E-2</v>
      </c>
      <c r="AJ1243" s="275">
        <v>2.6697049179343565E-2</v>
      </c>
      <c r="AK1243" s="275">
        <v>2.6697049179343565E-2</v>
      </c>
    </row>
    <row r="1244" spans="1:37" ht="15" x14ac:dyDescent="0.25">
      <c r="A1244" s="269" t="s">
        <v>3830</v>
      </c>
      <c r="B1244" s="269" t="s">
        <v>429</v>
      </c>
      <c r="C1244" s="275">
        <v>2</v>
      </c>
      <c r="D1244" s="269" t="s">
        <v>802</v>
      </c>
      <c r="E1244" s="275">
        <v>0</v>
      </c>
      <c r="F1244" s="275">
        <v>0</v>
      </c>
      <c r="G1244" s="275">
        <v>0</v>
      </c>
      <c r="H1244" s="275">
        <v>0</v>
      </c>
      <c r="I1244" s="275">
        <v>0</v>
      </c>
      <c r="J1244" s="275">
        <v>0</v>
      </c>
      <c r="K1244" s="275">
        <v>0</v>
      </c>
      <c r="L1244" s="275">
        <v>0</v>
      </c>
      <c r="M1244" s="275">
        <v>0</v>
      </c>
      <c r="N1244" s="275">
        <v>0</v>
      </c>
      <c r="O1244" s="275">
        <v>0</v>
      </c>
      <c r="P1244" s="275">
        <v>0</v>
      </c>
      <c r="Q1244" s="275">
        <v>0</v>
      </c>
      <c r="R1244" s="275">
        <v>0</v>
      </c>
      <c r="S1244" s="275">
        <v>0</v>
      </c>
      <c r="T1244" s="275">
        <v>0</v>
      </c>
      <c r="U1244" s="275">
        <v>0</v>
      </c>
      <c r="V1244" s="275">
        <v>0</v>
      </c>
      <c r="W1244" s="275">
        <v>1.6298355151666666E-2</v>
      </c>
      <c r="X1244" s="275">
        <v>1.0117620875E-4</v>
      </c>
      <c r="Y1244" s="275">
        <v>8.1997656802083336E-3</v>
      </c>
      <c r="Z1244" s="275">
        <v>3.4560989610000002E-2</v>
      </c>
      <c r="AA1244" s="275">
        <v>3.4560989610000002E-2</v>
      </c>
      <c r="AB1244" s="275">
        <v>3.4560989610000002E-2</v>
      </c>
      <c r="AC1244" s="275">
        <v>3.4560989610000002E-2</v>
      </c>
      <c r="AD1244" s="275">
        <v>3.4560989610000002E-2</v>
      </c>
      <c r="AE1244" s="275">
        <v>3.4560989610000002E-2</v>
      </c>
      <c r="AF1244" s="275">
        <v>1.8401680000000001E-4</v>
      </c>
      <c r="AG1244" s="275">
        <v>1.7039999999999999E-5</v>
      </c>
      <c r="AH1244" s="275">
        <v>1.7039999999999999E-5</v>
      </c>
      <c r="AI1244" s="275">
        <v>3.6453100178394826E-3</v>
      </c>
      <c r="AJ1244" s="275">
        <v>3.6453100178394826E-3</v>
      </c>
      <c r="AK1244" s="275">
        <v>3.6453100178394826E-3</v>
      </c>
    </row>
    <row r="1245" spans="1:37" ht="15" x14ac:dyDescent="0.25">
      <c r="A1245" s="269" t="s">
        <v>3831</v>
      </c>
      <c r="B1245" s="269" t="s">
        <v>2318</v>
      </c>
      <c r="C1245" s="275">
        <v>1</v>
      </c>
      <c r="D1245" s="269" t="s">
        <v>802</v>
      </c>
      <c r="E1245" s="275">
        <v>0</v>
      </c>
      <c r="F1245" s="275">
        <v>0</v>
      </c>
      <c r="G1245" s="275">
        <v>0</v>
      </c>
      <c r="H1245" s="275">
        <v>0</v>
      </c>
      <c r="I1245" s="275">
        <v>0</v>
      </c>
      <c r="J1245" s="275">
        <v>0</v>
      </c>
      <c r="K1245" s="275">
        <v>0</v>
      </c>
      <c r="L1245" s="275">
        <v>0</v>
      </c>
      <c r="M1245" s="275">
        <v>0</v>
      </c>
      <c r="N1245" s="275">
        <v>0</v>
      </c>
      <c r="O1245" s="275">
        <v>0</v>
      </c>
      <c r="P1245" s="275">
        <v>0</v>
      </c>
      <c r="Q1245" s="275">
        <v>0</v>
      </c>
      <c r="R1245" s="275">
        <v>0</v>
      </c>
      <c r="S1245" s="275">
        <v>0</v>
      </c>
      <c r="T1245" s="275">
        <v>0</v>
      </c>
      <c r="U1245" s="275">
        <v>0</v>
      </c>
      <c r="V1245" s="275">
        <v>0</v>
      </c>
      <c r="W1245" s="275">
        <v>1.5635812151666664E-2</v>
      </c>
      <c r="X1245" s="275">
        <v>5.1039788750000017E-5</v>
      </c>
      <c r="Y1245" s="275">
        <v>7.8434259702083314E-3</v>
      </c>
      <c r="Z1245" s="275">
        <v>3.435301373E-2</v>
      </c>
      <c r="AA1245" s="275">
        <v>3.435301373E-2</v>
      </c>
      <c r="AB1245" s="275">
        <v>3.435301373E-2</v>
      </c>
      <c r="AC1245" s="275">
        <v>3.435301373E-2</v>
      </c>
      <c r="AD1245" s="275">
        <v>3.435301373E-2</v>
      </c>
      <c r="AE1245" s="275">
        <v>3.435301373E-2</v>
      </c>
      <c r="AF1245" s="275">
        <v>9.2008400000000005E-5</v>
      </c>
      <c r="AG1245" s="275">
        <v>8.5199999999999997E-6</v>
      </c>
      <c r="AH1245" s="275">
        <v>8.5199999999999997E-6</v>
      </c>
      <c r="AI1245" s="275">
        <v>1.8226550089197413E-3</v>
      </c>
      <c r="AJ1245" s="275">
        <v>1.8226550089197413E-3</v>
      </c>
      <c r="AK1245" s="275">
        <v>1.8226550089197413E-3</v>
      </c>
    </row>
    <row r="1246" spans="1:37" ht="15" x14ac:dyDescent="0.25">
      <c r="A1246" s="269" t="s">
        <v>3832</v>
      </c>
      <c r="B1246" s="269" t="s">
        <v>2320</v>
      </c>
      <c r="C1246" s="275">
        <v>2</v>
      </c>
      <c r="D1246" s="269" t="s">
        <v>802</v>
      </c>
      <c r="E1246" s="275">
        <v>0</v>
      </c>
      <c r="F1246" s="275">
        <v>0</v>
      </c>
      <c r="G1246" s="275">
        <v>0</v>
      </c>
      <c r="H1246" s="275">
        <v>0</v>
      </c>
      <c r="I1246" s="275">
        <v>0</v>
      </c>
      <c r="J1246" s="275">
        <v>0</v>
      </c>
      <c r="K1246" s="275">
        <v>0</v>
      </c>
      <c r="L1246" s="275">
        <v>0</v>
      </c>
      <c r="M1246" s="275">
        <v>0</v>
      </c>
      <c r="N1246" s="275">
        <v>4.1625313755116466E-2</v>
      </c>
      <c r="O1246" s="275">
        <v>4.1625313755116466E-2</v>
      </c>
      <c r="P1246" s="275">
        <v>4.1625313755116466E-2</v>
      </c>
      <c r="Q1246" s="275">
        <v>4.1625313755116466E-2</v>
      </c>
      <c r="R1246" s="275">
        <v>4.1625313755116466E-2</v>
      </c>
      <c r="S1246" s="275">
        <v>4.1625313755116466E-2</v>
      </c>
      <c r="T1246" s="275">
        <v>4.1625313755116466E-2</v>
      </c>
      <c r="U1246" s="275">
        <v>4.1625313755116466E-2</v>
      </c>
      <c r="V1246" s="275">
        <v>4.1625313755116466E-2</v>
      </c>
      <c r="W1246" s="275">
        <v>3.3124457760840331E-2</v>
      </c>
      <c r="X1246" s="275">
        <v>2.3822071587404576E-4</v>
      </c>
      <c r="Y1246" s="275">
        <v>1.6681339238357188E-2</v>
      </c>
      <c r="Z1246" s="275">
        <v>3.4898647598589488E-2</v>
      </c>
      <c r="AA1246" s="275">
        <v>3.4898647598589488E-2</v>
      </c>
      <c r="AB1246" s="275">
        <v>3.4898647598589488E-2</v>
      </c>
      <c r="AC1246" s="275">
        <v>3.4898647598589488E-2</v>
      </c>
      <c r="AD1246" s="275">
        <v>3.4898647598589488E-2</v>
      </c>
      <c r="AE1246" s="275">
        <v>3.4898647598589488E-2</v>
      </c>
      <c r="AF1246" s="275">
        <v>1.0326776000000001E-3</v>
      </c>
      <c r="AG1246" s="275">
        <v>9.5624999999999993E-5</v>
      </c>
      <c r="AH1246" s="275">
        <v>9.5624999999999993E-5</v>
      </c>
      <c r="AI1246" s="275">
        <v>5.6646115358370891E-3</v>
      </c>
      <c r="AJ1246" s="275">
        <v>5.6646115358370891E-3</v>
      </c>
      <c r="AK1246" s="275">
        <v>5.6646115358370891E-3</v>
      </c>
    </row>
    <row r="1247" spans="1:37" ht="15" x14ac:dyDescent="0.25">
      <c r="A1247" s="269" t="s">
        <v>3833</v>
      </c>
      <c r="B1247" s="269" t="s">
        <v>2322</v>
      </c>
      <c r="C1247" s="275">
        <v>3</v>
      </c>
      <c r="D1247" s="269" t="s">
        <v>802</v>
      </c>
      <c r="E1247" s="275">
        <v>0</v>
      </c>
      <c r="F1247" s="275">
        <v>0</v>
      </c>
      <c r="G1247" s="275">
        <v>0</v>
      </c>
      <c r="H1247" s="275">
        <v>0</v>
      </c>
      <c r="I1247" s="275">
        <v>0</v>
      </c>
      <c r="J1247" s="275">
        <v>0</v>
      </c>
      <c r="K1247" s="275">
        <v>0</v>
      </c>
      <c r="L1247" s="275">
        <v>0</v>
      </c>
      <c r="M1247" s="275">
        <v>0</v>
      </c>
      <c r="N1247" s="275">
        <v>4.1625313755116466E-2</v>
      </c>
      <c r="O1247" s="275">
        <v>4.1625313755116466E-2</v>
      </c>
      <c r="P1247" s="275">
        <v>4.1625313755116466E-2</v>
      </c>
      <c r="Q1247" s="275">
        <v>4.1625313755116466E-2</v>
      </c>
      <c r="R1247" s="275">
        <v>4.1625313755116466E-2</v>
      </c>
      <c r="S1247" s="275">
        <v>4.1625313755116466E-2</v>
      </c>
      <c r="T1247" s="275">
        <v>4.1625313755116466E-2</v>
      </c>
      <c r="U1247" s="275">
        <v>4.1625313755116466E-2</v>
      </c>
      <c r="V1247" s="275">
        <v>4.1625313755116466E-2</v>
      </c>
      <c r="W1247" s="275">
        <v>3.3787000760840326E-2</v>
      </c>
      <c r="X1247" s="275">
        <v>2.8835543587404575E-4</v>
      </c>
      <c r="Y1247" s="275">
        <v>1.7037678098357184E-2</v>
      </c>
      <c r="Z1247" s="275">
        <v>3.5106621778589489E-2</v>
      </c>
      <c r="AA1247" s="275">
        <v>3.5106621778589489E-2</v>
      </c>
      <c r="AB1247" s="275">
        <v>3.5106621778589489E-2</v>
      </c>
      <c r="AC1247" s="275">
        <v>3.5106621778589489E-2</v>
      </c>
      <c r="AD1247" s="275">
        <v>3.5106621778589489E-2</v>
      </c>
      <c r="AE1247" s="275">
        <v>3.5106621778589489E-2</v>
      </c>
      <c r="AF1247" s="275">
        <v>1.1246860000000002E-3</v>
      </c>
      <c r="AG1247" s="275">
        <v>1.04145E-4</v>
      </c>
      <c r="AH1247" s="275">
        <v>1.04145E-4</v>
      </c>
      <c r="AI1247" s="275">
        <v>7.4872665447568302E-3</v>
      </c>
      <c r="AJ1247" s="275">
        <v>7.4872665447568302E-3</v>
      </c>
      <c r="AK1247" s="275">
        <v>7.4872665447568302E-3</v>
      </c>
    </row>
    <row r="1248" spans="1:37" ht="15" x14ac:dyDescent="0.25">
      <c r="A1248" s="269" t="s">
        <v>2314</v>
      </c>
      <c r="B1248" s="269" t="s">
        <v>2315</v>
      </c>
      <c r="C1248" s="275">
        <v>8</v>
      </c>
      <c r="D1248" s="269" t="s">
        <v>802</v>
      </c>
      <c r="E1248" s="275">
        <v>0</v>
      </c>
      <c r="F1248" s="275">
        <v>0</v>
      </c>
      <c r="G1248" s="275">
        <v>0</v>
      </c>
      <c r="H1248" s="275">
        <v>0</v>
      </c>
      <c r="I1248" s="275">
        <v>0</v>
      </c>
      <c r="J1248" s="275">
        <v>0</v>
      </c>
      <c r="K1248" s="275">
        <v>0</v>
      </c>
      <c r="L1248" s="275">
        <v>0</v>
      </c>
      <c r="M1248" s="275">
        <v>0</v>
      </c>
      <c r="N1248" s="275">
        <v>0.2497518825306988</v>
      </c>
      <c r="O1248" s="275">
        <v>0.2497518825306988</v>
      </c>
      <c r="P1248" s="275">
        <v>0.24975188253069888</v>
      </c>
      <c r="Q1248" s="275">
        <v>0.2497518825306988</v>
      </c>
      <c r="R1248" s="275">
        <v>0.2497518825306988</v>
      </c>
      <c r="S1248" s="275">
        <v>0.2497518825306988</v>
      </c>
      <c r="T1248" s="275">
        <v>0.2497518825306988</v>
      </c>
      <c r="U1248" s="275">
        <v>0.2497518825306988</v>
      </c>
      <c r="V1248" s="275">
        <v>0.2497518825306988</v>
      </c>
      <c r="W1248" s="275">
        <v>0.12240434365210064</v>
      </c>
      <c r="X1248" s="275">
        <v>1.2246337714942746E-3</v>
      </c>
      <c r="Y1248" s="275">
        <v>6.1814488711797455E-2</v>
      </c>
      <c r="Z1248" s="275">
        <v>4.3254537887608344E-2</v>
      </c>
      <c r="AA1248" s="275">
        <v>4.3254537887608344E-2</v>
      </c>
      <c r="AB1248" s="275">
        <v>4.3254537887608344E-2</v>
      </c>
      <c r="AC1248" s="275">
        <v>4.3254537887608344E-2</v>
      </c>
      <c r="AD1248" s="275">
        <v>4.3254537887608344E-2</v>
      </c>
      <c r="AE1248" s="275">
        <v>4.3254537887608344E-2</v>
      </c>
      <c r="AF1248" s="275">
        <v>5.8280320000000004E-3</v>
      </c>
      <c r="AG1248" s="275">
        <v>5.3966999999999991E-4</v>
      </c>
      <c r="AH1248" s="275">
        <v>5.3966999999999991E-4</v>
      </c>
      <c r="AI1248" s="275">
        <v>2.6697049179343565E-2</v>
      </c>
      <c r="AJ1248" s="275">
        <v>2.6697049179343565E-2</v>
      </c>
      <c r="AK1248" s="275">
        <v>2.6697049179343565E-2</v>
      </c>
    </row>
    <row r="1249" spans="1:37" ht="15" x14ac:dyDescent="0.25">
      <c r="A1249" s="269" t="s">
        <v>2316</v>
      </c>
      <c r="B1249" s="269" t="s">
        <v>429</v>
      </c>
      <c r="C1249" s="275">
        <v>2</v>
      </c>
      <c r="D1249" s="269" t="s">
        <v>802</v>
      </c>
      <c r="E1249" s="275">
        <v>0</v>
      </c>
      <c r="F1249" s="275">
        <v>0</v>
      </c>
      <c r="G1249" s="275">
        <v>0</v>
      </c>
      <c r="H1249" s="275">
        <v>0</v>
      </c>
      <c r="I1249" s="275">
        <v>0</v>
      </c>
      <c r="J1249" s="275">
        <v>0</v>
      </c>
      <c r="K1249" s="275">
        <v>0</v>
      </c>
      <c r="L1249" s="275">
        <v>0</v>
      </c>
      <c r="M1249" s="275">
        <v>0</v>
      </c>
      <c r="N1249" s="275">
        <v>0</v>
      </c>
      <c r="O1249" s="275">
        <v>0</v>
      </c>
      <c r="P1249" s="275">
        <v>0</v>
      </c>
      <c r="Q1249" s="275">
        <v>0</v>
      </c>
      <c r="R1249" s="275">
        <v>0</v>
      </c>
      <c r="S1249" s="275">
        <v>0</v>
      </c>
      <c r="T1249" s="275">
        <v>0</v>
      </c>
      <c r="U1249" s="275">
        <v>0</v>
      </c>
      <c r="V1249" s="275">
        <v>0</v>
      </c>
      <c r="W1249" s="275">
        <v>1.6298355151666666E-2</v>
      </c>
      <c r="X1249" s="275">
        <v>1.0117620875E-4</v>
      </c>
      <c r="Y1249" s="275">
        <v>8.1997656802083336E-3</v>
      </c>
      <c r="Z1249" s="275">
        <v>3.4560989610000002E-2</v>
      </c>
      <c r="AA1249" s="275">
        <v>3.4560989610000002E-2</v>
      </c>
      <c r="AB1249" s="275">
        <v>3.4560989610000002E-2</v>
      </c>
      <c r="AC1249" s="275">
        <v>3.4560989610000002E-2</v>
      </c>
      <c r="AD1249" s="275">
        <v>3.4560989610000002E-2</v>
      </c>
      <c r="AE1249" s="275">
        <v>3.4560989610000002E-2</v>
      </c>
      <c r="AF1249" s="275">
        <v>1.8401680000000001E-4</v>
      </c>
      <c r="AG1249" s="275">
        <v>1.7039999999999999E-5</v>
      </c>
      <c r="AH1249" s="275">
        <v>1.7039999999999999E-5</v>
      </c>
      <c r="AI1249" s="275">
        <v>3.6453100178394826E-3</v>
      </c>
      <c r="AJ1249" s="275">
        <v>3.6453100178394826E-3</v>
      </c>
      <c r="AK1249" s="275">
        <v>3.6453100178394826E-3</v>
      </c>
    </row>
    <row r="1250" spans="1:37" ht="15" x14ac:dyDescent="0.25">
      <c r="A1250" s="269" t="s">
        <v>2317</v>
      </c>
      <c r="B1250" s="269" t="s">
        <v>2318</v>
      </c>
      <c r="C1250" s="275">
        <v>1</v>
      </c>
      <c r="D1250" s="269" t="s">
        <v>802</v>
      </c>
      <c r="E1250" s="275">
        <v>0</v>
      </c>
      <c r="F1250" s="275">
        <v>0</v>
      </c>
      <c r="G1250" s="275">
        <v>0</v>
      </c>
      <c r="H1250" s="275">
        <v>0</v>
      </c>
      <c r="I1250" s="275">
        <v>0</v>
      </c>
      <c r="J1250" s="275">
        <v>0</v>
      </c>
      <c r="K1250" s="275">
        <v>0</v>
      </c>
      <c r="L1250" s="275">
        <v>0</v>
      </c>
      <c r="M1250" s="275">
        <v>0</v>
      </c>
      <c r="N1250" s="275">
        <v>0</v>
      </c>
      <c r="O1250" s="275">
        <v>0</v>
      </c>
      <c r="P1250" s="275">
        <v>0</v>
      </c>
      <c r="Q1250" s="275">
        <v>0</v>
      </c>
      <c r="R1250" s="275">
        <v>0</v>
      </c>
      <c r="S1250" s="275">
        <v>0</v>
      </c>
      <c r="T1250" s="275">
        <v>0</v>
      </c>
      <c r="U1250" s="275">
        <v>0</v>
      </c>
      <c r="V1250" s="275">
        <v>0</v>
      </c>
      <c r="W1250" s="275">
        <v>1.5635812151666664E-2</v>
      </c>
      <c r="X1250" s="275">
        <v>5.1039788750000017E-5</v>
      </c>
      <c r="Y1250" s="275">
        <v>7.8434259702083314E-3</v>
      </c>
      <c r="Z1250" s="275">
        <v>3.435301373E-2</v>
      </c>
      <c r="AA1250" s="275">
        <v>3.435301373E-2</v>
      </c>
      <c r="AB1250" s="275">
        <v>3.435301373E-2</v>
      </c>
      <c r="AC1250" s="275">
        <v>3.435301373E-2</v>
      </c>
      <c r="AD1250" s="275">
        <v>3.435301373E-2</v>
      </c>
      <c r="AE1250" s="275">
        <v>3.435301373E-2</v>
      </c>
      <c r="AF1250" s="275">
        <v>9.2008400000000005E-5</v>
      </c>
      <c r="AG1250" s="275">
        <v>8.5199999999999997E-6</v>
      </c>
      <c r="AH1250" s="275">
        <v>8.5199999999999997E-6</v>
      </c>
      <c r="AI1250" s="275">
        <v>1.8226550089197413E-3</v>
      </c>
      <c r="AJ1250" s="275">
        <v>1.8226550089197413E-3</v>
      </c>
      <c r="AK1250" s="275">
        <v>1.8226550089197413E-3</v>
      </c>
    </row>
    <row r="1251" spans="1:37" ht="15" x14ac:dyDescent="0.25">
      <c r="A1251" s="269" t="s">
        <v>2319</v>
      </c>
      <c r="B1251" s="269" t="s">
        <v>2320</v>
      </c>
      <c r="C1251" s="275">
        <v>2</v>
      </c>
      <c r="D1251" s="269" t="s">
        <v>802</v>
      </c>
      <c r="E1251" s="275">
        <v>0</v>
      </c>
      <c r="F1251" s="275">
        <v>0</v>
      </c>
      <c r="G1251" s="275">
        <v>0</v>
      </c>
      <c r="H1251" s="275">
        <v>0</v>
      </c>
      <c r="I1251" s="275">
        <v>0</v>
      </c>
      <c r="J1251" s="275">
        <v>0</v>
      </c>
      <c r="K1251" s="275">
        <v>0</v>
      </c>
      <c r="L1251" s="275">
        <v>0</v>
      </c>
      <c r="M1251" s="275">
        <v>0</v>
      </c>
      <c r="N1251" s="275">
        <v>4.1625313755116466E-2</v>
      </c>
      <c r="O1251" s="275">
        <v>4.1625313755116466E-2</v>
      </c>
      <c r="P1251" s="275">
        <v>4.1625313755116466E-2</v>
      </c>
      <c r="Q1251" s="275">
        <v>4.1625313755116466E-2</v>
      </c>
      <c r="R1251" s="275">
        <v>4.1625313755116466E-2</v>
      </c>
      <c r="S1251" s="275">
        <v>4.1625313755116466E-2</v>
      </c>
      <c r="T1251" s="275">
        <v>4.1625313755116466E-2</v>
      </c>
      <c r="U1251" s="275">
        <v>4.1625313755116466E-2</v>
      </c>
      <c r="V1251" s="275">
        <v>4.1625313755116466E-2</v>
      </c>
      <c r="W1251" s="275">
        <v>3.3124457760840331E-2</v>
      </c>
      <c r="X1251" s="275">
        <v>2.3822071587404576E-4</v>
      </c>
      <c r="Y1251" s="275">
        <v>1.6681339238357188E-2</v>
      </c>
      <c r="Z1251" s="275">
        <v>3.4898647598589488E-2</v>
      </c>
      <c r="AA1251" s="275">
        <v>3.4898647598589488E-2</v>
      </c>
      <c r="AB1251" s="275">
        <v>3.4898647598589488E-2</v>
      </c>
      <c r="AC1251" s="275">
        <v>3.4898647598589488E-2</v>
      </c>
      <c r="AD1251" s="275">
        <v>3.4898647598589488E-2</v>
      </c>
      <c r="AE1251" s="275">
        <v>3.4898647598589488E-2</v>
      </c>
      <c r="AF1251" s="275">
        <v>1.0326776000000001E-3</v>
      </c>
      <c r="AG1251" s="275">
        <v>9.5624999999999993E-5</v>
      </c>
      <c r="AH1251" s="275">
        <v>9.5624999999999993E-5</v>
      </c>
      <c r="AI1251" s="275">
        <v>5.6646115358370891E-3</v>
      </c>
      <c r="AJ1251" s="275">
        <v>5.6646115358370891E-3</v>
      </c>
      <c r="AK1251" s="275">
        <v>5.6646115358370891E-3</v>
      </c>
    </row>
    <row r="1252" spans="1:37" ht="15" x14ac:dyDescent="0.25">
      <c r="A1252" s="269" t="s">
        <v>2321</v>
      </c>
      <c r="B1252" s="269" t="s">
        <v>2322</v>
      </c>
      <c r="C1252" s="275">
        <v>3</v>
      </c>
      <c r="D1252" s="269" t="s">
        <v>802</v>
      </c>
      <c r="E1252" s="275">
        <v>0</v>
      </c>
      <c r="F1252" s="275">
        <v>0</v>
      </c>
      <c r="G1252" s="275">
        <v>0</v>
      </c>
      <c r="H1252" s="275">
        <v>0</v>
      </c>
      <c r="I1252" s="275">
        <v>0</v>
      </c>
      <c r="J1252" s="275">
        <v>0</v>
      </c>
      <c r="K1252" s="275">
        <v>0</v>
      </c>
      <c r="L1252" s="275">
        <v>0</v>
      </c>
      <c r="M1252" s="275">
        <v>0</v>
      </c>
      <c r="N1252" s="275">
        <v>4.1625313755116466E-2</v>
      </c>
      <c r="O1252" s="275">
        <v>4.1625313755116466E-2</v>
      </c>
      <c r="P1252" s="275">
        <v>4.1625313755116466E-2</v>
      </c>
      <c r="Q1252" s="275">
        <v>4.1625313755116466E-2</v>
      </c>
      <c r="R1252" s="275">
        <v>4.1625313755116466E-2</v>
      </c>
      <c r="S1252" s="275">
        <v>4.1625313755116466E-2</v>
      </c>
      <c r="T1252" s="275">
        <v>4.1625313755116466E-2</v>
      </c>
      <c r="U1252" s="275">
        <v>4.1625313755116466E-2</v>
      </c>
      <c r="V1252" s="275">
        <v>4.1625313755116466E-2</v>
      </c>
      <c r="W1252" s="275">
        <v>3.3787000760840326E-2</v>
      </c>
      <c r="X1252" s="275">
        <v>2.8835543587404575E-4</v>
      </c>
      <c r="Y1252" s="275">
        <v>1.7037678098357184E-2</v>
      </c>
      <c r="Z1252" s="275">
        <v>3.5106621778589489E-2</v>
      </c>
      <c r="AA1252" s="275">
        <v>3.5106621778589489E-2</v>
      </c>
      <c r="AB1252" s="275">
        <v>3.5106621778589489E-2</v>
      </c>
      <c r="AC1252" s="275">
        <v>3.5106621778589489E-2</v>
      </c>
      <c r="AD1252" s="275">
        <v>3.5106621778589489E-2</v>
      </c>
      <c r="AE1252" s="275">
        <v>3.5106621778589489E-2</v>
      </c>
      <c r="AF1252" s="275">
        <v>1.1246860000000002E-3</v>
      </c>
      <c r="AG1252" s="275">
        <v>1.04145E-4</v>
      </c>
      <c r="AH1252" s="275">
        <v>1.04145E-4</v>
      </c>
      <c r="AI1252" s="275">
        <v>7.4872665447568302E-3</v>
      </c>
      <c r="AJ1252" s="275">
        <v>7.4872665447568302E-3</v>
      </c>
      <c r="AK1252" s="275">
        <v>7.4872665447568302E-3</v>
      </c>
    </row>
    <row r="1253" spans="1:37" ht="15" x14ac:dyDescent="0.25">
      <c r="A1253" s="269" t="s">
        <v>3834</v>
      </c>
      <c r="B1253" s="269" t="s">
        <v>2324</v>
      </c>
      <c r="C1253" s="275">
        <v>86</v>
      </c>
      <c r="D1253" s="269" t="s">
        <v>802</v>
      </c>
      <c r="E1253" s="275">
        <v>0</v>
      </c>
      <c r="F1253" s="275">
        <v>0</v>
      </c>
      <c r="G1253" s="275">
        <v>0</v>
      </c>
      <c r="H1253" s="275">
        <v>0</v>
      </c>
      <c r="I1253" s="275">
        <v>0</v>
      </c>
      <c r="J1253" s="275">
        <v>0</v>
      </c>
      <c r="K1253" s="275">
        <v>0</v>
      </c>
      <c r="L1253" s="275">
        <v>0</v>
      </c>
      <c r="M1253" s="275">
        <v>0</v>
      </c>
      <c r="N1253" s="275">
        <v>0.16650125502046587</v>
      </c>
      <c r="O1253" s="275">
        <v>0.16650125502046587</v>
      </c>
      <c r="P1253" s="275">
        <v>0.16650125502046587</v>
      </c>
      <c r="Q1253" s="275">
        <v>0.16650125502046587</v>
      </c>
      <c r="R1253" s="275">
        <v>0.16650125502046587</v>
      </c>
      <c r="S1253" s="275">
        <v>0.16650125502046587</v>
      </c>
      <c r="T1253" s="275">
        <v>0.16650125502046587</v>
      </c>
      <c r="U1253" s="275">
        <v>0.16650125502046587</v>
      </c>
      <c r="V1253" s="275">
        <v>0.16650125502046587</v>
      </c>
      <c r="W1253" s="275">
        <v>0.73936125850042</v>
      </c>
      <c r="X1253" s="275">
        <v>4.8973236672461822E-3</v>
      </c>
      <c r="Y1253" s="275">
        <v>0.37212929108383308</v>
      </c>
      <c r="Z1253" s="275">
        <v>1.4246028562093582</v>
      </c>
      <c r="AA1253" s="275">
        <v>1.4246028562093582</v>
      </c>
      <c r="AB1253" s="275">
        <v>1.4246028562093582</v>
      </c>
      <c r="AC1253" s="275">
        <v>1.4246028562093582</v>
      </c>
      <c r="AD1253" s="275">
        <v>1.4246028562093582</v>
      </c>
      <c r="AE1253" s="275">
        <v>1.4246028562093582</v>
      </c>
      <c r="AF1253" s="275">
        <v>1.1307365600000001E-2</v>
      </c>
      <c r="AG1253" s="275">
        <v>1.04706E-3</v>
      </c>
      <c r="AH1253" s="275">
        <v>1.04706E-3</v>
      </c>
      <c r="AI1253" s="275">
        <v>0.16482553683908815</v>
      </c>
      <c r="AJ1253" s="275">
        <v>0.16482553683908815</v>
      </c>
      <c r="AK1253" s="275">
        <v>0.16482553683908815</v>
      </c>
    </row>
    <row r="1254" spans="1:37" ht="15" x14ac:dyDescent="0.25">
      <c r="A1254" s="269" t="s">
        <v>2323</v>
      </c>
      <c r="B1254" s="269" t="s">
        <v>2324</v>
      </c>
      <c r="C1254" s="275">
        <v>86</v>
      </c>
      <c r="D1254" s="269" t="s">
        <v>802</v>
      </c>
      <c r="E1254" s="275">
        <v>0</v>
      </c>
      <c r="F1254" s="275">
        <v>0</v>
      </c>
      <c r="G1254" s="275">
        <v>0</v>
      </c>
      <c r="H1254" s="275">
        <v>0</v>
      </c>
      <c r="I1254" s="275">
        <v>0</v>
      </c>
      <c r="J1254" s="275">
        <v>0</v>
      </c>
      <c r="K1254" s="275">
        <v>0</v>
      </c>
      <c r="L1254" s="275">
        <v>0</v>
      </c>
      <c r="M1254" s="275">
        <v>0</v>
      </c>
      <c r="N1254" s="275">
        <v>0.16650125502046587</v>
      </c>
      <c r="O1254" s="275">
        <v>0.16650125502046587</v>
      </c>
      <c r="P1254" s="275">
        <v>0.16650125502046587</v>
      </c>
      <c r="Q1254" s="275">
        <v>0.16650125502046587</v>
      </c>
      <c r="R1254" s="275">
        <v>0.16650125502046587</v>
      </c>
      <c r="S1254" s="275">
        <v>0.16650125502046587</v>
      </c>
      <c r="T1254" s="275">
        <v>0.16650125502046587</v>
      </c>
      <c r="U1254" s="275">
        <v>0.16650125502046587</v>
      </c>
      <c r="V1254" s="275">
        <v>0.16650125502046587</v>
      </c>
      <c r="W1254" s="275">
        <v>0.73936125850042</v>
      </c>
      <c r="X1254" s="275">
        <v>4.8973236672461822E-3</v>
      </c>
      <c r="Y1254" s="275">
        <v>0.37212929108383308</v>
      </c>
      <c r="Z1254" s="275">
        <v>1.4246028562093582</v>
      </c>
      <c r="AA1254" s="275">
        <v>1.4246028562093582</v>
      </c>
      <c r="AB1254" s="275">
        <v>1.4246028562093582</v>
      </c>
      <c r="AC1254" s="275">
        <v>1.4246028562093582</v>
      </c>
      <c r="AD1254" s="275">
        <v>1.4246028562093582</v>
      </c>
      <c r="AE1254" s="275">
        <v>1.4246028562093582</v>
      </c>
      <c r="AF1254" s="275">
        <v>1.1307365600000001E-2</v>
      </c>
      <c r="AG1254" s="275">
        <v>1.04706E-3</v>
      </c>
      <c r="AH1254" s="275">
        <v>1.04706E-3</v>
      </c>
      <c r="AI1254" s="275">
        <v>0.16482553683908815</v>
      </c>
      <c r="AJ1254" s="275">
        <v>0.16482553683908815</v>
      </c>
      <c r="AK1254" s="275">
        <v>0.16482553683908815</v>
      </c>
    </row>
    <row r="1255" spans="1:37" ht="15" x14ac:dyDescent="0.25">
      <c r="A1255" s="269" t="s">
        <v>3835</v>
      </c>
      <c r="B1255" s="269" t="s">
        <v>2326</v>
      </c>
      <c r="C1255" s="275">
        <v>6</v>
      </c>
      <c r="D1255" s="269" t="s">
        <v>802</v>
      </c>
      <c r="E1255" s="275">
        <v>0</v>
      </c>
      <c r="F1255" s="275">
        <v>0</v>
      </c>
      <c r="G1255" s="275">
        <v>0</v>
      </c>
      <c r="H1255" s="275">
        <v>0</v>
      </c>
      <c r="I1255" s="275">
        <v>0</v>
      </c>
      <c r="J1255" s="275">
        <v>0</v>
      </c>
      <c r="K1255" s="275">
        <v>0</v>
      </c>
      <c r="L1255" s="275">
        <v>0</v>
      </c>
      <c r="M1255" s="275">
        <v>0</v>
      </c>
      <c r="N1255" s="275">
        <v>0.16650125502046587</v>
      </c>
      <c r="O1255" s="275">
        <v>0.16650125502046587</v>
      </c>
      <c r="P1255" s="275">
        <v>0.16650125502046587</v>
      </c>
      <c r="Q1255" s="275">
        <v>0.16650125502046587</v>
      </c>
      <c r="R1255" s="275">
        <v>0.16650125502046587</v>
      </c>
      <c r="S1255" s="275">
        <v>0.16650125502046587</v>
      </c>
      <c r="T1255" s="275">
        <v>0.16650125502046587</v>
      </c>
      <c r="U1255" s="275">
        <v>0.16650125502046587</v>
      </c>
      <c r="V1255" s="275">
        <v>0.16650125502046587</v>
      </c>
      <c r="W1255" s="275">
        <v>8.7427052433753302E-2</v>
      </c>
      <c r="X1255" s="275">
        <v>8.5027531724618294E-4</v>
      </c>
      <c r="Y1255" s="275">
        <v>4.4138663875499744E-2</v>
      </c>
      <c r="Z1255" s="275">
        <v>4.2163271809357944E-2</v>
      </c>
      <c r="AA1255" s="275">
        <v>4.2163271809357944E-2</v>
      </c>
      <c r="AB1255" s="275">
        <v>4.2163271809357944E-2</v>
      </c>
      <c r="AC1255" s="275">
        <v>4.2163271809357944E-2</v>
      </c>
      <c r="AD1255" s="275">
        <v>4.2163271809357944E-2</v>
      </c>
      <c r="AE1255" s="275">
        <v>4.2163271809357944E-2</v>
      </c>
      <c r="AF1255" s="275">
        <v>3.9466936000000005E-3</v>
      </c>
      <c r="AG1255" s="275">
        <v>3.6546000000000001E-4</v>
      </c>
      <c r="AH1255" s="275">
        <v>3.6546000000000001E-4</v>
      </c>
      <c r="AI1255" s="275">
        <v>1.9013136125508871E-2</v>
      </c>
      <c r="AJ1255" s="275">
        <v>1.9013136125508871E-2</v>
      </c>
      <c r="AK1255" s="275">
        <v>1.9013136125508871E-2</v>
      </c>
    </row>
    <row r="1256" spans="1:37" ht="15" x14ac:dyDescent="0.25">
      <c r="A1256" s="269" t="s">
        <v>3836</v>
      </c>
      <c r="B1256" s="269" t="s">
        <v>2328</v>
      </c>
      <c r="C1256" s="275">
        <v>2</v>
      </c>
      <c r="D1256" s="269" t="s">
        <v>802</v>
      </c>
      <c r="E1256" s="275">
        <v>0</v>
      </c>
      <c r="F1256" s="275">
        <v>0</v>
      </c>
      <c r="G1256" s="275">
        <v>0</v>
      </c>
      <c r="H1256" s="275">
        <v>0</v>
      </c>
      <c r="I1256" s="275">
        <v>0</v>
      </c>
      <c r="J1256" s="275">
        <v>0</v>
      </c>
      <c r="K1256" s="275">
        <v>0</v>
      </c>
      <c r="L1256" s="275">
        <v>0</v>
      </c>
      <c r="M1256" s="275">
        <v>0</v>
      </c>
      <c r="N1256" s="275">
        <v>0</v>
      </c>
      <c r="O1256" s="275">
        <v>0</v>
      </c>
      <c r="P1256" s="275">
        <v>0</v>
      </c>
      <c r="Q1256" s="275">
        <v>0</v>
      </c>
      <c r="R1256" s="275">
        <v>0</v>
      </c>
      <c r="S1256" s="275">
        <v>0</v>
      </c>
      <c r="T1256" s="275">
        <v>0</v>
      </c>
      <c r="U1256" s="275">
        <v>0</v>
      </c>
      <c r="V1256" s="275">
        <v>0</v>
      </c>
      <c r="W1256" s="275">
        <v>1.6298355151666666E-2</v>
      </c>
      <c r="X1256" s="275">
        <v>1.0117620875E-4</v>
      </c>
      <c r="Y1256" s="275">
        <v>8.1997656802083336E-3</v>
      </c>
      <c r="Z1256" s="275">
        <v>3.4560989610000002E-2</v>
      </c>
      <c r="AA1256" s="275">
        <v>3.4560989610000002E-2</v>
      </c>
      <c r="AB1256" s="275">
        <v>3.4560989610000002E-2</v>
      </c>
      <c r="AC1256" s="275">
        <v>3.4560989610000002E-2</v>
      </c>
      <c r="AD1256" s="275">
        <v>3.4560989610000002E-2</v>
      </c>
      <c r="AE1256" s="275">
        <v>3.4560989610000002E-2</v>
      </c>
      <c r="AF1256" s="275">
        <v>1.8401680000000001E-4</v>
      </c>
      <c r="AG1256" s="275">
        <v>1.7039999999999999E-5</v>
      </c>
      <c r="AH1256" s="275">
        <v>1.7039999999999999E-5</v>
      </c>
      <c r="AI1256" s="275">
        <v>3.6453100178394826E-3</v>
      </c>
      <c r="AJ1256" s="275">
        <v>3.6453100178394826E-3</v>
      </c>
      <c r="AK1256" s="275">
        <v>3.6453100178394826E-3</v>
      </c>
    </row>
    <row r="1257" spans="1:37" ht="15" x14ac:dyDescent="0.25">
      <c r="A1257" s="269" t="s">
        <v>3837</v>
      </c>
      <c r="B1257" s="269" t="s">
        <v>2330</v>
      </c>
      <c r="C1257" s="275">
        <v>2</v>
      </c>
      <c r="D1257" s="269" t="s">
        <v>802</v>
      </c>
      <c r="E1257" s="275">
        <v>0</v>
      </c>
      <c r="F1257" s="275">
        <v>0</v>
      </c>
      <c r="G1257" s="275">
        <v>0</v>
      </c>
      <c r="H1257" s="275">
        <v>0</v>
      </c>
      <c r="I1257" s="275">
        <v>0</v>
      </c>
      <c r="J1257" s="275">
        <v>0</v>
      </c>
      <c r="K1257" s="275">
        <v>0</v>
      </c>
      <c r="L1257" s="275">
        <v>0</v>
      </c>
      <c r="M1257" s="275">
        <v>0</v>
      </c>
      <c r="N1257" s="275">
        <v>0</v>
      </c>
      <c r="O1257" s="275">
        <v>0</v>
      </c>
      <c r="P1257" s="275">
        <v>0</v>
      </c>
      <c r="Q1257" s="275">
        <v>0</v>
      </c>
      <c r="R1257" s="275">
        <v>0</v>
      </c>
      <c r="S1257" s="275">
        <v>0</v>
      </c>
      <c r="T1257" s="275">
        <v>0</v>
      </c>
      <c r="U1257" s="275">
        <v>0</v>
      </c>
      <c r="V1257" s="275">
        <v>0</v>
      </c>
      <c r="W1257" s="275">
        <v>1.6298355151666666E-2</v>
      </c>
      <c r="X1257" s="275">
        <v>1.0117620875E-4</v>
      </c>
      <c r="Y1257" s="275">
        <v>8.1997656802083336E-3</v>
      </c>
      <c r="Z1257" s="275">
        <v>3.4560989610000002E-2</v>
      </c>
      <c r="AA1257" s="275">
        <v>3.4560989610000002E-2</v>
      </c>
      <c r="AB1257" s="275">
        <v>3.4560989610000002E-2</v>
      </c>
      <c r="AC1257" s="275">
        <v>3.4560989610000002E-2</v>
      </c>
      <c r="AD1257" s="275">
        <v>3.4560989610000002E-2</v>
      </c>
      <c r="AE1257" s="275">
        <v>3.4560989610000002E-2</v>
      </c>
      <c r="AF1257" s="275">
        <v>1.8401680000000001E-4</v>
      </c>
      <c r="AG1257" s="275">
        <v>1.7039999999999999E-5</v>
      </c>
      <c r="AH1257" s="275">
        <v>1.7039999999999999E-5</v>
      </c>
      <c r="AI1257" s="275">
        <v>3.6453100178394826E-3</v>
      </c>
      <c r="AJ1257" s="275">
        <v>3.6453100178394826E-3</v>
      </c>
      <c r="AK1257" s="275">
        <v>3.6453100178394826E-3</v>
      </c>
    </row>
    <row r="1258" spans="1:37" ht="15" x14ac:dyDescent="0.25">
      <c r="A1258" s="269" t="s">
        <v>2325</v>
      </c>
      <c r="B1258" s="269" t="s">
        <v>2326</v>
      </c>
      <c r="C1258" s="275">
        <v>6</v>
      </c>
      <c r="D1258" s="269" t="s">
        <v>802</v>
      </c>
      <c r="E1258" s="275">
        <v>0</v>
      </c>
      <c r="F1258" s="275">
        <v>0</v>
      </c>
      <c r="G1258" s="275">
        <v>0</v>
      </c>
      <c r="H1258" s="275">
        <v>0</v>
      </c>
      <c r="I1258" s="275">
        <v>0</v>
      </c>
      <c r="J1258" s="275">
        <v>0</v>
      </c>
      <c r="K1258" s="275">
        <v>0</v>
      </c>
      <c r="L1258" s="275">
        <v>0</v>
      </c>
      <c r="M1258" s="275">
        <v>0</v>
      </c>
      <c r="N1258" s="275">
        <v>0.16650125502046587</v>
      </c>
      <c r="O1258" s="275">
        <v>0.16650125502046587</v>
      </c>
      <c r="P1258" s="275">
        <v>0.16650125502046587</v>
      </c>
      <c r="Q1258" s="275">
        <v>0.16650125502046587</v>
      </c>
      <c r="R1258" s="275">
        <v>0.16650125502046587</v>
      </c>
      <c r="S1258" s="275">
        <v>0.16650125502046587</v>
      </c>
      <c r="T1258" s="275">
        <v>0.16650125502046587</v>
      </c>
      <c r="U1258" s="275">
        <v>0.16650125502046587</v>
      </c>
      <c r="V1258" s="275">
        <v>0.16650125502046587</v>
      </c>
      <c r="W1258" s="275">
        <v>8.7427052433753302E-2</v>
      </c>
      <c r="X1258" s="275">
        <v>8.5027531724618294E-4</v>
      </c>
      <c r="Y1258" s="275">
        <v>4.4138663875499744E-2</v>
      </c>
      <c r="Z1258" s="275">
        <v>4.2163271809357944E-2</v>
      </c>
      <c r="AA1258" s="275">
        <v>4.2163271809357944E-2</v>
      </c>
      <c r="AB1258" s="275">
        <v>4.2163271809357944E-2</v>
      </c>
      <c r="AC1258" s="275">
        <v>4.2163271809357944E-2</v>
      </c>
      <c r="AD1258" s="275">
        <v>4.2163271809357944E-2</v>
      </c>
      <c r="AE1258" s="275">
        <v>4.2163271809357944E-2</v>
      </c>
      <c r="AF1258" s="275">
        <v>3.9466936000000005E-3</v>
      </c>
      <c r="AG1258" s="275">
        <v>3.6546000000000001E-4</v>
      </c>
      <c r="AH1258" s="275">
        <v>3.6546000000000001E-4</v>
      </c>
      <c r="AI1258" s="275">
        <v>1.9013136125508871E-2</v>
      </c>
      <c r="AJ1258" s="275">
        <v>1.9013136125508871E-2</v>
      </c>
      <c r="AK1258" s="275">
        <v>1.9013136125508871E-2</v>
      </c>
    </row>
    <row r="1259" spans="1:37" ht="15" x14ac:dyDescent="0.25">
      <c r="A1259" s="269" t="s">
        <v>2327</v>
      </c>
      <c r="B1259" s="269" t="s">
        <v>2328</v>
      </c>
      <c r="C1259" s="275">
        <v>2</v>
      </c>
      <c r="D1259" s="269" t="s">
        <v>802</v>
      </c>
      <c r="E1259" s="275">
        <v>0</v>
      </c>
      <c r="F1259" s="275">
        <v>0</v>
      </c>
      <c r="G1259" s="275">
        <v>0</v>
      </c>
      <c r="H1259" s="275">
        <v>0</v>
      </c>
      <c r="I1259" s="275">
        <v>0</v>
      </c>
      <c r="J1259" s="275">
        <v>0</v>
      </c>
      <c r="K1259" s="275">
        <v>0</v>
      </c>
      <c r="L1259" s="275">
        <v>0</v>
      </c>
      <c r="M1259" s="275">
        <v>0</v>
      </c>
      <c r="N1259" s="275">
        <v>0</v>
      </c>
      <c r="O1259" s="275">
        <v>0</v>
      </c>
      <c r="P1259" s="275">
        <v>0</v>
      </c>
      <c r="Q1259" s="275">
        <v>0</v>
      </c>
      <c r="R1259" s="275">
        <v>0</v>
      </c>
      <c r="S1259" s="275">
        <v>0</v>
      </c>
      <c r="T1259" s="275">
        <v>0</v>
      </c>
      <c r="U1259" s="275">
        <v>0</v>
      </c>
      <c r="V1259" s="275">
        <v>0</v>
      </c>
      <c r="W1259" s="275">
        <v>1.6298355151666666E-2</v>
      </c>
      <c r="X1259" s="275">
        <v>1.0117620875E-4</v>
      </c>
      <c r="Y1259" s="275">
        <v>8.1997656802083336E-3</v>
      </c>
      <c r="Z1259" s="275">
        <v>3.4560989610000002E-2</v>
      </c>
      <c r="AA1259" s="275">
        <v>3.4560989610000002E-2</v>
      </c>
      <c r="AB1259" s="275">
        <v>3.4560989610000002E-2</v>
      </c>
      <c r="AC1259" s="275">
        <v>3.4560989610000002E-2</v>
      </c>
      <c r="AD1259" s="275">
        <v>3.4560989610000002E-2</v>
      </c>
      <c r="AE1259" s="275">
        <v>3.4560989610000002E-2</v>
      </c>
      <c r="AF1259" s="275">
        <v>1.8401680000000001E-4</v>
      </c>
      <c r="AG1259" s="275">
        <v>1.7039999999999999E-5</v>
      </c>
      <c r="AH1259" s="275">
        <v>1.7039999999999999E-5</v>
      </c>
      <c r="AI1259" s="275">
        <v>3.6453100178394826E-3</v>
      </c>
      <c r="AJ1259" s="275">
        <v>3.6453100178394826E-3</v>
      </c>
      <c r="AK1259" s="275">
        <v>3.6453100178394826E-3</v>
      </c>
    </row>
    <row r="1260" spans="1:37" ht="15" x14ac:dyDescent="0.25">
      <c r="A1260" s="269" t="s">
        <v>2329</v>
      </c>
      <c r="B1260" s="269" t="s">
        <v>2330</v>
      </c>
      <c r="C1260" s="275">
        <v>2</v>
      </c>
      <c r="D1260" s="269" t="s">
        <v>802</v>
      </c>
      <c r="E1260" s="275">
        <v>0</v>
      </c>
      <c r="F1260" s="275">
        <v>0</v>
      </c>
      <c r="G1260" s="275">
        <v>0</v>
      </c>
      <c r="H1260" s="275">
        <v>0</v>
      </c>
      <c r="I1260" s="275">
        <v>0</v>
      </c>
      <c r="J1260" s="275">
        <v>0</v>
      </c>
      <c r="K1260" s="275">
        <v>0</v>
      </c>
      <c r="L1260" s="275">
        <v>0</v>
      </c>
      <c r="M1260" s="275">
        <v>0</v>
      </c>
      <c r="N1260" s="275">
        <v>0</v>
      </c>
      <c r="O1260" s="275">
        <v>0</v>
      </c>
      <c r="P1260" s="275">
        <v>0</v>
      </c>
      <c r="Q1260" s="275">
        <v>0</v>
      </c>
      <c r="R1260" s="275">
        <v>0</v>
      </c>
      <c r="S1260" s="275">
        <v>0</v>
      </c>
      <c r="T1260" s="275">
        <v>0</v>
      </c>
      <c r="U1260" s="275">
        <v>0</v>
      </c>
      <c r="V1260" s="275">
        <v>0</v>
      </c>
      <c r="W1260" s="275">
        <v>1.6298355151666666E-2</v>
      </c>
      <c r="X1260" s="275">
        <v>1.0117620875E-4</v>
      </c>
      <c r="Y1260" s="275">
        <v>8.1997656802083336E-3</v>
      </c>
      <c r="Z1260" s="275">
        <v>3.4560989610000002E-2</v>
      </c>
      <c r="AA1260" s="275">
        <v>3.4560989610000002E-2</v>
      </c>
      <c r="AB1260" s="275">
        <v>3.4560989610000002E-2</v>
      </c>
      <c r="AC1260" s="275">
        <v>3.4560989610000002E-2</v>
      </c>
      <c r="AD1260" s="275">
        <v>3.4560989610000002E-2</v>
      </c>
      <c r="AE1260" s="275">
        <v>3.4560989610000002E-2</v>
      </c>
      <c r="AF1260" s="275">
        <v>1.8401680000000001E-4</v>
      </c>
      <c r="AG1260" s="275">
        <v>1.7039999999999999E-5</v>
      </c>
      <c r="AH1260" s="275">
        <v>1.7039999999999999E-5</v>
      </c>
      <c r="AI1260" s="275">
        <v>3.6453100178394826E-3</v>
      </c>
      <c r="AJ1260" s="275">
        <v>3.6453100178394826E-3</v>
      </c>
      <c r="AK1260" s="275">
        <v>3.6453100178394826E-3</v>
      </c>
    </row>
    <row r="1261" spans="1:37" ht="15" x14ac:dyDescent="0.25">
      <c r="A1261" s="269" t="s">
        <v>2331</v>
      </c>
      <c r="B1261" s="269" t="s">
        <v>2332</v>
      </c>
      <c r="C1261" s="275">
        <v>6</v>
      </c>
      <c r="D1261" s="269" t="s">
        <v>802</v>
      </c>
      <c r="E1261" s="275">
        <v>0</v>
      </c>
      <c r="F1261" s="275">
        <v>0</v>
      </c>
      <c r="G1261" s="275">
        <v>0</v>
      </c>
      <c r="H1261" s="275">
        <v>0</v>
      </c>
      <c r="I1261" s="275">
        <v>0</v>
      </c>
      <c r="J1261" s="275">
        <v>0</v>
      </c>
      <c r="K1261" s="275">
        <v>0</v>
      </c>
      <c r="L1261" s="275">
        <v>0</v>
      </c>
      <c r="M1261" s="275">
        <v>0</v>
      </c>
      <c r="N1261" s="275">
        <v>0.73729596247712659</v>
      </c>
      <c r="O1261" s="275">
        <v>0.73729596247712659</v>
      </c>
      <c r="P1261" s="275">
        <v>0.73729596247712681</v>
      </c>
      <c r="Q1261" s="275">
        <v>0.73729596247712659</v>
      </c>
      <c r="R1261" s="275">
        <v>0.73729596247712659</v>
      </c>
      <c r="S1261" s="275">
        <v>0.73729596247712659</v>
      </c>
      <c r="T1261" s="275">
        <v>0.73729596247712659</v>
      </c>
      <c r="U1261" s="275">
        <v>0.73729596247712659</v>
      </c>
      <c r="V1261" s="275">
        <v>0.73729596247712659</v>
      </c>
      <c r="W1261" s="275">
        <v>0.11805230938920168</v>
      </c>
      <c r="X1261" s="275">
        <v>9.8784439312022874E-4</v>
      </c>
      <c r="Y1261" s="275">
        <v>5.9520076891160956E-2</v>
      </c>
      <c r="Z1261" s="275">
        <v>7.122621752294743E-2</v>
      </c>
      <c r="AA1261" s="275">
        <v>7.122621752294743E-2</v>
      </c>
      <c r="AB1261" s="275">
        <v>7.122621752294743E-2</v>
      </c>
      <c r="AC1261" s="275">
        <v>7.122621752294743E-2</v>
      </c>
      <c r="AD1261" s="275">
        <v>7.122621752294743E-2</v>
      </c>
      <c r="AE1261" s="275">
        <v>7.122621752294743E-2</v>
      </c>
      <c r="AF1261" s="275">
        <v>5.187044E-3</v>
      </c>
      <c r="AG1261" s="275">
        <v>4.8031499999999993E-4</v>
      </c>
      <c r="AH1261" s="275">
        <v>4.8031499999999993E-4</v>
      </c>
      <c r="AI1261" s="275">
        <v>2.103651379860853E-2</v>
      </c>
      <c r="AJ1261" s="275">
        <v>2.103651379860853E-2</v>
      </c>
      <c r="AK1261" s="275">
        <v>2.103651379860853E-2</v>
      </c>
    </row>
    <row r="1262" spans="1:37" ht="15" x14ac:dyDescent="0.25">
      <c r="A1262" s="269" t="s">
        <v>3838</v>
      </c>
      <c r="B1262" s="269" t="s">
        <v>1028</v>
      </c>
      <c r="C1262" s="275">
        <v>4</v>
      </c>
      <c r="D1262" s="269" t="s">
        <v>802</v>
      </c>
      <c r="E1262" s="275">
        <v>0</v>
      </c>
      <c r="F1262" s="275">
        <v>0</v>
      </c>
      <c r="G1262" s="275">
        <v>0</v>
      </c>
      <c r="H1262" s="275">
        <v>0</v>
      </c>
      <c r="I1262" s="275">
        <v>0</v>
      </c>
      <c r="J1262" s="275">
        <v>0</v>
      </c>
      <c r="K1262" s="275">
        <v>0</v>
      </c>
      <c r="L1262" s="275">
        <v>0</v>
      </c>
      <c r="M1262" s="275">
        <v>0</v>
      </c>
      <c r="N1262" s="275">
        <v>0.4360302233112624</v>
      </c>
      <c r="O1262" s="275">
        <v>0.4360302233112624</v>
      </c>
      <c r="P1262" s="275">
        <v>0.43603022331126245</v>
      </c>
      <c r="Q1262" s="275">
        <v>0.4360302233112624</v>
      </c>
      <c r="R1262" s="275">
        <v>0.4360302233112624</v>
      </c>
      <c r="S1262" s="275">
        <v>0.4360302233112624</v>
      </c>
      <c r="T1262" s="275">
        <v>0.4360302233112624</v>
      </c>
      <c r="U1262" s="275">
        <v>0.4360302233112624</v>
      </c>
      <c r="V1262" s="275">
        <v>0.4360302233112624</v>
      </c>
      <c r="W1262" s="275">
        <v>5.1275646370014E-2</v>
      </c>
      <c r="X1262" s="275">
        <v>4.755346629980916E-4</v>
      </c>
      <c r="Y1262" s="275">
        <v>2.5875590516506047E-2</v>
      </c>
      <c r="Z1262" s="275">
        <v>3.5652255647178971E-2</v>
      </c>
      <c r="AA1262" s="275">
        <v>3.5652255647178971E-2</v>
      </c>
      <c r="AB1262" s="275">
        <v>3.5652255647178971E-2</v>
      </c>
      <c r="AC1262" s="275">
        <v>3.5652255647178971E-2</v>
      </c>
      <c r="AD1262" s="275">
        <v>3.5652255647178971E-2</v>
      </c>
      <c r="AE1262" s="275">
        <v>3.5652255647178971E-2</v>
      </c>
      <c r="AF1262" s="275">
        <v>2.3264816000000002E-3</v>
      </c>
      <c r="AG1262" s="275">
        <v>2.1542999999999999E-4</v>
      </c>
      <c r="AH1262" s="275">
        <v>2.1542999999999999E-4</v>
      </c>
      <c r="AI1262" s="275">
        <v>1.1331940508408881E-2</v>
      </c>
      <c r="AJ1262" s="275">
        <v>1.1331940508408881E-2</v>
      </c>
      <c r="AK1262" s="275">
        <v>1.1331940508408881E-2</v>
      </c>
    </row>
    <row r="1263" spans="1:37" ht="15" x14ac:dyDescent="0.25">
      <c r="A1263" s="269" t="s">
        <v>3839</v>
      </c>
      <c r="B1263" s="269" t="s">
        <v>2335</v>
      </c>
      <c r="C1263" s="275">
        <v>3</v>
      </c>
      <c r="D1263" s="269" t="s">
        <v>802</v>
      </c>
      <c r="E1263" s="275">
        <v>0</v>
      </c>
      <c r="F1263" s="275">
        <v>0</v>
      </c>
      <c r="G1263" s="275">
        <v>0</v>
      </c>
      <c r="H1263" s="275">
        <v>0</v>
      </c>
      <c r="I1263" s="275">
        <v>0</v>
      </c>
      <c r="J1263" s="275">
        <v>0</v>
      </c>
      <c r="K1263" s="275">
        <v>0</v>
      </c>
      <c r="L1263" s="275">
        <v>0</v>
      </c>
      <c r="M1263" s="275">
        <v>0</v>
      </c>
      <c r="N1263" s="275">
        <v>0.347835324361005</v>
      </c>
      <c r="O1263" s="275">
        <v>0.347835324361005</v>
      </c>
      <c r="P1263" s="275">
        <v>0.347835324361005</v>
      </c>
      <c r="Q1263" s="275">
        <v>0.347835324361005</v>
      </c>
      <c r="R1263" s="275">
        <v>0.347835324361005</v>
      </c>
      <c r="S1263" s="275">
        <v>0.347835324361005</v>
      </c>
      <c r="T1263" s="275">
        <v>0.347835324361005</v>
      </c>
      <c r="U1263" s="275">
        <v>0.347835324361005</v>
      </c>
      <c r="V1263" s="275">
        <v>0.347835324361005</v>
      </c>
      <c r="W1263" s="275">
        <v>5.0613103370014005E-2</v>
      </c>
      <c r="X1263" s="275">
        <v>4.2539994299809153E-4</v>
      </c>
      <c r="Y1263" s="275">
        <v>2.5519251656506047E-2</v>
      </c>
      <c r="Z1263" s="275">
        <v>3.5444279767178975E-2</v>
      </c>
      <c r="AA1263" s="275">
        <v>3.5444279767178975E-2</v>
      </c>
      <c r="AB1263" s="275">
        <v>3.5444279767178975E-2</v>
      </c>
      <c r="AC1263" s="275">
        <v>3.5444279767178975E-2</v>
      </c>
      <c r="AD1263" s="275">
        <v>3.5444279767178975E-2</v>
      </c>
      <c r="AE1263" s="275">
        <v>3.5444279767178975E-2</v>
      </c>
      <c r="AF1263" s="275">
        <v>2.1691916000000002E-3</v>
      </c>
      <c r="AG1263" s="275">
        <v>2.00865E-4</v>
      </c>
      <c r="AH1263" s="275">
        <v>2.00865E-4</v>
      </c>
      <c r="AI1263" s="275">
        <v>9.5400373171372083E-3</v>
      </c>
      <c r="AJ1263" s="275">
        <v>9.5400373171372083E-3</v>
      </c>
      <c r="AK1263" s="275">
        <v>9.5400373171372083E-3</v>
      </c>
    </row>
    <row r="1264" spans="1:37" ht="15" x14ac:dyDescent="0.25">
      <c r="A1264" s="269" t="s">
        <v>3840</v>
      </c>
      <c r="B1264" s="269" t="s">
        <v>2337</v>
      </c>
      <c r="C1264" s="275">
        <v>3</v>
      </c>
      <c r="D1264" s="269" t="s">
        <v>802</v>
      </c>
      <c r="E1264" s="275">
        <v>0</v>
      </c>
      <c r="F1264" s="275">
        <v>0</v>
      </c>
      <c r="G1264" s="275">
        <v>0</v>
      </c>
      <c r="H1264" s="275">
        <v>0</v>
      </c>
      <c r="I1264" s="275">
        <v>0</v>
      </c>
      <c r="J1264" s="275">
        <v>0</v>
      </c>
      <c r="K1264" s="275">
        <v>0</v>
      </c>
      <c r="L1264" s="275">
        <v>0</v>
      </c>
      <c r="M1264" s="275">
        <v>0</v>
      </c>
      <c r="N1264" s="275">
        <v>0.38946063811612153</v>
      </c>
      <c r="O1264" s="275">
        <v>0.38946063811612153</v>
      </c>
      <c r="P1264" s="275">
        <v>0.38946063811612147</v>
      </c>
      <c r="Q1264" s="275">
        <v>0.38946063811612153</v>
      </c>
      <c r="R1264" s="275">
        <v>0.38946063811612153</v>
      </c>
      <c r="S1264" s="275">
        <v>0.38946063811612153</v>
      </c>
      <c r="T1264" s="275">
        <v>0.38946063811612153</v>
      </c>
      <c r="U1264" s="275">
        <v>0.38946063811612153</v>
      </c>
      <c r="V1264" s="275">
        <v>0.38946063811612153</v>
      </c>
      <c r="W1264" s="275">
        <v>6.7439206019187681E-2</v>
      </c>
      <c r="X1264" s="275">
        <v>5.6244445012213731E-4</v>
      </c>
      <c r="Y1264" s="275">
        <v>3.4000825234654912E-2</v>
      </c>
      <c r="Z1264" s="275">
        <v>3.5781937755768461E-2</v>
      </c>
      <c r="AA1264" s="275">
        <v>3.5781937755768461E-2</v>
      </c>
      <c r="AB1264" s="275">
        <v>3.5781937755768461E-2</v>
      </c>
      <c r="AC1264" s="275">
        <v>3.5781937755768461E-2</v>
      </c>
      <c r="AD1264" s="275">
        <v>3.5781937755768461E-2</v>
      </c>
      <c r="AE1264" s="275">
        <v>3.5781937755768461E-2</v>
      </c>
      <c r="AF1264" s="275">
        <v>3.0178524000000003E-3</v>
      </c>
      <c r="AG1264" s="275">
        <v>2.7944999999999999E-4</v>
      </c>
      <c r="AH1264" s="275">
        <v>2.7944999999999999E-4</v>
      </c>
      <c r="AI1264" s="275">
        <v>1.1559338835134813E-2</v>
      </c>
      <c r="AJ1264" s="275">
        <v>1.1559338835134813E-2</v>
      </c>
      <c r="AK1264" s="275">
        <v>1.1559338835134813E-2</v>
      </c>
    </row>
    <row r="1265" spans="1:37" ht="15" x14ac:dyDescent="0.25">
      <c r="A1265" s="269" t="s">
        <v>2333</v>
      </c>
      <c r="B1265" s="269" t="s">
        <v>1028</v>
      </c>
      <c r="C1265" s="275">
        <v>4</v>
      </c>
      <c r="D1265" s="269" t="s">
        <v>802</v>
      </c>
      <c r="E1265" s="275">
        <v>0</v>
      </c>
      <c r="F1265" s="275">
        <v>0</v>
      </c>
      <c r="G1265" s="275">
        <v>0</v>
      </c>
      <c r="H1265" s="275">
        <v>0</v>
      </c>
      <c r="I1265" s="275">
        <v>0</v>
      </c>
      <c r="J1265" s="275">
        <v>0</v>
      </c>
      <c r="K1265" s="275">
        <v>0</v>
      </c>
      <c r="L1265" s="275">
        <v>0</v>
      </c>
      <c r="M1265" s="275">
        <v>0</v>
      </c>
      <c r="N1265" s="275">
        <v>0.4360302233112624</v>
      </c>
      <c r="O1265" s="275">
        <v>0.4360302233112624</v>
      </c>
      <c r="P1265" s="275">
        <v>0.43603022331126245</v>
      </c>
      <c r="Q1265" s="275">
        <v>0.4360302233112624</v>
      </c>
      <c r="R1265" s="275">
        <v>0.4360302233112624</v>
      </c>
      <c r="S1265" s="275">
        <v>0.4360302233112624</v>
      </c>
      <c r="T1265" s="275">
        <v>0.4360302233112624</v>
      </c>
      <c r="U1265" s="275">
        <v>0.4360302233112624</v>
      </c>
      <c r="V1265" s="275">
        <v>0.4360302233112624</v>
      </c>
      <c r="W1265" s="275">
        <v>5.1275646370014E-2</v>
      </c>
      <c r="X1265" s="275">
        <v>4.755346629980916E-4</v>
      </c>
      <c r="Y1265" s="275">
        <v>2.5875590516506047E-2</v>
      </c>
      <c r="Z1265" s="275">
        <v>3.5652255647178971E-2</v>
      </c>
      <c r="AA1265" s="275">
        <v>3.5652255647178971E-2</v>
      </c>
      <c r="AB1265" s="275">
        <v>3.5652255647178971E-2</v>
      </c>
      <c r="AC1265" s="275">
        <v>3.5652255647178971E-2</v>
      </c>
      <c r="AD1265" s="275">
        <v>3.5652255647178971E-2</v>
      </c>
      <c r="AE1265" s="275">
        <v>3.5652255647178971E-2</v>
      </c>
      <c r="AF1265" s="275">
        <v>2.3264816000000002E-3</v>
      </c>
      <c r="AG1265" s="275">
        <v>2.1542999999999999E-4</v>
      </c>
      <c r="AH1265" s="275">
        <v>2.1542999999999999E-4</v>
      </c>
      <c r="AI1265" s="275">
        <v>1.1331940508408881E-2</v>
      </c>
      <c r="AJ1265" s="275">
        <v>1.1331940508408881E-2</v>
      </c>
      <c r="AK1265" s="275">
        <v>1.1331940508408881E-2</v>
      </c>
    </row>
    <row r="1266" spans="1:37" ht="15" x14ac:dyDescent="0.25">
      <c r="A1266" s="269" t="s">
        <v>2334</v>
      </c>
      <c r="B1266" s="269" t="s">
        <v>2335</v>
      </c>
      <c r="C1266" s="275">
        <v>3</v>
      </c>
      <c r="D1266" s="269" t="s">
        <v>802</v>
      </c>
      <c r="E1266" s="275">
        <v>0</v>
      </c>
      <c r="F1266" s="275">
        <v>0</v>
      </c>
      <c r="G1266" s="275">
        <v>0</v>
      </c>
      <c r="H1266" s="275">
        <v>0</v>
      </c>
      <c r="I1266" s="275">
        <v>0</v>
      </c>
      <c r="J1266" s="275">
        <v>0</v>
      </c>
      <c r="K1266" s="275">
        <v>0</v>
      </c>
      <c r="L1266" s="275">
        <v>0</v>
      </c>
      <c r="M1266" s="275">
        <v>0</v>
      </c>
      <c r="N1266" s="275">
        <v>0.34783532436100506</v>
      </c>
      <c r="O1266" s="275">
        <v>0.34783532436100506</v>
      </c>
      <c r="P1266" s="275">
        <v>0.34783532436100506</v>
      </c>
      <c r="Q1266" s="275">
        <v>0.34783532436100506</v>
      </c>
      <c r="R1266" s="275">
        <v>0.34783532436100506</v>
      </c>
      <c r="S1266" s="275">
        <v>0.34783532436100506</v>
      </c>
      <c r="T1266" s="275">
        <v>0.34783532436100506</v>
      </c>
      <c r="U1266" s="275">
        <v>0.34783532436100506</v>
      </c>
      <c r="V1266" s="275">
        <v>0.34783532436100506</v>
      </c>
      <c r="W1266" s="275">
        <v>5.0613103370014005E-2</v>
      </c>
      <c r="X1266" s="275">
        <v>4.2539994299809153E-4</v>
      </c>
      <c r="Y1266" s="275">
        <v>2.5519251656506047E-2</v>
      </c>
      <c r="Z1266" s="275">
        <v>3.5444279767178975E-2</v>
      </c>
      <c r="AA1266" s="275">
        <v>3.5444279767178975E-2</v>
      </c>
      <c r="AB1266" s="275">
        <v>3.5444279767178975E-2</v>
      </c>
      <c r="AC1266" s="275">
        <v>3.5444279767178975E-2</v>
      </c>
      <c r="AD1266" s="275">
        <v>3.5444279767178975E-2</v>
      </c>
      <c r="AE1266" s="275">
        <v>3.5444279767178975E-2</v>
      </c>
      <c r="AF1266" s="275">
        <v>2.1691916000000002E-3</v>
      </c>
      <c r="AG1266" s="275">
        <v>2.00865E-4</v>
      </c>
      <c r="AH1266" s="275">
        <v>2.00865E-4</v>
      </c>
      <c r="AI1266" s="275">
        <v>9.5086061403054627E-3</v>
      </c>
      <c r="AJ1266" s="275">
        <v>9.5086061403054627E-3</v>
      </c>
      <c r="AK1266" s="275">
        <v>9.5086061403054627E-3</v>
      </c>
    </row>
    <row r="1267" spans="1:37" ht="15" x14ac:dyDescent="0.25">
      <c r="A1267" s="269" t="s">
        <v>2336</v>
      </c>
      <c r="B1267" s="269" t="s">
        <v>2337</v>
      </c>
      <c r="C1267" s="275">
        <v>3</v>
      </c>
      <c r="D1267" s="269" t="s">
        <v>802</v>
      </c>
      <c r="E1267" s="275">
        <v>0</v>
      </c>
      <c r="F1267" s="275">
        <v>0</v>
      </c>
      <c r="G1267" s="275">
        <v>0</v>
      </c>
      <c r="H1267" s="275">
        <v>0</v>
      </c>
      <c r="I1267" s="275">
        <v>0</v>
      </c>
      <c r="J1267" s="275">
        <v>0</v>
      </c>
      <c r="K1267" s="275">
        <v>0</v>
      </c>
      <c r="L1267" s="275">
        <v>0</v>
      </c>
      <c r="M1267" s="275">
        <v>0</v>
      </c>
      <c r="N1267" s="275">
        <v>0.38946063811612153</v>
      </c>
      <c r="O1267" s="275">
        <v>0.38946063811612153</v>
      </c>
      <c r="P1267" s="275">
        <v>0.38946063811612147</v>
      </c>
      <c r="Q1267" s="275">
        <v>0.38946063811612153</v>
      </c>
      <c r="R1267" s="275">
        <v>0.38946063811612153</v>
      </c>
      <c r="S1267" s="275">
        <v>0.38946063811612153</v>
      </c>
      <c r="T1267" s="275">
        <v>0.38946063811612153</v>
      </c>
      <c r="U1267" s="275">
        <v>0.38946063811612153</v>
      </c>
      <c r="V1267" s="275">
        <v>0.38946063811612153</v>
      </c>
      <c r="W1267" s="275">
        <v>6.7439206019187681E-2</v>
      </c>
      <c r="X1267" s="275">
        <v>5.6244445012213731E-4</v>
      </c>
      <c r="Y1267" s="275">
        <v>3.4000825234654912E-2</v>
      </c>
      <c r="Z1267" s="275">
        <v>3.5781937755768461E-2</v>
      </c>
      <c r="AA1267" s="275">
        <v>3.5781937755768461E-2</v>
      </c>
      <c r="AB1267" s="275">
        <v>3.5781937755768461E-2</v>
      </c>
      <c r="AC1267" s="275">
        <v>3.5781937755768461E-2</v>
      </c>
      <c r="AD1267" s="275">
        <v>3.5781937755768461E-2</v>
      </c>
      <c r="AE1267" s="275">
        <v>3.5781937755768461E-2</v>
      </c>
      <c r="AF1267" s="275">
        <v>3.0178524000000003E-3</v>
      </c>
      <c r="AG1267" s="275">
        <v>2.7944999999999999E-4</v>
      </c>
      <c r="AH1267" s="275">
        <v>2.7944999999999999E-4</v>
      </c>
      <c r="AI1267" s="275">
        <v>1.1527907658303069E-2</v>
      </c>
      <c r="AJ1267" s="275">
        <v>1.1527907658303069E-2</v>
      </c>
      <c r="AK1267" s="275">
        <v>1.1527907658303069E-2</v>
      </c>
    </row>
    <row r="1268" spans="1:37" ht="15" x14ac:dyDescent="0.25">
      <c r="A1268" s="269" t="s">
        <v>3139</v>
      </c>
      <c r="B1268" s="269" t="s">
        <v>3140</v>
      </c>
      <c r="C1268" s="275">
        <v>2</v>
      </c>
      <c r="D1268" s="269" t="s">
        <v>802</v>
      </c>
      <c r="E1268" s="275">
        <v>0</v>
      </c>
      <c r="F1268" s="275">
        <v>0</v>
      </c>
      <c r="G1268" s="275">
        <v>0</v>
      </c>
      <c r="H1268" s="275">
        <v>0</v>
      </c>
      <c r="I1268" s="275">
        <v>0</v>
      </c>
      <c r="J1268" s="275">
        <v>0</v>
      </c>
      <c r="K1268" s="275">
        <v>0</v>
      </c>
      <c r="L1268" s="275">
        <v>0</v>
      </c>
      <c r="M1268" s="275">
        <v>0</v>
      </c>
      <c r="N1268" s="275">
        <v>0.25964042541074767</v>
      </c>
      <c r="O1268" s="275">
        <v>0.25964042541074767</v>
      </c>
      <c r="P1268" s="275">
        <v>0.25964042541074767</v>
      </c>
      <c r="Q1268" s="275">
        <v>0.25964042541074767</v>
      </c>
      <c r="R1268" s="275">
        <v>0.25964042541074767</v>
      </c>
      <c r="S1268" s="275">
        <v>0.25964042541074767</v>
      </c>
      <c r="T1268" s="275">
        <v>0.25964042541074767</v>
      </c>
      <c r="U1268" s="275">
        <v>0.25964042541074767</v>
      </c>
      <c r="V1268" s="275">
        <v>0.25964042541074767</v>
      </c>
      <c r="W1268" s="275">
        <v>3.3124457760840331E-2</v>
      </c>
      <c r="X1268" s="275">
        <v>2.3822071587404576E-4</v>
      </c>
      <c r="Y1268" s="275">
        <v>1.6681339238357188E-2</v>
      </c>
      <c r="Z1268" s="275">
        <v>3.4898647598589488E-2</v>
      </c>
      <c r="AA1268" s="275">
        <v>3.4898647598589488E-2</v>
      </c>
      <c r="AB1268" s="275">
        <v>3.4898647598589488E-2</v>
      </c>
      <c r="AC1268" s="275">
        <v>3.4898647598589488E-2</v>
      </c>
      <c r="AD1268" s="275">
        <v>3.4898647598589488E-2</v>
      </c>
      <c r="AE1268" s="275">
        <v>3.4898647598589488E-2</v>
      </c>
      <c r="AF1268" s="275">
        <v>2.0119016000000002E-3</v>
      </c>
      <c r="AG1268" s="275">
        <v>1.863E-4</v>
      </c>
      <c r="AH1268" s="275">
        <v>1.863E-4</v>
      </c>
      <c r="AI1268" s="275">
        <v>7.685271772202045E-3</v>
      </c>
      <c r="AJ1268" s="275">
        <v>7.685271772202045E-3</v>
      </c>
      <c r="AK1268" s="275">
        <v>7.685271772202045E-3</v>
      </c>
    </row>
    <row r="1269" spans="1:37" ht="15" x14ac:dyDescent="0.25">
      <c r="A1269" s="269" t="s">
        <v>432</v>
      </c>
      <c r="B1269" s="269" t="s">
        <v>433</v>
      </c>
      <c r="C1269" s="275">
        <v>6</v>
      </c>
      <c r="D1269" s="269" t="s">
        <v>802</v>
      </c>
      <c r="E1269" s="275">
        <v>0</v>
      </c>
      <c r="F1269" s="275">
        <v>0</v>
      </c>
      <c r="G1269" s="275">
        <v>0</v>
      </c>
      <c r="H1269" s="275">
        <v>0</v>
      </c>
      <c r="I1269" s="275">
        <v>0</v>
      </c>
      <c r="J1269" s="275">
        <v>0</v>
      </c>
      <c r="K1269" s="275">
        <v>0</v>
      </c>
      <c r="L1269" s="275">
        <v>0</v>
      </c>
      <c r="M1269" s="275">
        <v>0</v>
      </c>
      <c r="N1269" s="275">
        <v>0.2497518825306988</v>
      </c>
      <c r="O1269" s="275">
        <v>0.2497518825306988</v>
      </c>
      <c r="P1269" s="275">
        <v>0.24975188253069888</v>
      </c>
      <c r="Q1269" s="275">
        <v>0.2497518825306988</v>
      </c>
      <c r="R1269" s="275">
        <v>0.2497518825306988</v>
      </c>
      <c r="S1269" s="275">
        <v>0.2497518825306988</v>
      </c>
      <c r="T1269" s="275">
        <v>0.2497518825306988</v>
      </c>
      <c r="U1269" s="275">
        <v>0.2497518825306988</v>
      </c>
      <c r="V1269" s="275">
        <v>0.2497518825306988</v>
      </c>
      <c r="W1269" s="275">
        <v>8.9596686293850814E-2</v>
      </c>
      <c r="X1269" s="275">
        <v>9.5082269257343625E-4</v>
      </c>
      <c r="Y1269" s="275">
        <v>4.5273754493212123E-2</v>
      </c>
      <c r="Z1269" s="275">
        <v>5.0687227549956609E-2</v>
      </c>
      <c r="AA1269" s="275">
        <v>5.0687227549956609E-2</v>
      </c>
      <c r="AB1269" s="275">
        <v>5.0687227549956609E-2</v>
      </c>
      <c r="AC1269" s="275">
        <v>5.0687227549956609E-2</v>
      </c>
      <c r="AD1269" s="275">
        <v>5.0687227549956609E-2</v>
      </c>
      <c r="AE1269" s="275">
        <v>5.0687227549956609E-2</v>
      </c>
      <c r="AF1269" s="275">
        <v>5.6440152000000006E-3</v>
      </c>
      <c r="AG1269" s="275">
        <v>5.2262999999999995E-4</v>
      </c>
      <c r="AH1269" s="275">
        <v>5.2262999999999995E-4</v>
      </c>
      <c r="AI1269" s="275">
        <v>2.3051739161504083E-2</v>
      </c>
      <c r="AJ1269" s="275">
        <v>2.3051739161504083E-2</v>
      </c>
      <c r="AK1269" s="275">
        <v>2.3051739161504083E-2</v>
      </c>
    </row>
    <row r="1270" spans="1:37" ht="15" x14ac:dyDescent="0.25">
      <c r="A1270" s="269" t="s">
        <v>434</v>
      </c>
      <c r="B1270" s="269" t="s">
        <v>435</v>
      </c>
      <c r="C1270" s="275">
        <v>5</v>
      </c>
      <c r="D1270" s="269" t="s">
        <v>802</v>
      </c>
      <c r="E1270" s="275">
        <v>28.50754616375503</v>
      </c>
      <c r="F1270" s="275">
        <v>19.870191409171266</v>
      </c>
      <c r="G1270" s="275">
        <v>23.957756021461673</v>
      </c>
      <c r="H1270" s="275">
        <v>26.557393248125187</v>
      </c>
      <c r="I1270" s="275">
        <v>25.606096578980097</v>
      </c>
      <c r="J1270" s="275">
        <v>26.236844913159253</v>
      </c>
      <c r="K1270" s="275">
        <v>36.246592918910267</v>
      </c>
      <c r="L1270" s="275">
        <v>20.542515715685077</v>
      </c>
      <c r="M1270" s="275">
        <v>26.807947585111982</v>
      </c>
      <c r="N1270" s="275">
        <v>31.771215728117667</v>
      </c>
      <c r="O1270" s="275">
        <v>28.678152004559603</v>
      </c>
      <c r="P1270" s="275">
        <v>29.8935316402093</v>
      </c>
      <c r="Q1270" s="275">
        <v>31.195201255328094</v>
      </c>
      <c r="R1270" s="275">
        <v>30.991536066355039</v>
      </c>
      <c r="S1270" s="275">
        <v>31.065653941807891</v>
      </c>
      <c r="T1270" s="275">
        <v>32.347229663922626</v>
      </c>
      <c r="U1270" s="275">
        <v>28.695564958657119</v>
      </c>
      <c r="V1270" s="275">
        <v>30.425081730343926</v>
      </c>
      <c r="W1270" s="275">
        <v>3.9131234026471517</v>
      </c>
      <c r="X1270" s="275">
        <v>7.084086855872615E-2</v>
      </c>
      <c r="Y1270" s="275">
        <v>1.991982135602939</v>
      </c>
      <c r="Z1270" s="275">
        <v>0.22807646301132142</v>
      </c>
      <c r="AA1270" s="275">
        <v>0.22807646301132142</v>
      </c>
      <c r="AB1270" s="275">
        <v>0.22807646301132142</v>
      </c>
      <c r="AC1270" s="275">
        <v>0.22807646301132142</v>
      </c>
      <c r="AD1270" s="275">
        <v>0.22807646301132142</v>
      </c>
      <c r="AE1270" s="275">
        <v>0.22807646301132142</v>
      </c>
      <c r="AF1270" s="275">
        <v>20.0188096967</v>
      </c>
      <c r="AG1270" s="275">
        <v>1.8537228757999999</v>
      </c>
      <c r="AH1270" s="275">
        <v>1.8537228757999999</v>
      </c>
      <c r="AI1270" s="275">
        <v>1.9729436283876649</v>
      </c>
      <c r="AJ1270" s="275">
        <v>1.9729436283876649</v>
      </c>
      <c r="AK1270" s="275">
        <v>1.9729436283876649</v>
      </c>
    </row>
    <row r="1271" spans="1:37" ht="15" x14ac:dyDescent="0.25">
      <c r="A1271" s="269" t="s">
        <v>436</v>
      </c>
      <c r="B1271" s="269" t="s">
        <v>437</v>
      </c>
      <c r="C1271" s="275">
        <v>12</v>
      </c>
      <c r="D1271" s="269" t="s">
        <v>802</v>
      </c>
      <c r="E1271" s="275">
        <v>11.356194293758174</v>
      </c>
      <c r="F1271" s="275">
        <v>5.7909457925382677</v>
      </c>
      <c r="G1271" s="275">
        <v>7.2184034123812104</v>
      </c>
      <c r="H1271" s="275">
        <v>8.6036322045140068</v>
      </c>
      <c r="I1271" s="275">
        <v>6.8756781962351035</v>
      </c>
      <c r="J1271" s="275">
        <v>7.7396552003745551</v>
      </c>
      <c r="K1271" s="275">
        <v>11.356194293758174</v>
      </c>
      <c r="L1271" s="275">
        <v>5.9261079511198549</v>
      </c>
      <c r="M1271" s="275">
        <v>7.5798741235262277</v>
      </c>
      <c r="N1271" s="275">
        <v>4.4202615119604385</v>
      </c>
      <c r="O1271" s="275">
        <v>1.3798530744276021</v>
      </c>
      <c r="P1271" s="275">
        <v>2.649919377233068</v>
      </c>
      <c r="Q1271" s="275">
        <v>3.4100214866162775</v>
      </c>
      <c r="R1271" s="275">
        <v>3.0635864500012033</v>
      </c>
      <c r="S1271" s="275">
        <v>3.2392260586838288</v>
      </c>
      <c r="T1271" s="275">
        <v>4.4202615119604385</v>
      </c>
      <c r="U1271" s="275">
        <v>1.3798530744276021</v>
      </c>
      <c r="V1271" s="275">
        <v>2.7341060460117488</v>
      </c>
      <c r="W1271" s="275">
        <v>0.24024456476461101</v>
      </c>
      <c r="X1271" s="275">
        <v>3.7096405108645041E-3</v>
      </c>
      <c r="Y1271" s="275">
        <v>0.12197710263773776</v>
      </c>
      <c r="Z1271" s="275">
        <v>6.9300676970555766E-2</v>
      </c>
      <c r="AA1271" s="275">
        <v>6.9300676970555766E-2</v>
      </c>
      <c r="AB1271" s="275">
        <v>6.9300676970555766E-2</v>
      </c>
      <c r="AC1271" s="275">
        <v>6.9300676970555766E-2</v>
      </c>
      <c r="AD1271" s="275">
        <v>6.9300676970555766E-2</v>
      </c>
      <c r="AE1271" s="275">
        <v>6.9300676970555766E-2</v>
      </c>
      <c r="AF1271" s="275">
        <v>12.170528089000001</v>
      </c>
      <c r="AG1271" s="275">
        <v>1.1269786549999998</v>
      </c>
      <c r="AH1271" s="275">
        <v>1.1269786549999998</v>
      </c>
      <c r="AI1271" s="275">
        <v>0.96781826010624528</v>
      </c>
      <c r="AJ1271" s="275">
        <v>0.96781826010624528</v>
      </c>
      <c r="AK1271" s="275">
        <v>0.96781826010624528</v>
      </c>
    </row>
    <row r="1272" spans="1:37" ht="15" x14ac:dyDescent="0.25">
      <c r="A1272" s="269" t="s">
        <v>438</v>
      </c>
      <c r="B1272" s="269" t="s">
        <v>439</v>
      </c>
      <c r="C1272" s="275">
        <v>11</v>
      </c>
      <c r="D1272" s="269" t="s">
        <v>802</v>
      </c>
      <c r="E1272" s="275">
        <v>94.312145263756392</v>
      </c>
      <c r="F1272" s="275">
        <v>72.657347721092279</v>
      </c>
      <c r="G1272" s="275">
        <v>81.483215960497347</v>
      </c>
      <c r="H1272" s="275">
        <v>82.85438890506515</v>
      </c>
      <c r="I1272" s="275">
        <v>80.795538226067578</v>
      </c>
      <c r="J1272" s="275">
        <v>81.824963565566364</v>
      </c>
      <c r="K1272" s="275">
        <v>94.312145263756392</v>
      </c>
      <c r="L1272" s="275">
        <v>75.293362019480895</v>
      </c>
      <c r="M1272" s="275">
        <v>84.782597646627963</v>
      </c>
      <c r="N1272" s="275">
        <v>33.000633429112597</v>
      </c>
      <c r="O1272" s="275">
        <v>23.924327780902487</v>
      </c>
      <c r="P1272" s="275">
        <v>27.325065377871599</v>
      </c>
      <c r="Q1272" s="275">
        <v>28.709611492886729</v>
      </c>
      <c r="R1272" s="275">
        <v>28.257089638976638</v>
      </c>
      <c r="S1272" s="275">
        <v>28.468818023681152</v>
      </c>
      <c r="T1272" s="275">
        <v>32.077302576913802</v>
      </c>
      <c r="U1272" s="275">
        <v>24.775637878621385</v>
      </c>
      <c r="V1272" s="275">
        <v>27.766884609384658</v>
      </c>
      <c r="W1272" s="275">
        <v>0.22207601542919442</v>
      </c>
      <c r="X1272" s="275">
        <v>2.0606715546145045E-3</v>
      </c>
      <c r="Y1272" s="275">
        <v>0.11206834349190446</v>
      </c>
      <c r="Z1272" s="275">
        <v>7.4562989214305778E-2</v>
      </c>
      <c r="AA1272" s="275">
        <v>7.4562989214305778E-2</v>
      </c>
      <c r="AB1272" s="275">
        <v>7.4562989214305778E-2</v>
      </c>
      <c r="AC1272" s="275">
        <v>7.4562989214305778E-2</v>
      </c>
      <c r="AD1272" s="275">
        <v>7.4562989214305778E-2</v>
      </c>
      <c r="AE1272" s="275">
        <v>7.4562989214305778E-2</v>
      </c>
      <c r="AF1272" s="275">
        <v>48.036978447500005</v>
      </c>
      <c r="AG1272" s="275">
        <v>4.4481763411999991</v>
      </c>
      <c r="AH1272" s="275">
        <v>4.4481763411999991</v>
      </c>
      <c r="AI1272" s="275">
        <v>5.0098329027705155</v>
      </c>
      <c r="AJ1272" s="275">
        <v>5.0098329027705155</v>
      </c>
      <c r="AK1272" s="275">
        <v>5.0098329027705155</v>
      </c>
    </row>
    <row r="1273" spans="1:37" ht="15" x14ac:dyDescent="0.25">
      <c r="A1273" s="269" t="s">
        <v>440</v>
      </c>
      <c r="B1273" s="269" t="s">
        <v>441</v>
      </c>
      <c r="C1273" s="275">
        <v>3</v>
      </c>
      <c r="D1273" s="269" t="s">
        <v>802</v>
      </c>
      <c r="E1273" s="275">
        <v>11.8340003490448</v>
      </c>
      <c r="F1273" s="275">
        <v>3.5502001047134399</v>
      </c>
      <c r="G1273" s="275">
        <v>9.4672002792358398</v>
      </c>
      <c r="H1273" s="275">
        <v>11.8340003490448</v>
      </c>
      <c r="I1273" s="275">
        <v>10.65060031414032</v>
      </c>
      <c r="J1273" s="275">
        <v>11.53815034031868</v>
      </c>
      <c r="K1273" s="275">
        <v>11.8340003490448</v>
      </c>
      <c r="L1273" s="275">
        <v>3.5502001047134399</v>
      </c>
      <c r="M1273" s="275">
        <v>9.4672002792358398</v>
      </c>
      <c r="N1273" s="275">
        <v>7.7610129562068852</v>
      </c>
      <c r="O1273" s="275">
        <v>2.4157170457478099</v>
      </c>
      <c r="P1273" s="275">
        <v>6.2337855532185777</v>
      </c>
      <c r="Q1273" s="275">
        <v>7.7610129562068852</v>
      </c>
      <c r="R1273" s="275">
        <v>6.9973992547127315</v>
      </c>
      <c r="S1273" s="275">
        <v>7.5701095308333457</v>
      </c>
      <c r="T1273" s="275">
        <v>7.7610129562068852</v>
      </c>
      <c r="U1273" s="275">
        <v>2.4157170457478099</v>
      </c>
      <c r="V1273" s="275">
        <v>6.2337855532185777</v>
      </c>
      <c r="W1273" s="275">
        <v>6.7439206019187681E-2</v>
      </c>
      <c r="X1273" s="275">
        <v>5.6244445012213731E-4</v>
      </c>
      <c r="Y1273" s="275">
        <v>3.4000825234654912E-2</v>
      </c>
      <c r="Z1273" s="275">
        <v>3.5781937755768461E-2</v>
      </c>
      <c r="AA1273" s="275">
        <v>3.5781937755768461E-2</v>
      </c>
      <c r="AB1273" s="275">
        <v>3.5781937755768461E-2</v>
      </c>
      <c r="AC1273" s="275">
        <v>3.5781937755768461E-2</v>
      </c>
      <c r="AD1273" s="275">
        <v>3.5781937755768461E-2</v>
      </c>
      <c r="AE1273" s="275">
        <v>3.5781937755768461E-2</v>
      </c>
      <c r="AF1273" s="275">
        <v>1.4258311111999999</v>
      </c>
      <c r="AG1273" s="275">
        <v>0.1320306705</v>
      </c>
      <c r="AH1273" s="275">
        <v>0.1320306705</v>
      </c>
      <c r="AI1273" s="275">
        <v>0.21833811796265074</v>
      </c>
      <c r="AJ1273" s="275">
        <v>0.21833811796265074</v>
      </c>
      <c r="AK1273" s="275">
        <v>0.21833811796265074</v>
      </c>
    </row>
    <row r="1274" spans="1:37" ht="15" x14ac:dyDescent="0.25">
      <c r="A1274" s="269" t="s">
        <v>442</v>
      </c>
      <c r="B1274" s="269" t="s">
        <v>443</v>
      </c>
      <c r="C1274" s="275">
        <v>3</v>
      </c>
      <c r="D1274" s="269" t="s">
        <v>802</v>
      </c>
      <c r="E1274" s="275">
        <v>11.8340003490448</v>
      </c>
      <c r="F1274" s="275">
        <v>3.5502001047134399</v>
      </c>
      <c r="G1274" s="275">
        <v>9.4672002792358398</v>
      </c>
      <c r="H1274" s="275">
        <v>11.8340003490448</v>
      </c>
      <c r="I1274" s="275">
        <v>10.65060031414032</v>
      </c>
      <c r="J1274" s="275">
        <v>11.53815034031868</v>
      </c>
      <c r="K1274" s="275">
        <v>11.8340003490448</v>
      </c>
      <c r="L1274" s="275">
        <v>3.5502001047134399</v>
      </c>
      <c r="M1274" s="275">
        <v>9.4672002792358398</v>
      </c>
      <c r="N1274" s="275">
        <v>7.7610129562068852</v>
      </c>
      <c r="O1274" s="275">
        <v>2.4157170457478099</v>
      </c>
      <c r="P1274" s="275">
        <v>6.2337855532185777</v>
      </c>
      <c r="Q1274" s="275">
        <v>7.7610129562068852</v>
      </c>
      <c r="R1274" s="275">
        <v>6.9973992547127315</v>
      </c>
      <c r="S1274" s="275">
        <v>7.5701095308333457</v>
      </c>
      <c r="T1274" s="275">
        <v>7.7610129562068852</v>
      </c>
      <c r="U1274" s="275">
        <v>2.4157170457478099</v>
      </c>
      <c r="V1274" s="275">
        <v>6.2337855532185777</v>
      </c>
      <c r="W1274" s="275">
        <v>6.7439206019187681E-2</v>
      </c>
      <c r="X1274" s="275">
        <v>5.6244445012213731E-4</v>
      </c>
      <c r="Y1274" s="275">
        <v>3.4000825234654912E-2</v>
      </c>
      <c r="Z1274" s="275">
        <v>3.5781937755768461E-2</v>
      </c>
      <c r="AA1274" s="275">
        <v>3.5781937755768461E-2</v>
      </c>
      <c r="AB1274" s="275">
        <v>3.5781937755768461E-2</v>
      </c>
      <c r="AC1274" s="275">
        <v>3.5781937755768461E-2</v>
      </c>
      <c r="AD1274" s="275">
        <v>3.5781937755768461E-2</v>
      </c>
      <c r="AE1274" s="275">
        <v>3.5781937755768461E-2</v>
      </c>
      <c r="AF1274" s="275">
        <v>1.4258311111999999</v>
      </c>
      <c r="AG1274" s="275">
        <v>0.1320306705</v>
      </c>
      <c r="AH1274" s="275">
        <v>0.1320306705</v>
      </c>
      <c r="AI1274" s="275">
        <v>0.21833811796265074</v>
      </c>
      <c r="AJ1274" s="275">
        <v>0.21833811796265074</v>
      </c>
      <c r="AK1274" s="275">
        <v>0.21833811796265074</v>
      </c>
    </row>
    <row r="1275" spans="1:37" ht="15" x14ac:dyDescent="0.25">
      <c r="A1275" s="269" t="s">
        <v>444</v>
      </c>
      <c r="B1275" s="269" t="s">
        <v>445</v>
      </c>
      <c r="C1275" s="275">
        <v>3</v>
      </c>
      <c r="D1275" s="269" t="s">
        <v>802</v>
      </c>
      <c r="E1275" s="275">
        <v>11.8340003490448</v>
      </c>
      <c r="F1275" s="275">
        <v>3.5502001047134399</v>
      </c>
      <c r="G1275" s="275">
        <v>9.4672002792358398</v>
      </c>
      <c r="H1275" s="275">
        <v>11.8340003490448</v>
      </c>
      <c r="I1275" s="275">
        <v>10.65060031414032</v>
      </c>
      <c r="J1275" s="275">
        <v>11.53815034031868</v>
      </c>
      <c r="K1275" s="275">
        <v>11.8340003490448</v>
      </c>
      <c r="L1275" s="275">
        <v>3.5502001047134399</v>
      </c>
      <c r="M1275" s="275">
        <v>9.4672002792358398</v>
      </c>
      <c r="N1275" s="275">
        <v>7.7610129562068844</v>
      </c>
      <c r="O1275" s="275">
        <v>2.4157170457478103</v>
      </c>
      <c r="P1275" s="275">
        <v>6.2337855532185777</v>
      </c>
      <c r="Q1275" s="275">
        <v>7.7610129562068844</v>
      </c>
      <c r="R1275" s="275">
        <v>6.9973992547127315</v>
      </c>
      <c r="S1275" s="275">
        <v>7.5701095308333457</v>
      </c>
      <c r="T1275" s="275">
        <v>7.7610129562068844</v>
      </c>
      <c r="U1275" s="275">
        <v>2.4157170457478103</v>
      </c>
      <c r="V1275" s="275">
        <v>6.2337855532185777</v>
      </c>
      <c r="W1275" s="275">
        <v>6.7439206019187681E-2</v>
      </c>
      <c r="X1275" s="275">
        <v>5.6244445012213731E-4</v>
      </c>
      <c r="Y1275" s="275">
        <v>3.4000825234654912E-2</v>
      </c>
      <c r="Z1275" s="275">
        <v>3.5781937755768461E-2</v>
      </c>
      <c r="AA1275" s="275">
        <v>3.5781937755768461E-2</v>
      </c>
      <c r="AB1275" s="275">
        <v>3.5781937755768461E-2</v>
      </c>
      <c r="AC1275" s="275">
        <v>3.5781937755768461E-2</v>
      </c>
      <c r="AD1275" s="275">
        <v>3.5781937755768461E-2</v>
      </c>
      <c r="AE1275" s="275">
        <v>3.5781937755768461E-2</v>
      </c>
      <c r="AF1275" s="275">
        <v>1.4258311111999999</v>
      </c>
      <c r="AG1275" s="275">
        <v>0.1320306705</v>
      </c>
      <c r="AH1275" s="275">
        <v>0.1320306705</v>
      </c>
      <c r="AI1275" s="275">
        <v>0.21833811796265074</v>
      </c>
      <c r="AJ1275" s="275">
        <v>0.21833811796265074</v>
      </c>
      <c r="AK1275" s="275">
        <v>0.21833811796265074</v>
      </c>
    </row>
    <row r="1276" spans="1:37" ht="15" x14ac:dyDescent="0.25">
      <c r="A1276" s="269" t="s">
        <v>446</v>
      </c>
      <c r="B1276" s="269" t="s">
        <v>447</v>
      </c>
      <c r="C1276" s="275">
        <v>12</v>
      </c>
      <c r="D1276" s="269" t="s">
        <v>802</v>
      </c>
      <c r="E1276" s="275">
        <v>0</v>
      </c>
      <c r="F1276" s="275">
        <v>0</v>
      </c>
      <c r="G1276" s="275">
        <v>0</v>
      </c>
      <c r="H1276" s="275">
        <v>0</v>
      </c>
      <c r="I1276" s="275">
        <v>0</v>
      </c>
      <c r="J1276" s="275">
        <v>0</v>
      </c>
      <c r="K1276" s="275">
        <v>0</v>
      </c>
      <c r="L1276" s="275">
        <v>0</v>
      </c>
      <c r="M1276" s="275">
        <v>0</v>
      </c>
      <c r="N1276" s="275">
        <v>0.69182718194763138</v>
      </c>
      <c r="O1276" s="275">
        <v>0.69182718194763138</v>
      </c>
      <c r="P1276" s="275">
        <v>0.69182718194763126</v>
      </c>
      <c r="Q1276" s="275">
        <v>0.69182718194763138</v>
      </c>
      <c r="R1276" s="275">
        <v>0.69182718194763138</v>
      </c>
      <c r="S1276" s="275">
        <v>0.69182718194763138</v>
      </c>
      <c r="T1276" s="275">
        <v>0.69182718194763138</v>
      </c>
      <c r="U1276" s="275">
        <v>0.69182718194763138</v>
      </c>
      <c r="V1276" s="275">
        <v>0.69182718194763138</v>
      </c>
      <c r="W1276" s="275">
        <v>0.24360069324794437</v>
      </c>
      <c r="X1276" s="275">
        <v>3.7107371108645042E-3</v>
      </c>
      <c r="Y1276" s="275">
        <v>0.12365571517940444</v>
      </c>
      <c r="Z1276" s="275">
        <v>8.8844879895555756E-2</v>
      </c>
      <c r="AA1276" s="275">
        <v>8.8844879895555756E-2</v>
      </c>
      <c r="AB1276" s="275">
        <v>8.8844879895555756E-2</v>
      </c>
      <c r="AC1276" s="275">
        <v>8.8844879895555756E-2</v>
      </c>
      <c r="AD1276" s="275">
        <v>8.8844879895555756E-2</v>
      </c>
      <c r="AE1276" s="275">
        <v>8.8844879895555756E-2</v>
      </c>
      <c r="AF1276" s="275">
        <v>1.16117472E-2</v>
      </c>
      <c r="AG1276" s="275">
        <v>1.0752358E-3</v>
      </c>
      <c r="AH1276" s="275">
        <v>1.0752358E-3</v>
      </c>
      <c r="AI1276" s="275">
        <v>5.5804381152518547E-2</v>
      </c>
      <c r="AJ1276" s="275">
        <v>5.5804381152518547E-2</v>
      </c>
      <c r="AK1276" s="275">
        <v>5.5804381152518547E-2</v>
      </c>
    </row>
    <row r="1277" spans="1:37" ht="15" x14ac:dyDescent="0.25">
      <c r="A1277" s="269" t="s">
        <v>448</v>
      </c>
      <c r="B1277" s="269" t="s">
        <v>449</v>
      </c>
      <c r="C1277" s="275">
        <v>12</v>
      </c>
      <c r="D1277" s="269" t="s">
        <v>802</v>
      </c>
      <c r="E1277" s="275">
        <v>0</v>
      </c>
      <c r="F1277" s="275">
        <v>0</v>
      </c>
      <c r="G1277" s="275">
        <v>0</v>
      </c>
      <c r="H1277" s="275">
        <v>0</v>
      </c>
      <c r="I1277" s="275">
        <v>0</v>
      </c>
      <c r="J1277" s="275">
        <v>0</v>
      </c>
      <c r="K1277" s="275">
        <v>0</v>
      </c>
      <c r="L1277" s="275">
        <v>0</v>
      </c>
      <c r="M1277" s="275">
        <v>0</v>
      </c>
      <c r="N1277" s="275">
        <v>0.4995037650613976</v>
      </c>
      <c r="O1277" s="275">
        <v>0.4995037650613976</v>
      </c>
      <c r="P1277" s="275">
        <v>0.49950376506139776</v>
      </c>
      <c r="Q1277" s="275">
        <v>0.4995037650613976</v>
      </c>
      <c r="R1277" s="275">
        <v>0.4995037650613976</v>
      </c>
      <c r="S1277" s="275">
        <v>0.4995037650613976</v>
      </c>
      <c r="T1277" s="275">
        <v>0.4995037650613976</v>
      </c>
      <c r="U1277" s="275">
        <v>0.4995037650613976</v>
      </c>
      <c r="V1277" s="275">
        <v>0.4995037650613976</v>
      </c>
      <c r="W1277" s="275">
        <v>0.24098435961336806</v>
      </c>
      <c r="X1277" s="275">
        <v>2.2483175567385499E-3</v>
      </c>
      <c r="Y1277" s="275">
        <v>0.1216163385850533</v>
      </c>
      <c r="Z1277" s="275">
        <v>8.0257423432895256E-2</v>
      </c>
      <c r="AA1277" s="275">
        <v>8.0257423432895256E-2</v>
      </c>
      <c r="AB1277" s="275">
        <v>8.0257423432895256E-2</v>
      </c>
      <c r="AC1277" s="275">
        <v>8.0257423432895256E-2</v>
      </c>
      <c r="AD1277" s="275">
        <v>8.0257423432895256E-2</v>
      </c>
      <c r="AE1277" s="275">
        <v>8.0257423432895256E-2</v>
      </c>
      <c r="AF1277" s="275">
        <v>1.0896340800000001E-2</v>
      </c>
      <c r="AG1277" s="275">
        <v>1.00899E-3</v>
      </c>
      <c r="AH1277" s="275">
        <v>1.00899E-3</v>
      </c>
      <c r="AI1277" s="275">
        <v>4.565845061124249E-2</v>
      </c>
      <c r="AJ1277" s="275">
        <v>4.565845061124249E-2</v>
      </c>
      <c r="AK1277" s="275">
        <v>4.565845061124249E-2</v>
      </c>
    </row>
    <row r="1278" spans="1:37" ht="15" x14ac:dyDescent="0.25">
      <c r="A1278" s="269" t="s">
        <v>450</v>
      </c>
      <c r="B1278" s="269" t="s">
        <v>451</v>
      </c>
      <c r="C1278" s="275">
        <v>11</v>
      </c>
      <c r="D1278" s="269" t="s">
        <v>802</v>
      </c>
      <c r="E1278" s="275">
        <v>11.356194293758174</v>
      </c>
      <c r="F1278" s="275">
        <v>5.7909457925382677</v>
      </c>
      <c r="G1278" s="275">
        <v>7.2184034123812104</v>
      </c>
      <c r="H1278" s="275">
        <v>8.6036322045140068</v>
      </c>
      <c r="I1278" s="275">
        <v>6.8756781962351035</v>
      </c>
      <c r="J1278" s="275">
        <v>7.7396552003745551</v>
      </c>
      <c r="K1278" s="275">
        <v>11.356194293758174</v>
      </c>
      <c r="L1278" s="275">
        <v>5.9261079511198549</v>
      </c>
      <c r="M1278" s="275">
        <v>7.5798741235262277</v>
      </c>
      <c r="N1278" s="275">
        <v>4.2105336850699713</v>
      </c>
      <c r="O1278" s="275">
        <v>1.1604368860367822</v>
      </c>
      <c r="P1278" s="275">
        <v>2.4377694599675128</v>
      </c>
      <c r="Q1278" s="275">
        <v>3.2002936597258107</v>
      </c>
      <c r="R1278" s="275">
        <v>2.8441702616103837</v>
      </c>
      <c r="S1278" s="275">
        <v>3.0270761414182736</v>
      </c>
      <c r="T1278" s="275">
        <v>4.2105336850699713</v>
      </c>
      <c r="U1278" s="275">
        <v>1.1604368860367822</v>
      </c>
      <c r="V1278" s="275">
        <v>2.5219561287461931</v>
      </c>
      <c r="W1278" s="275">
        <v>0.22019291792086101</v>
      </c>
      <c r="X1278" s="275">
        <v>2.0600587296145043E-3</v>
      </c>
      <c r="Y1278" s="275">
        <v>0.11112648832523776</v>
      </c>
      <c r="Z1278" s="275">
        <v>6.0269627439305758E-2</v>
      </c>
      <c r="AA1278" s="275">
        <v>6.0269627439305758E-2</v>
      </c>
      <c r="AB1278" s="275">
        <v>6.0269627439305758E-2</v>
      </c>
      <c r="AC1278" s="275">
        <v>6.0269627439305758E-2</v>
      </c>
      <c r="AD1278" s="275">
        <v>6.0269627439305758E-2</v>
      </c>
      <c r="AE1278" s="275">
        <v>6.0269627439305758E-2</v>
      </c>
      <c r="AF1278" s="275">
        <v>12.020642721500002</v>
      </c>
      <c r="AG1278" s="275">
        <v>1.1130994424999998</v>
      </c>
      <c r="AH1278" s="275">
        <v>1.1130994424999998</v>
      </c>
      <c r="AI1278" s="275">
        <v>0.88672383875432925</v>
      </c>
      <c r="AJ1278" s="275">
        <v>0.88672383875432925</v>
      </c>
      <c r="AK1278" s="275">
        <v>0.88672383875432925</v>
      </c>
    </row>
    <row r="1279" spans="1:37" ht="15" x14ac:dyDescent="0.25">
      <c r="A1279" s="269" t="s">
        <v>452</v>
      </c>
      <c r="B1279" s="269" t="s">
        <v>453</v>
      </c>
      <c r="C1279" s="275">
        <v>11</v>
      </c>
      <c r="D1279" s="269" t="s">
        <v>802</v>
      </c>
      <c r="E1279" s="275">
        <v>0</v>
      </c>
      <c r="F1279" s="275">
        <v>0</v>
      </c>
      <c r="G1279" s="275">
        <v>0</v>
      </c>
      <c r="H1279" s="275">
        <v>0</v>
      </c>
      <c r="I1279" s="275">
        <v>0</v>
      </c>
      <c r="J1279" s="275">
        <v>0</v>
      </c>
      <c r="K1279" s="275">
        <v>0</v>
      </c>
      <c r="L1279" s="275">
        <v>0</v>
      </c>
      <c r="M1279" s="275">
        <v>0</v>
      </c>
      <c r="N1279" s="275">
        <v>0.6600080662102501</v>
      </c>
      <c r="O1279" s="275">
        <v>0.6600080662102501</v>
      </c>
      <c r="P1279" s="275">
        <v>0.6600080662102501</v>
      </c>
      <c r="Q1279" s="275">
        <v>0.6600080662102501</v>
      </c>
      <c r="R1279" s="275">
        <v>0.6600080662102501</v>
      </c>
      <c r="S1279" s="275">
        <v>0.6600080662102501</v>
      </c>
      <c r="T1279" s="275">
        <v>0.6600080662102501</v>
      </c>
      <c r="U1279" s="275">
        <v>0.6600080662102501</v>
      </c>
      <c r="V1279" s="275">
        <v>0.6600080662102501</v>
      </c>
      <c r="W1279" s="275">
        <v>0.22611204763877069</v>
      </c>
      <c r="X1279" s="275">
        <v>3.5235578837404581E-3</v>
      </c>
      <c r="Y1279" s="275">
        <v>0.11481780276125557</v>
      </c>
      <c r="Z1279" s="275">
        <v>8.8299246026966274E-2</v>
      </c>
      <c r="AA1279" s="275">
        <v>8.8299246026966274E-2</v>
      </c>
      <c r="AB1279" s="275">
        <v>8.8299246026966274E-2</v>
      </c>
      <c r="AC1279" s="275">
        <v>8.8299246026966274E-2</v>
      </c>
      <c r="AD1279" s="275">
        <v>8.8299246026966274E-2</v>
      </c>
      <c r="AE1279" s="275">
        <v>8.8299246026966274E-2</v>
      </c>
      <c r="AF1279" s="275">
        <v>1.0539169200000002E-2</v>
      </c>
      <c r="AG1279" s="275">
        <v>9.7591619999999992E-4</v>
      </c>
      <c r="AH1279" s="275">
        <v>9.7591619999999992E-4</v>
      </c>
      <c r="AI1279" s="275">
        <v>5.1739910769718352E-2</v>
      </c>
      <c r="AJ1279" s="275">
        <v>5.1739910769718352E-2</v>
      </c>
      <c r="AK1279" s="275">
        <v>5.1739910769718352E-2</v>
      </c>
    </row>
    <row r="1280" spans="1:37" ht="15" x14ac:dyDescent="0.25">
      <c r="A1280" s="269" t="s">
        <v>454</v>
      </c>
      <c r="B1280" s="269" t="s">
        <v>455</v>
      </c>
      <c r="C1280" s="275">
        <v>12</v>
      </c>
      <c r="D1280" s="269" t="s">
        <v>802</v>
      </c>
      <c r="E1280" s="275">
        <v>0</v>
      </c>
      <c r="F1280" s="275">
        <v>0</v>
      </c>
      <c r="G1280" s="275">
        <v>0</v>
      </c>
      <c r="H1280" s="275">
        <v>0</v>
      </c>
      <c r="I1280" s="275">
        <v>0</v>
      </c>
      <c r="J1280" s="275">
        <v>0</v>
      </c>
      <c r="K1280" s="275">
        <v>0</v>
      </c>
      <c r="L1280" s="275">
        <v>0</v>
      </c>
      <c r="M1280" s="275">
        <v>0</v>
      </c>
      <c r="N1280" s="275">
        <v>0.69182718194763138</v>
      </c>
      <c r="O1280" s="275">
        <v>0.69182718194763138</v>
      </c>
      <c r="P1280" s="275">
        <v>0.69182718194763126</v>
      </c>
      <c r="Q1280" s="275">
        <v>0.69182718194763138</v>
      </c>
      <c r="R1280" s="275">
        <v>0.69182718194763138</v>
      </c>
      <c r="S1280" s="275">
        <v>0.69182718194763138</v>
      </c>
      <c r="T1280" s="275">
        <v>0.69182718194763138</v>
      </c>
      <c r="U1280" s="275">
        <v>0.69182718194763138</v>
      </c>
      <c r="V1280" s="275">
        <v>0.69182718194763138</v>
      </c>
      <c r="W1280" s="275">
        <v>0.24360069324794437</v>
      </c>
      <c r="X1280" s="275">
        <v>3.7107371108645042E-3</v>
      </c>
      <c r="Y1280" s="275">
        <v>0.12365571517940444</v>
      </c>
      <c r="Z1280" s="275">
        <v>8.8844879895555756E-2</v>
      </c>
      <c r="AA1280" s="275">
        <v>8.8844879895555756E-2</v>
      </c>
      <c r="AB1280" s="275">
        <v>8.8844879895555756E-2</v>
      </c>
      <c r="AC1280" s="275">
        <v>8.8844879895555756E-2</v>
      </c>
      <c r="AD1280" s="275">
        <v>8.8844879895555756E-2</v>
      </c>
      <c r="AE1280" s="275">
        <v>8.8844879895555756E-2</v>
      </c>
      <c r="AF1280" s="275">
        <v>0.21406667430000004</v>
      </c>
      <c r="AG1280" s="275">
        <v>1.9822326400000003E-2</v>
      </c>
      <c r="AH1280" s="275">
        <v>1.9822326400000003E-2</v>
      </c>
      <c r="AI1280" s="275">
        <v>5.6399513142182743E-2</v>
      </c>
      <c r="AJ1280" s="275">
        <v>5.6399513142182743E-2</v>
      </c>
      <c r="AK1280" s="275">
        <v>5.6399513142182743E-2</v>
      </c>
    </row>
    <row r="1281" spans="1:37" ht="15" x14ac:dyDescent="0.25">
      <c r="A1281" s="269" t="s">
        <v>3841</v>
      </c>
      <c r="B1281" s="269" t="s">
        <v>1860</v>
      </c>
      <c r="C1281" s="275">
        <v>5</v>
      </c>
      <c r="D1281" s="269" t="s">
        <v>802</v>
      </c>
      <c r="E1281" s="275">
        <v>28.547146125989528</v>
      </c>
      <c r="F1281" s="275">
        <v>20.002191283286255</v>
      </c>
      <c r="G1281" s="275">
        <v>24.063355920753668</v>
      </c>
      <c r="H1281" s="275">
        <v>26.689393122240176</v>
      </c>
      <c r="I1281" s="275">
        <v>25.724896465683589</v>
      </c>
      <c r="J1281" s="275">
        <v>26.365544790421367</v>
      </c>
      <c r="K1281" s="275">
        <v>36.378592793025256</v>
      </c>
      <c r="L1281" s="275">
        <v>20.674515589800066</v>
      </c>
      <c r="M1281" s="275">
        <v>26.913547484403971</v>
      </c>
      <c r="N1281" s="275">
        <v>33.136771889562681</v>
      </c>
      <c r="O1281" s="275">
        <v>28.458645321491559</v>
      </c>
      <c r="P1281" s="275">
        <v>30.486930399466377</v>
      </c>
      <c r="Q1281" s="275">
        <v>31.946639593635528</v>
      </c>
      <c r="R1281" s="275">
        <v>31.492090071072646</v>
      </c>
      <c r="S1281" s="275">
        <v>31.730826436997383</v>
      </c>
      <c r="T1281" s="275">
        <v>33.135807943754493</v>
      </c>
      <c r="U1281" s="275">
        <v>28.620070413146205</v>
      </c>
      <c r="V1281" s="275">
        <v>30.838465317654595</v>
      </c>
      <c r="W1281" s="275">
        <v>3.915739736373836</v>
      </c>
      <c r="X1281" s="275">
        <v>7.2303288112852096E-2</v>
      </c>
      <c r="Y1281" s="275">
        <v>1.994021512243344</v>
      </c>
      <c r="Z1281" s="275">
        <v>0.23666391947398194</v>
      </c>
      <c r="AA1281" s="275">
        <v>0.23666391947398194</v>
      </c>
      <c r="AB1281" s="275">
        <v>0.23666391947398194</v>
      </c>
      <c r="AC1281" s="275">
        <v>0.23666391947398194</v>
      </c>
      <c r="AD1281" s="275">
        <v>0.23666391947398194</v>
      </c>
      <c r="AE1281" s="275">
        <v>0.23666391947398194</v>
      </c>
      <c r="AF1281" s="275">
        <v>20.433470978099997</v>
      </c>
      <c r="AG1281" s="275">
        <v>1.8921202917</v>
      </c>
      <c r="AH1281" s="275">
        <v>1.8921202917</v>
      </c>
      <c r="AI1281" s="275">
        <v>2.1345605982191183</v>
      </c>
      <c r="AJ1281" s="275">
        <v>2.1345605982191183</v>
      </c>
      <c r="AK1281" s="275">
        <v>2.1345605982191183</v>
      </c>
    </row>
    <row r="1282" spans="1:37" ht="15" x14ac:dyDescent="0.25">
      <c r="A1282" s="269" t="s">
        <v>3842</v>
      </c>
      <c r="B1282" s="269" t="s">
        <v>1862</v>
      </c>
      <c r="C1282" s="275">
        <v>3</v>
      </c>
      <c r="D1282" s="269" t="s">
        <v>802</v>
      </c>
      <c r="E1282" s="275">
        <v>11.356194293758174</v>
      </c>
      <c r="F1282" s="275">
        <v>5.7909457925382677</v>
      </c>
      <c r="G1282" s="275">
        <v>7.2184034123812104</v>
      </c>
      <c r="H1282" s="275">
        <v>8.6036322045140068</v>
      </c>
      <c r="I1282" s="275">
        <v>6.8756781962351035</v>
      </c>
      <c r="J1282" s="275">
        <v>7.7396552003745551</v>
      </c>
      <c r="K1282" s="275">
        <v>11.356194293758174</v>
      </c>
      <c r="L1282" s="275">
        <v>5.9261079511198549</v>
      </c>
      <c r="M1282" s="275">
        <v>7.5798741235262277</v>
      </c>
      <c r="N1282" s="275">
        <v>3.8533102712781564</v>
      </c>
      <c r="O1282" s="275">
        <v>0.8129018337453201</v>
      </c>
      <c r="P1282" s="275">
        <v>2.0829681365507864</v>
      </c>
      <c r="Q1282" s="275">
        <v>2.8430702459339949</v>
      </c>
      <c r="R1282" s="275">
        <v>2.4966352093189217</v>
      </c>
      <c r="S1282" s="275">
        <v>2.6722748180015463</v>
      </c>
      <c r="T1282" s="275">
        <v>3.8533102712781564</v>
      </c>
      <c r="U1282" s="275">
        <v>0.8129018337453201</v>
      </c>
      <c r="V1282" s="275">
        <v>2.1671548053294662</v>
      </c>
      <c r="W1282" s="275">
        <v>6.7332541219187678E-2</v>
      </c>
      <c r="X1282" s="275">
        <v>5.6240875012213739E-4</v>
      </c>
      <c r="Y1282" s="275">
        <v>3.3947474984654905E-2</v>
      </c>
      <c r="Z1282" s="275">
        <v>3.557785785576846E-2</v>
      </c>
      <c r="AA1282" s="275">
        <v>3.557785785576846E-2</v>
      </c>
      <c r="AB1282" s="275">
        <v>3.557785785576846E-2</v>
      </c>
      <c r="AC1282" s="275">
        <v>3.557785785576846E-2</v>
      </c>
      <c r="AD1282" s="275">
        <v>3.557785785576846E-2</v>
      </c>
      <c r="AE1282" s="275">
        <v>3.557785785576846E-2</v>
      </c>
      <c r="AF1282" s="275">
        <v>12.066669103199999</v>
      </c>
      <c r="AG1282" s="275">
        <v>1.1173614403999999</v>
      </c>
      <c r="AH1282" s="275">
        <v>1.1173614403999999</v>
      </c>
      <c r="AI1282" s="275">
        <v>0.85200839346791035</v>
      </c>
      <c r="AJ1282" s="275">
        <v>0.85200839346791035</v>
      </c>
      <c r="AK1282" s="275">
        <v>0.85200839346791035</v>
      </c>
    </row>
    <row r="1283" spans="1:37" ht="15" x14ac:dyDescent="0.25">
      <c r="A1283" s="269" t="s">
        <v>3843</v>
      </c>
      <c r="B1283" s="269" t="s">
        <v>1864</v>
      </c>
      <c r="C1283" s="275">
        <v>14</v>
      </c>
      <c r="D1283" s="269" t="s">
        <v>802</v>
      </c>
      <c r="E1283" s="275">
        <v>43.928982733073539</v>
      </c>
      <c r="F1283" s="275">
        <v>32.153123748646124</v>
      </c>
      <c r="G1283" s="275">
        <v>35.277610125182271</v>
      </c>
      <c r="H1283" s="275">
        <v>40.938096516076513</v>
      </c>
      <c r="I1283" s="275">
        <v>35.001834483991871</v>
      </c>
      <c r="J1283" s="275">
        <v>38.158065501846174</v>
      </c>
      <c r="K1283" s="275">
        <v>43.928982733073539</v>
      </c>
      <c r="L1283" s="275">
        <v>32.153123748646124</v>
      </c>
      <c r="M1283" s="275">
        <v>36.362022258617323</v>
      </c>
      <c r="N1283" s="275">
        <v>26.607447630289201</v>
      </c>
      <c r="O1283" s="275">
        <v>17.140957995507581</v>
      </c>
      <c r="P1283" s="275">
        <v>20.749756048688109</v>
      </c>
      <c r="Q1283" s="275">
        <v>23.898964923388981</v>
      </c>
      <c r="R1283" s="275">
        <v>22.267257116605485</v>
      </c>
      <c r="S1283" s="275">
        <v>23.064336271402958</v>
      </c>
      <c r="T1283" s="275">
        <v>24.432310395251516</v>
      </c>
      <c r="U1283" s="275">
        <v>17.140957995507581</v>
      </c>
      <c r="V1283" s="275">
        <v>20.613898691624563</v>
      </c>
      <c r="W1283" s="275">
        <v>1.7348269582338576</v>
      </c>
      <c r="X1283" s="275">
        <v>6.8850898060310806E-2</v>
      </c>
      <c r="Y1283" s="275">
        <v>0.90183892814708422</v>
      </c>
      <c r="Z1283" s="275">
        <v>3.2953960259073929</v>
      </c>
      <c r="AA1283" s="275">
        <v>3.2953960259073929</v>
      </c>
      <c r="AB1283" s="275">
        <v>3.2953960259073929</v>
      </c>
      <c r="AC1283" s="275">
        <v>3.2953960259073929</v>
      </c>
      <c r="AD1283" s="275">
        <v>3.2953960259073929</v>
      </c>
      <c r="AE1283" s="275">
        <v>3.2953960259073929</v>
      </c>
      <c r="AF1283" s="275">
        <v>38.273345379600002</v>
      </c>
      <c r="AG1283" s="275">
        <v>3.5440735767999998</v>
      </c>
      <c r="AH1283" s="275">
        <v>3.5440735767999998</v>
      </c>
      <c r="AI1283" s="275">
        <v>4.0793319376059536</v>
      </c>
      <c r="AJ1283" s="275">
        <v>4.0793319376059536</v>
      </c>
      <c r="AK1283" s="275">
        <v>4.0793319376059536</v>
      </c>
    </row>
    <row r="1284" spans="1:37" ht="15" x14ac:dyDescent="0.25">
      <c r="A1284" s="269" t="s">
        <v>3844</v>
      </c>
      <c r="B1284" s="269" t="s">
        <v>1866</v>
      </c>
      <c r="C1284" s="275">
        <v>20</v>
      </c>
      <c r="D1284" s="269" t="s">
        <v>802</v>
      </c>
      <c r="E1284" s="275">
        <v>83.34678118582363</v>
      </c>
      <c r="F1284" s="275">
        <v>19.108306256403793</v>
      </c>
      <c r="G1284" s="275">
        <v>44.035830560896834</v>
      </c>
      <c r="H1284" s="275">
        <v>49.443611154686067</v>
      </c>
      <c r="I1284" s="275">
        <v>22.300850642706667</v>
      </c>
      <c r="J1284" s="275">
        <v>33.466076396168226</v>
      </c>
      <c r="K1284" s="275">
        <v>48.865553840729255</v>
      </c>
      <c r="L1284" s="275">
        <v>18.426335215728486</v>
      </c>
      <c r="M1284" s="275">
        <v>31.252388851138903</v>
      </c>
      <c r="N1284" s="275">
        <v>10.53909856080133</v>
      </c>
      <c r="O1284" s="275">
        <v>3.0600719537281771</v>
      </c>
      <c r="P1284" s="275">
        <v>6.8591381637598445</v>
      </c>
      <c r="Q1284" s="275">
        <v>7.6449475974249061</v>
      </c>
      <c r="R1284" s="275">
        <v>4.0488470726932029</v>
      </c>
      <c r="S1284" s="275">
        <v>5.5441258492554226</v>
      </c>
      <c r="T1284" s="275">
        <v>7.1132422103858879</v>
      </c>
      <c r="U1284" s="275">
        <v>2.7195836050956563</v>
      </c>
      <c r="V1284" s="275">
        <v>5.1158322739136333</v>
      </c>
      <c r="W1284" s="275">
        <v>0.37729180702381604</v>
      </c>
      <c r="X1284" s="275">
        <v>3.7445778576594875E-3</v>
      </c>
      <c r="Y1284" s="275">
        <v>0.19051819244073775</v>
      </c>
      <c r="Z1284" s="275">
        <v>6.5349241597682559E-2</v>
      </c>
      <c r="AA1284" s="275">
        <v>6.5349241597682559E-2</v>
      </c>
      <c r="AB1284" s="275">
        <v>6.5349241597682559E-2</v>
      </c>
      <c r="AC1284" s="275">
        <v>6.5349241597682559E-2</v>
      </c>
      <c r="AD1284" s="275">
        <v>6.5349241597682559E-2</v>
      </c>
      <c r="AE1284" s="275">
        <v>6.5349241597682559E-2</v>
      </c>
      <c r="AF1284" s="275">
        <v>37.887776548699996</v>
      </c>
      <c r="AG1284" s="275">
        <v>3.5083740177999996</v>
      </c>
      <c r="AH1284" s="275">
        <v>3.5083740177999996</v>
      </c>
      <c r="AI1284" s="275">
        <v>1.6733932196318526</v>
      </c>
      <c r="AJ1284" s="275">
        <v>1.6733932196318526</v>
      </c>
      <c r="AK1284" s="275">
        <v>1.6733932196318526</v>
      </c>
    </row>
    <row r="1285" spans="1:37" ht="15" x14ac:dyDescent="0.25">
      <c r="A1285" s="269" t="s">
        <v>3845</v>
      </c>
      <c r="B1285" s="269" t="s">
        <v>1868</v>
      </c>
      <c r="C1285" s="275">
        <v>12</v>
      </c>
      <c r="D1285" s="269" t="s">
        <v>802</v>
      </c>
      <c r="E1285" s="275">
        <v>93.211303854944063</v>
      </c>
      <c r="F1285" s="275">
        <v>36.854414694758155</v>
      </c>
      <c r="G1285" s="275">
        <v>58.961281520218698</v>
      </c>
      <c r="H1285" s="275">
        <v>67.52647116477614</v>
      </c>
      <c r="I1285" s="275">
        <v>43.508721998635892</v>
      </c>
      <c r="J1285" s="275">
        <v>52.502592073908829</v>
      </c>
      <c r="K1285" s="275">
        <v>54.95918711476579</v>
      </c>
      <c r="L1285" s="275">
        <v>38.39579772416554</v>
      </c>
      <c r="M1285" s="275">
        <v>44.050589669100496</v>
      </c>
      <c r="N1285" s="275">
        <v>13.662201986653285</v>
      </c>
      <c r="O1285" s="275">
        <v>5.9441253279100277</v>
      </c>
      <c r="P1285" s="275">
        <v>9.8782435451927437</v>
      </c>
      <c r="Q1285" s="275">
        <v>11.275041872707842</v>
      </c>
      <c r="R1285" s="275">
        <v>8.5473934101298763</v>
      </c>
      <c r="S1285" s="275">
        <v>9.5016421633457746</v>
      </c>
      <c r="T1285" s="275">
        <v>9.6304954072228988</v>
      </c>
      <c r="U1285" s="275">
        <v>6.0803206673630354</v>
      </c>
      <c r="V1285" s="275">
        <v>7.7804673798180213</v>
      </c>
      <c r="W1285" s="275">
        <v>0.2376282311300347</v>
      </c>
      <c r="X1285" s="275">
        <v>2.2472209567385498E-3</v>
      </c>
      <c r="Y1285" s="275">
        <v>0.11993772604338662</v>
      </c>
      <c r="Z1285" s="275">
        <v>6.0713220507895245E-2</v>
      </c>
      <c r="AA1285" s="275">
        <v>6.0713220507895245E-2</v>
      </c>
      <c r="AB1285" s="275">
        <v>6.0713220507895245E-2</v>
      </c>
      <c r="AC1285" s="275">
        <v>6.0713220507895245E-2</v>
      </c>
      <c r="AD1285" s="275">
        <v>6.0713220507895245E-2</v>
      </c>
      <c r="AE1285" s="275">
        <v>6.0713220507895245E-2</v>
      </c>
      <c r="AF1285" s="275">
        <v>44.148283338499994</v>
      </c>
      <c r="AG1285" s="275">
        <v>4.0880897723</v>
      </c>
      <c r="AH1285" s="275">
        <v>4.0880897723</v>
      </c>
      <c r="AI1285" s="275">
        <v>13.378865756208739</v>
      </c>
      <c r="AJ1285" s="275">
        <v>13.378865756208739</v>
      </c>
      <c r="AK1285" s="275">
        <v>13.378865756208739</v>
      </c>
    </row>
    <row r="1286" spans="1:37" ht="15" x14ac:dyDescent="0.25">
      <c r="A1286" s="269" t="s">
        <v>3846</v>
      </c>
      <c r="B1286" s="269" t="s">
        <v>1870</v>
      </c>
      <c r="C1286" s="275">
        <v>6</v>
      </c>
      <c r="D1286" s="269" t="s">
        <v>802</v>
      </c>
      <c r="E1286" s="275">
        <v>76.693033647941348</v>
      </c>
      <c r="F1286" s="275">
        <v>21.305506661669995</v>
      </c>
      <c r="G1286" s="275">
        <v>43.189278034976752</v>
      </c>
      <c r="H1286" s="275">
        <v>49.958792877465136</v>
      </c>
      <c r="I1286" s="275">
        <v>24.213089703045988</v>
      </c>
      <c r="J1286" s="275">
        <v>34.338236784735265</v>
      </c>
      <c r="K1286" s="275">
        <v>40.395392793684849</v>
      </c>
      <c r="L1286" s="275">
        <v>22.846889691077376</v>
      </c>
      <c r="M1286" s="275">
        <v>27.917115472713547</v>
      </c>
      <c r="N1286" s="275">
        <v>8.6312515531680312</v>
      </c>
      <c r="O1286" s="275">
        <v>2.5432953658399908</v>
      </c>
      <c r="P1286" s="275">
        <v>5.4810480353730062</v>
      </c>
      <c r="Q1286" s="275">
        <v>5.907344764107866</v>
      </c>
      <c r="R1286" s="275">
        <v>2.8429496264151828</v>
      </c>
      <c r="S1286" s="275">
        <v>4.0363551599275231</v>
      </c>
      <c r="T1286" s="275">
        <v>4.8309508467550533</v>
      </c>
      <c r="U1286" s="275">
        <v>2.6794907052929986</v>
      </c>
      <c r="V1286" s="275">
        <v>3.2990852012196044</v>
      </c>
      <c r="W1286" s="275">
        <v>0.11981955106710067</v>
      </c>
      <c r="X1286" s="275">
        <v>1.1239545564942746E-3</v>
      </c>
      <c r="Y1286" s="275">
        <v>6.0471752811797473E-2</v>
      </c>
      <c r="Z1286" s="275">
        <v>3.7995913602608344E-2</v>
      </c>
      <c r="AA1286" s="275">
        <v>3.7995913602608344E-2</v>
      </c>
      <c r="AB1286" s="275">
        <v>3.7995913602608344E-2</v>
      </c>
      <c r="AC1286" s="275">
        <v>3.7995913602608344E-2</v>
      </c>
      <c r="AD1286" s="275">
        <v>3.7995913602608344E-2</v>
      </c>
      <c r="AE1286" s="275">
        <v>3.7995913602608344E-2</v>
      </c>
      <c r="AF1286" s="275">
        <v>31.446036871499999</v>
      </c>
      <c r="AG1286" s="275">
        <v>2.9118744775000001</v>
      </c>
      <c r="AH1286" s="275">
        <v>2.9118744775000001</v>
      </c>
      <c r="AI1286" s="275">
        <v>6.7038760889650559</v>
      </c>
      <c r="AJ1286" s="275">
        <v>6.7038760889650559</v>
      </c>
      <c r="AK1286" s="275">
        <v>6.7038760889650559</v>
      </c>
    </row>
    <row r="1287" spans="1:37" ht="15" x14ac:dyDescent="0.25">
      <c r="A1287" s="269" t="s">
        <v>3847</v>
      </c>
      <c r="B1287" s="269" t="s">
        <v>1872</v>
      </c>
      <c r="C1287" s="275">
        <v>13</v>
      </c>
      <c r="D1287" s="269" t="s">
        <v>802</v>
      </c>
      <c r="E1287" s="275">
        <v>131.70768714096317</v>
      </c>
      <c r="F1287" s="275">
        <v>60.472341375812867</v>
      </c>
      <c r="G1287" s="275">
        <v>85.612104629288751</v>
      </c>
      <c r="H1287" s="275">
        <v>99.975683506650995</v>
      </c>
      <c r="I1287" s="275">
        <v>74.741533283612881</v>
      </c>
      <c r="J1287" s="275">
        <v>83.695684652136407</v>
      </c>
      <c r="K1287" s="275">
        <v>86.8916206619608</v>
      </c>
      <c r="L1287" s="275">
        <v>64.327018012444057</v>
      </c>
      <c r="M1287" s="275">
        <v>74.244702765547544</v>
      </c>
      <c r="N1287" s="275">
        <v>24.423944828533529</v>
      </c>
      <c r="O1287" s="275">
        <v>9.6618224004867699</v>
      </c>
      <c r="P1287" s="275">
        <v>18.744069922996523</v>
      </c>
      <c r="Q1287" s="275">
        <v>22.198184084819111</v>
      </c>
      <c r="R1287" s="275">
        <v>18.635642901780678</v>
      </c>
      <c r="S1287" s="275">
        <v>20.039179583615667</v>
      </c>
      <c r="T1287" s="275">
        <v>25.638928907250495</v>
      </c>
      <c r="U1287" s="275">
        <v>12.683393942088443</v>
      </c>
      <c r="V1287" s="275">
        <v>19.203243970108716</v>
      </c>
      <c r="W1287" s="275">
        <v>0.25511687673920835</v>
      </c>
      <c r="X1287" s="275">
        <v>2.4344018838625956E-3</v>
      </c>
      <c r="Y1287" s="275">
        <v>0.12877563931153546</v>
      </c>
      <c r="Z1287" s="275">
        <v>6.1258854376484734E-2</v>
      </c>
      <c r="AA1287" s="275">
        <v>6.1258854376484734E-2</v>
      </c>
      <c r="AB1287" s="275">
        <v>6.1258854376484734E-2</v>
      </c>
      <c r="AC1287" s="275">
        <v>6.1258854376484734E-2</v>
      </c>
      <c r="AD1287" s="275">
        <v>6.1258854376484734E-2</v>
      </c>
      <c r="AE1287" s="275">
        <v>6.1258854376484734E-2</v>
      </c>
      <c r="AF1287" s="275">
        <v>41.426647720777581</v>
      </c>
      <c r="AG1287" s="275">
        <v>3.8360706182786739</v>
      </c>
      <c r="AH1287" s="275">
        <v>3.8360706182786739</v>
      </c>
      <c r="AI1287" s="275">
        <v>9.7405872368909616</v>
      </c>
      <c r="AJ1287" s="275">
        <v>9.7405872368909616</v>
      </c>
      <c r="AK1287" s="275">
        <v>9.7405872368909616</v>
      </c>
    </row>
    <row r="1288" spans="1:37" ht="15" x14ac:dyDescent="0.25">
      <c r="A1288" s="269" t="s">
        <v>3848</v>
      </c>
      <c r="B1288" s="269" t="s">
        <v>1874</v>
      </c>
      <c r="C1288" s="275">
        <v>22</v>
      </c>
      <c r="D1288" s="269" t="s">
        <v>802</v>
      </c>
      <c r="E1288" s="275">
        <v>36.089680670747903</v>
      </c>
      <c r="F1288" s="275">
        <v>28.908443365450822</v>
      </c>
      <c r="G1288" s="275">
        <v>32.191858198565058</v>
      </c>
      <c r="H1288" s="275">
        <v>36.697035849949017</v>
      </c>
      <c r="I1288" s="275">
        <v>32.651177294668173</v>
      </c>
      <c r="J1288" s="275">
        <v>35.602847043449145</v>
      </c>
      <c r="K1288" s="275">
        <v>46.386235520734104</v>
      </c>
      <c r="L1288" s="275">
        <v>30.682158317508907</v>
      </c>
      <c r="M1288" s="275">
        <v>35.042049762215363</v>
      </c>
      <c r="N1288" s="275">
        <v>7.5364997775373004</v>
      </c>
      <c r="O1288" s="275">
        <v>4.0517460413735105</v>
      </c>
      <c r="P1288" s="275">
        <v>5.3787806162972176</v>
      </c>
      <c r="Q1288" s="275">
        <v>6.568795292142001</v>
      </c>
      <c r="R1288" s="275">
        <v>6.3651301031689442</v>
      </c>
      <c r="S1288" s="275">
        <v>6.4529804147443803</v>
      </c>
      <c r="T1288" s="275">
        <v>7.720823700736533</v>
      </c>
      <c r="U1288" s="275">
        <v>4.0691589954710263</v>
      </c>
      <c r="V1288" s="275">
        <v>5.9103307064318464</v>
      </c>
      <c r="W1288" s="275">
        <v>1.7602566478429591</v>
      </c>
      <c r="X1288" s="275">
        <v>0.11327338723784387</v>
      </c>
      <c r="Y1288" s="275">
        <v>0.93676501754040153</v>
      </c>
      <c r="Z1288" s="275">
        <v>6.5251388656517335</v>
      </c>
      <c r="AA1288" s="275">
        <v>6.5251388656517335</v>
      </c>
      <c r="AB1288" s="275">
        <v>6.5251388656517335</v>
      </c>
      <c r="AC1288" s="275">
        <v>6.5251388656517335</v>
      </c>
      <c r="AD1288" s="275">
        <v>6.5251388656517335</v>
      </c>
      <c r="AE1288" s="275">
        <v>6.5251388656517335</v>
      </c>
      <c r="AF1288" s="275">
        <v>20.146595059700001</v>
      </c>
      <c r="AG1288" s="275">
        <v>1.8655557132999998</v>
      </c>
      <c r="AH1288" s="275">
        <v>1.8655557132999998</v>
      </c>
      <c r="AI1288" s="275">
        <v>2.0644128343389907</v>
      </c>
      <c r="AJ1288" s="275">
        <v>2.0644128343389907</v>
      </c>
      <c r="AK1288" s="275">
        <v>2.0644128343389907</v>
      </c>
    </row>
    <row r="1289" spans="1:37" ht="15" x14ac:dyDescent="0.25">
      <c r="A1289" s="269" t="s">
        <v>3849</v>
      </c>
      <c r="B1289" s="269" t="s">
        <v>1876</v>
      </c>
      <c r="C1289" s="275">
        <v>6</v>
      </c>
      <c r="D1289" s="269" t="s">
        <v>802</v>
      </c>
      <c r="E1289" s="275">
        <v>0</v>
      </c>
      <c r="F1289" s="275">
        <v>0</v>
      </c>
      <c r="G1289" s="275">
        <v>0</v>
      </c>
      <c r="H1289" s="275">
        <v>0</v>
      </c>
      <c r="I1289" s="275">
        <v>0</v>
      </c>
      <c r="J1289" s="275">
        <v>0</v>
      </c>
      <c r="K1289" s="275">
        <v>0</v>
      </c>
      <c r="L1289" s="275">
        <v>0</v>
      </c>
      <c r="M1289" s="275">
        <v>0</v>
      </c>
      <c r="N1289" s="275">
        <v>0.25955808054843399</v>
      </c>
      <c r="O1289" s="275">
        <v>0.25955808054843399</v>
      </c>
      <c r="P1289" s="275">
        <v>0.25955808054843393</v>
      </c>
      <c r="Q1289" s="275">
        <v>0.25955808054843399</v>
      </c>
      <c r="R1289" s="275">
        <v>0.25955808054843399</v>
      </c>
      <c r="S1289" s="275">
        <v>0.25955808054843399</v>
      </c>
      <c r="T1289" s="275">
        <v>0.25955808054843399</v>
      </c>
      <c r="U1289" s="275">
        <v>0.25955808054843399</v>
      </c>
      <c r="V1289" s="275">
        <v>0.25955808054843399</v>
      </c>
      <c r="W1289" s="275">
        <v>0.10364394448292696</v>
      </c>
      <c r="X1289" s="275">
        <v>9.3720210437022876E-4</v>
      </c>
      <c r="Y1289" s="275">
        <v>5.2290573293648598E-2</v>
      </c>
      <c r="Z1289" s="275">
        <v>4.239499475901886E-2</v>
      </c>
      <c r="AA1289" s="275">
        <v>4.239499475901886E-2</v>
      </c>
      <c r="AB1289" s="275">
        <v>4.239499475901886E-2</v>
      </c>
      <c r="AC1289" s="275">
        <v>4.239499475901886E-2</v>
      </c>
      <c r="AD1289" s="275">
        <v>4.239499475901886E-2</v>
      </c>
      <c r="AE1289" s="275">
        <v>4.239499475901886E-2</v>
      </c>
      <c r="AF1289" s="275">
        <v>2.3096803200000002E-2</v>
      </c>
      <c r="AG1289" s="275">
        <v>2.1387393999999999E-3</v>
      </c>
      <c r="AH1289" s="275">
        <v>2.1387393999999999E-3</v>
      </c>
      <c r="AI1289" s="275">
        <v>2.3186974571820177E-2</v>
      </c>
      <c r="AJ1289" s="275">
        <v>2.3186974571820177E-2</v>
      </c>
      <c r="AK1289" s="275">
        <v>2.3186974571820177E-2</v>
      </c>
    </row>
    <row r="1290" spans="1:37" ht="15" x14ac:dyDescent="0.25">
      <c r="A1290" s="269" t="s">
        <v>1859</v>
      </c>
      <c r="B1290" s="269" t="s">
        <v>1860</v>
      </c>
      <c r="C1290" s="275">
        <v>5</v>
      </c>
      <c r="D1290" s="269" t="s">
        <v>802</v>
      </c>
      <c r="E1290" s="275">
        <v>28.547146125989528</v>
      </c>
      <c r="F1290" s="275">
        <v>20.002191283286255</v>
      </c>
      <c r="G1290" s="275">
        <v>24.063355920753668</v>
      </c>
      <c r="H1290" s="275">
        <v>26.689393122240176</v>
      </c>
      <c r="I1290" s="275">
        <v>25.724896465683589</v>
      </c>
      <c r="J1290" s="275">
        <v>26.365544790421367</v>
      </c>
      <c r="K1290" s="275">
        <v>36.378592793025256</v>
      </c>
      <c r="L1290" s="275">
        <v>20.674515589800066</v>
      </c>
      <c r="M1290" s="275">
        <v>26.913547484403971</v>
      </c>
      <c r="N1290" s="275">
        <v>33.136771889562674</v>
      </c>
      <c r="O1290" s="275">
        <v>28.458645321491559</v>
      </c>
      <c r="P1290" s="275">
        <v>30.486930399466377</v>
      </c>
      <c r="Q1290" s="275">
        <v>31.946639593635528</v>
      </c>
      <c r="R1290" s="275">
        <v>31.492090071072646</v>
      </c>
      <c r="S1290" s="275">
        <v>31.730826436997383</v>
      </c>
      <c r="T1290" s="275">
        <v>33.1358079437545</v>
      </c>
      <c r="U1290" s="275">
        <v>28.620070413146205</v>
      </c>
      <c r="V1290" s="275">
        <v>30.838465317654595</v>
      </c>
      <c r="W1290" s="275">
        <v>3.915739736373836</v>
      </c>
      <c r="X1290" s="275">
        <v>7.2303288112852096E-2</v>
      </c>
      <c r="Y1290" s="275">
        <v>1.994021512243344</v>
      </c>
      <c r="Z1290" s="275">
        <v>0.23666391947398194</v>
      </c>
      <c r="AA1290" s="275">
        <v>0.23666391947398194</v>
      </c>
      <c r="AB1290" s="275">
        <v>0.23666391947398194</v>
      </c>
      <c r="AC1290" s="275">
        <v>0.23666391947398194</v>
      </c>
      <c r="AD1290" s="275">
        <v>0.23666391947398194</v>
      </c>
      <c r="AE1290" s="275">
        <v>0.23666391947398194</v>
      </c>
      <c r="AF1290" s="275">
        <v>20.433865328699998</v>
      </c>
      <c r="AG1290" s="275">
        <v>1.8921568081</v>
      </c>
      <c r="AH1290" s="275">
        <v>1.8921568081</v>
      </c>
      <c r="AI1290" s="275">
        <v>2.1345605982191183</v>
      </c>
      <c r="AJ1290" s="275">
        <v>2.1345605982191183</v>
      </c>
      <c r="AK1290" s="275">
        <v>2.1345605982191183</v>
      </c>
    </row>
    <row r="1291" spans="1:37" ht="15" x14ac:dyDescent="0.25">
      <c r="A1291" s="269" t="s">
        <v>1861</v>
      </c>
      <c r="B1291" s="269" t="s">
        <v>1862</v>
      </c>
      <c r="C1291" s="275">
        <v>3</v>
      </c>
      <c r="D1291" s="269" t="s">
        <v>802</v>
      </c>
      <c r="E1291" s="275">
        <v>11.356194293758174</v>
      </c>
      <c r="F1291" s="275">
        <v>5.7909457925382677</v>
      </c>
      <c r="G1291" s="275">
        <v>7.2184034123812104</v>
      </c>
      <c r="H1291" s="275">
        <v>8.6036322045140068</v>
      </c>
      <c r="I1291" s="275">
        <v>6.8756781962351035</v>
      </c>
      <c r="J1291" s="275">
        <v>7.7396552003745551</v>
      </c>
      <c r="K1291" s="275">
        <v>11.356194293758174</v>
      </c>
      <c r="L1291" s="275">
        <v>5.9261079511198549</v>
      </c>
      <c r="M1291" s="275">
        <v>7.5798741235262277</v>
      </c>
      <c r="N1291" s="275">
        <v>3.853310271278156</v>
      </c>
      <c r="O1291" s="275">
        <v>0.81290183374532021</v>
      </c>
      <c r="P1291" s="275">
        <v>2.0829681365507859</v>
      </c>
      <c r="Q1291" s="275">
        <v>2.8430702459339954</v>
      </c>
      <c r="R1291" s="275">
        <v>2.4966352093189217</v>
      </c>
      <c r="S1291" s="275">
        <v>2.6722748180015468</v>
      </c>
      <c r="T1291" s="275">
        <v>3.853310271278156</v>
      </c>
      <c r="U1291" s="275">
        <v>0.81290183374532021</v>
      </c>
      <c r="V1291" s="275">
        <v>2.1671548053294662</v>
      </c>
      <c r="W1291" s="275">
        <v>6.7332541219187678E-2</v>
      </c>
      <c r="X1291" s="275">
        <v>5.6240875012213739E-4</v>
      </c>
      <c r="Y1291" s="275">
        <v>3.3947474984654905E-2</v>
      </c>
      <c r="Z1291" s="275">
        <v>3.557785785576846E-2</v>
      </c>
      <c r="AA1291" s="275">
        <v>3.557785785576846E-2</v>
      </c>
      <c r="AB1291" s="275">
        <v>3.557785785576846E-2</v>
      </c>
      <c r="AC1291" s="275">
        <v>3.557785785576846E-2</v>
      </c>
      <c r="AD1291" s="275">
        <v>3.557785785576846E-2</v>
      </c>
      <c r="AE1291" s="275">
        <v>3.557785785576846E-2</v>
      </c>
      <c r="AF1291" s="275">
        <v>12.066669103199999</v>
      </c>
      <c r="AG1291" s="275">
        <v>1.1173614403999999</v>
      </c>
      <c r="AH1291" s="275">
        <v>1.1173614403999999</v>
      </c>
      <c r="AI1291" s="275">
        <v>0.85200839346791035</v>
      </c>
      <c r="AJ1291" s="275">
        <v>0.85200839346791035</v>
      </c>
      <c r="AK1291" s="275">
        <v>0.85200839346791035</v>
      </c>
    </row>
    <row r="1292" spans="1:37" ht="15" x14ac:dyDescent="0.25">
      <c r="A1292" s="269" t="s">
        <v>1863</v>
      </c>
      <c r="B1292" s="269" t="s">
        <v>1864</v>
      </c>
      <c r="C1292" s="275">
        <v>14</v>
      </c>
      <c r="D1292" s="269" t="s">
        <v>802</v>
      </c>
      <c r="E1292" s="275">
        <v>43.928982733073539</v>
      </c>
      <c r="F1292" s="275">
        <v>32.153123748646124</v>
      </c>
      <c r="G1292" s="275">
        <v>35.277610125182271</v>
      </c>
      <c r="H1292" s="275">
        <v>40.938096516076513</v>
      </c>
      <c r="I1292" s="275">
        <v>35.001834483991871</v>
      </c>
      <c r="J1292" s="275">
        <v>38.158065501846174</v>
      </c>
      <c r="K1292" s="275">
        <v>43.928982733073539</v>
      </c>
      <c r="L1292" s="275">
        <v>32.153123748646124</v>
      </c>
      <c r="M1292" s="275">
        <v>36.362022258617323</v>
      </c>
      <c r="N1292" s="275">
        <v>26.607447630289201</v>
      </c>
      <c r="O1292" s="275">
        <v>17.140957995507584</v>
      </c>
      <c r="P1292" s="275">
        <v>20.749756048688113</v>
      </c>
      <c r="Q1292" s="275">
        <v>23.898964923388988</v>
      </c>
      <c r="R1292" s="275">
        <v>22.267257116605489</v>
      </c>
      <c r="S1292" s="275">
        <v>23.064336271402965</v>
      </c>
      <c r="T1292" s="275">
        <v>24.43231039525152</v>
      </c>
      <c r="U1292" s="275">
        <v>17.140957995507584</v>
      </c>
      <c r="V1292" s="275">
        <v>20.613898691624566</v>
      </c>
      <c r="W1292" s="275">
        <v>1.7348269582338576</v>
      </c>
      <c r="X1292" s="275">
        <v>6.8850898060310806E-2</v>
      </c>
      <c r="Y1292" s="275">
        <v>0.90183892814708422</v>
      </c>
      <c r="Z1292" s="275">
        <v>3.2953960259073929</v>
      </c>
      <c r="AA1292" s="275">
        <v>3.2953960259073929</v>
      </c>
      <c r="AB1292" s="275">
        <v>3.2953960259073929</v>
      </c>
      <c r="AC1292" s="275">
        <v>3.2953960259073929</v>
      </c>
      <c r="AD1292" s="275">
        <v>3.2953960259073929</v>
      </c>
      <c r="AE1292" s="275">
        <v>3.2953960259073929</v>
      </c>
      <c r="AF1292" s="275">
        <v>38.273345379600002</v>
      </c>
      <c r="AG1292" s="275">
        <v>3.5440735767999998</v>
      </c>
      <c r="AH1292" s="275">
        <v>3.5440735767999998</v>
      </c>
      <c r="AI1292" s="275">
        <v>4.0793319376059536</v>
      </c>
      <c r="AJ1292" s="275">
        <v>4.0793319376059536</v>
      </c>
      <c r="AK1292" s="275">
        <v>4.0793319376059536</v>
      </c>
    </row>
    <row r="1293" spans="1:37" ht="15" x14ac:dyDescent="0.25">
      <c r="A1293" s="269" t="s">
        <v>1865</v>
      </c>
      <c r="B1293" s="269" t="s">
        <v>1866</v>
      </c>
      <c r="C1293" s="275">
        <v>20</v>
      </c>
      <c r="D1293" s="269" t="s">
        <v>802</v>
      </c>
      <c r="E1293" s="275">
        <v>83.34678118582363</v>
      </c>
      <c r="F1293" s="275">
        <v>19.108306256403793</v>
      </c>
      <c r="G1293" s="275">
        <v>44.035830560896834</v>
      </c>
      <c r="H1293" s="275">
        <v>49.443611154686067</v>
      </c>
      <c r="I1293" s="275">
        <v>22.300850642706667</v>
      </c>
      <c r="J1293" s="275">
        <v>33.466076396168226</v>
      </c>
      <c r="K1293" s="275">
        <v>48.865553840729255</v>
      </c>
      <c r="L1293" s="275">
        <v>18.426335215728486</v>
      </c>
      <c r="M1293" s="275">
        <v>31.252388851138903</v>
      </c>
      <c r="N1293" s="275">
        <v>10.539098560801328</v>
      </c>
      <c r="O1293" s="275">
        <v>3.0600719537281766</v>
      </c>
      <c r="P1293" s="275">
        <v>6.8591381637598436</v>
      </c>
      <c r="Q1293" s="275">
        <v>7.6449475974249061</v>
      </c>
      <c r="R1293" s="275">
        <v>4.0488470726932029</v>
      </c>
      <c r="S1293" s="275">
        <v>5.5441258492554226</v>
      </c>
      <c r="T1293" s="275">
        <v>7.1132422103858879</v>
      </c>
      <c r="U1293" s="275">
        <v>2.7195836050956563</v>
      </c>
      <c r="V1293" s="275">
        <v>5.1158322739136333</v>
      </c>
      <c r="W1293" s="275">
        <v>0.37729180702381604</v>
      </c>
      <c r="X1293" s="275">
        <v>3.7445778576594875E-3</v>
      </c>
      <c r="Y1293" s="275">
        <v>0.19051819244073775</v>
      </c>
      <c r="Z1293" s="275">
        <v>6.5349241597682559E-2</v>
      </c>
      <c r="AA1293" s="275">
        <v>6.5349241597682559E-2</v>
      </c>
      <c r="AB1293" s="275">
        <v>6.5349241597682559E-2</v>
      </c>
      <c r="AC1293" s="275">
        <v>6.5349241597682559E-2</v>
      </c>
      <c r="AD1293" s="275">
        <v>6.5349241597682559E-2</v>
      </c>
      <c r="AE1293" s="275">
        <v>6.5349241597682559E-2</v>
      </c>
      <c r="AF1293" s="275">
        <v>37.8881708993</v>
      </c>
      <c r="AG1293" s="275">
        <v>3.5084105341999998</v>
      </c>
      <c r="AH1293" s="275">
        <v>3.5084105341999998</v>
      </c>
      <c r="AI1293" s="275">
        <v>1.6733932196318526</v>
      </c>
      <c r="AJ1293" s="275">
        <v>1.6733932196318526</v>
      </c>
      <c r="AK1293" s="275">
        <v>1.6733932196318526</v>
      </c>
    </row>
    <row r="1294" spans="1:37" ht="15" x14ac:dyDescent="0.25">
      <c r="A1294" s="269" t="s">
        <v>1867</v>
      </c>
      <c r="B1294" s="269" t="s">
        <v>1868</v>
      </c>
      <c r="C1294" s="275">
        <v>12</v>
      </c>
      <c r="D1294" s="269" t="s">
        <v>802</v>
      </c>
      <c r="E1294" s="275">
        <v>93.211303854944063</v>
      </c>
      <c r="F1294" s="275">
        <v>36.854414694758155</v>
      </c>
      <c r="G1294" s="275">
        <v>58.961281520218698</v>
      </c>
      <c r="H1294" s="275">
        <v>67.52647116477614</v>
      </c>
      <c r="I1294" s="275">
        <v>43.508721998635892</v>
      </c>
      <c r="J1294" s="275">
        <v>52.502592073908829</v>
      </c>
      <c r="K1294" s="275">
        <v>54.95918711476579</v>
      </c>
      <c r="L1294" s="275">
        <v>38.39579772416554</v>
      </c>
      <c r="M1294" s="275">
        <v>44.050589669100496</v>
      </c>
      <c r="N1294" s="275">
        <v>13.662201986653285</v>
      </c>
      <c r="O1294" s="275">
        <v>5.9441253279100277</v>
      </c>
      <c r="P1294" s="275">
        <v>9.8782435451927437</v>
      </c>
      <c r="Q1294" s="275">
        <v>11.275041872707842</v>
      </c>
      <c r="R1294" s="275">
        <v>8.5473934101298781</v>
      </c>
      <c r="S1294" s="275">
        <v>9.5016421633457746</v>
      </c>
      <c r="T1294" s="275">
        <v>9.630495407222897</v>
      </c>
      <c r="U1294" s="275">
        <v>6.0803206673630354</v>
      </c>
      <c r="V1294" s="275">
        <v>7.7804673798180204</v>
      </c>
      <c r="W1294" s="275">
        <v>0.2376282311300347</v>
      </c>
      <c r="X1294" s="275">
        <v>2.2472209567385498E-3</v>
      </c>
      <c r="Y1294" s="275">
        <v>0.11993772604338662</v>
      </c>
      <c r="Z1294" s="275">
        <v>6.0713220507895245E-2</v>
      </c>
      <c r="AA1294" s="275">
        <v>6.0713220507895245E-2</v>
      </c>
      <c r="AB1294" s="275">
        <v>6.0713220507895245E-2</v>
      </c>
      <c r="AC1294" s="275">
        <v>6.0713220507895245E-2</v>
      </c>
      <c r="AD1294" s="275">
        <v>6.0713220507895245E-2</v>
      </c>
      <c r="AE1294" s="275">
        <v>6.0713220507895245E-2</v>
      </c>
      <c r="AF1294" s="275">
        <v>44.149214476499999</v>
      </c>
      <c r="AG1294" s="275">
        <v>4.0881759941000002</v>
      </c>
      <c r="AH1294" s="275">
        <v>4.0881759941000002</v>
      </c>
      <c r="AI1294" s="275">
        <v>13.378865756208739</v>
      </c>
      <c r="AJ1294" s="275">
        <v>13.378865756208739</v>
      </c>
      <c r="AK1294" s="275">
        <v>13.378865756208739</v>
      </c>
    </row>
    <row r="1295" spans="1:37" ht="15" x14ac:dyDescent="0.25">
      <c r="A1295" s="269" t="s">
        <v>1869</v>
      </c>
      <c r="B1295" s="269" t="s">
        <v>1870</v>
      </c>
      <c r="C1295" s="275">
        <v>6</v>
      </c>
      <c r="D1295" s="269" t="s">
        <v>802</v>
      </c>
      <c r="E1295" s="275">
        <v>76.693033647941348</v>
      </c>
      <c r="F1295" s="275">
        <v>21.305506661669995</v>
      </c>
      <c r="G1295" s="275">
        <v>43.189278034976752</v>
      </c>
      <c r="H1295" s="275">
        <v>49.958792877465136</v>
      </c>
      <c r="I1295" s="275">
        <v>24.213089703045988</v>
      </c>
      <c r="J1295" s="275">
        <v>34.338236784735265</v>
      </c>
      <c r="K1295" s="275">
        <v>40.395392793684849</v>
      </c>
      <c r="L1295" s="275">
        <v>22.846889691077376</v>
      </c>
      <c r="M1295" s="275">
        <v>27.917115472713547</v>
      </c>
      <c r="N1295" s="275">
        <v>8.6312515531680294</v>
      </c>
      <c r="O1295" s="275">
        <v>2.5432953658399908</v>
      </c>
      <c r="P1295" s="275">
        <v>5.4810480353730062</v>
      </c>
      <c r="Q1295" s="275">
        <v>5.907344764107866</v>
      </c>
      <c r="R1295" s="275">
        <v>2.8429496264151828</v>
      </c>
      <c r="S1295" s="275">
        <v>4.0363551599275231</v>
      </c>
      <c r="T1295" s="275">
        <v>4.8309508467550533</v>
      </c>
      <c r="U1295" s="275">
        <v>2.6794907052929986</v>
      </c>
      <c r="V1295" s="275">
        <v>3.2990852012196044</v>
      </c>
      <c r="W1295" s="275">
        <v>0.11981955106710067</v>
      </c>
      <c r="X1295" s="275">
        <v>1.1239545564942746E-3</v>
      </c>
      <c r="Y1295" s="275">
        <v>6.0471752811797473E-2</v>
      </c>
      <c r="Z1295" s="275">
        <v>3.7995913602608344E-2</v>
      </c>
      <c r="AA1295" s="275">
        <v>3.7995913602608344E-2</v>
      </c>
      <c r="AB1295" s="275">
        <v>3.7995913602608344E-2</v>
      </c>
      <c r="AC1295" s="275">
        <v>3.7995913602608344E-2</v>
      </c>
      <c r="AD1295" s="275">
        <v>3.7995913602608344E-2</v>
      </c>
      <c r="AE1295" s="275">
        <v>3.7995913602608344E-2</v>
      </c>
      <c r="AF1295" s="275">
        <v>31.4465736589</v>
      </c>
      <c r="AG1295" s="275">
        <v>2.9119241829</v>
      </c>
      <c r="AH1295" s="275">
        <v>2.9119241829</v>
      </c>
      <c r="AI1295" s="275">
        <v>6.7038760889650559</v>
      </c>
      <c r="AJ1295" s="275">
        <v>6.7038760889650559</v>
      </c>
      <c r="AK1295" s="275">
        <v>6.7038760889650559</v>
      </c>
    </row>
    <row r="1296" spans="1:37" ht="15" x14ac:dyDescent="0.25">
      <c r="A1296" s="269" t="s">
        <v>1871</v>
      </c>
      <c r="B1296" s="269" t="s">
        <v>1872</v>
      </c>
      <c r="C1296" s="275">
        <v>13</v>
      </c>
      <c r="D1296" s="269" t="s">
        <v>802</v>
      </c>
      <c r="E1296" s="275">
        <v>131.70768714096317</v>
      </c>
      <c r="F1296" s="275">
        <v>60.472341375812867</v>
      </c>
      <c r="G1296" s="275">
        <v>85.612104629288751</v>
      </c>
      <c r="H1296" s="275">
        <v>99.975683506650995</v>
      </c>
      <c r="I1296" s="275">
        <v>74.741533283612881</v>
      </c>
      <c r="J1296" s="275">
        <v>83.695684652136407</v>
      </c>
      <c r="K1296" s="275">
        <v>86.8916206619608</v>
      </c>
      <c r="L1296" s="275">
        <v>64.327018012444057</v>
      </c>
      <c r="M1296" s="275">
        <v>74.244702765547544</v>
      </c>
      <c r="N1296" s="275">
        <v>24.423944828533529</v>
      </c>
      <c r="O1296" s="275">
        <v>9.6618224004867699</v>
      </c>
      <c r="P1296" s="275">
        <v>18.744069922996527</v>
      </c>
      <c r="Q1296" s="275">
        <v>22.198184084819111</v>
      </c>
      <c r="R1296" s="275">
        <v>18.635642901780681</v>
      </c>
      <c r="S1296" s="275">
        <v>20.03917958361567</v>
      </c>
      <c r="T1296" s="275">
        <v>25.638928907250495</v>
      </c>
      <c r="U1296" s="275">
        <v>12.683393942088443</v>
      </c>
      <c r="V1296" s="275">
        <v>19.203243970108716</v>
      </c>
      <c r="W1296" s="275">
        <v>0.25511687673920835</v>
      </c>
      <c r="X1296" s="275">
        <v>2.4344018838625956E-3</v>
      </c>
      <c r="Y1296" s="275">
        <v>0.12877563931153546</v>
      </c>
      <c r="Z1296" s="275">
        <v>6.1258854376484734E-2</v>
      </c>
      <c r="AA1296" s="275">
        <v>6.1258854376484734E-2</v>
      </c>
      <c r="AB1296" s="275">
        <v>6.1258854376484734E-2</v>
      </c>
      <c r="AC1296" s="275">
        <v>6.1258854376484734E-2</v>
      </c>
      <c r="AD1296" s="275">
        <v>6.1258854376484734E-2</v>
      </c>
      <c r="AE1296" s="275">
        <v>6.1258854376484734E-2</v>
      </c>
      <c r="AF1296" s="275">
        <v>41.436139378377575</v>
      </c>
      <c r="AG1296" s="275">
        <v>3.8369495338786739</v>
      </c>
      <c r="AH1296" s="275">
        <v>3.8369495338786739</v>
      </c>
      <c r="AI1296" s="275">
        <v>9.7405872368909616</v>
      </c>
      <c r="AJ1296" s="275">
        <v>9.7405872368909616</v>
      </c>
      <c r="AK1296" s="275">
        <v>9.7405872368909616</v>
      </c>
    </row>
    <row r="1297" spans="1:37" ht="15" x14ac:dyDescent="0.25">
      <c r="A1297" s="269" t="s">
        <v>1873</v>
      </c>
      <c r="B1297" s="269" t="s">
        <v>1874</v>
      </c>
      <c r="C1297" s="275">
        <v>22</v>
      </c>
      <c r="D1297" s="269" t="s">
        <v>802</v>
      </c>
      <c r="E1297" s="275">
        <v>36.089680670747903</v>
      </c>
      <c r="F1297" s="275">
        <v>28.908443365450822</v>
      </c>
      <c r="G1297" s="275">
        <v>32.191858198565058</v>
      </c>
      <c r="H1297" s="275">
        <v>36.697035849949017</v>
      </c>
      <c r="I1297" s="275">
        <v>32.651177294668173</v>
      </c>
      <c r="J1297" s="275">
        <v>35.602847043449145</v>
      </c>
      <c r="K1297" s="275">
        <v>46.386235520734104</v>
      </c>
      <c r="L1297" s="275">
        <v>30.682158317508907</v>
      </c>
      <c r="M1297" s="275">
        <v>35.042049762215363</v>
      </c>
      <c r="N1297" s="275">
        <v>7.5364997775373013</v>
      </c>
      <c r="O1297" s="275">
        <v>4.0517460413735105</v>
      </c>
      <c r="P1297" s="275">
        <v>5.3787806162972176</v>
      </c>
      <c r="Q1297" s="275">
        <v>6.568795292142001</v>
      </c>
      <c r="R1297" s="275">
        <v>6.3651301031689442</v>
      </c>
      <c r="S1297" s="275">
        <v>6.4529804147443803</v>
      </c>
      <c r="T1297" s="275">
        <v>7.720823700736533</v>
      </c>
      <c r="U1297" s="275">
        <v>4.0691589954710263</v>
      </c>
      <c r="V1297" s="275">
        <v>5.9103307064318464</v>
      </c>
      <c r="W1297" s="275">
        <v>1.7602566478429591</v>
      </c>
      <c r="X1297" s="275">
        <v>0.11327338723784387</v>
      </c>
      <c r="Y1297" s="275">
        <v>0.93676501754040153</v>
      </c>
      <c r="Z1297" s="275">
        <v>6.5251388656517335</v>
      </c>
      <c r="AA1297" s="275">
        <v>6.5251388656517335</v>
      </c>
      <c r="AB1297" s="275">
        <v>6.5251388656517335</v>
      </c>
      <c r="AC1297" s="275">
        <v>6.5251388656517335</v>
      </c>
      <c r="AD1297" s="275">
        <v>6.5251388656517335</v>
      </c>
      <c r="AE1297" s="275">
        <v>6.5251388656517335</v>
      </c>
      <c r="AF1297" s="275">
        <v>20.147131847099999</v>
      </c>
      <c r="AG1297" s="275">
        <v>1.8656054187</v>
      </c>
      <c r="AH1297" s="275">
        <v>1.8656054187</v>
      </c>
      <c r="AI1297" s="275">
        <v>2.0644128343389907</v>
      </c>
      <c r="AJ1297" s="275">
        <v>2.0644128343389907</v>
      </c>
      <c r="AK1297" s="275">
        <v>2.0644128343389907</v>
      </c>
    </row>
    <row r="1298" spans="1:37" ht="15" x14ac:dyDescent="0.25">
      <c r="A1298" s="269" t="s">
        <v>1875</v>
      </c>
      <c r="B1298" s="269" t="s">
        <v>1876</v>
      </c>
      <c r="C1298" s="275">
        <v>6</v>
      </c>
      <c r="D1298" s="269" t="s">
        <v>802</v>
      </c>
      <c r="E1298" s="275">
        <v>0</v>
      </c>
      <c r="F1298" s="275">
        <v>0</v>
      </c>
      <c r="G1298" s="275">
        <v>0</v>
      </c>
      <c r="H1298" s="275">
        <v>0</v>
      </c>
      <c r="I1298" s="275">
        <v>0</v>
      </c>
      <c r="J1298" s="275">
        <v>0</v>
      </c>
      <c r="K1298" s="275">
        <v>0</v>
      </c>
      <c r="L1298" s="275">
        <v>0</v>
      </c>
      <c r="M1298" s="275">
        <v>0</v>
      </c>
      <c r="N1298" s="275">
        <v>0.25955808054843399</v>
      </c>
      <c r="O1298" s="275">
        <v>0.25955808054843399</v>
      </c>
      <c r="P1298" s="275">
        <v>0.25955808054843393</v>
      </c>
      <c r="Q1298" s="275">
        <v>0.25955808054843399</v>
      </c>
      <c r="R1298" s="275">
        <v>0.25955808054843399</v>
      </c>
      <c r="S1298" s="275">
        <v>0.25955808054843399</v>
      </c>
      <c r="T1298" s="275">
        <v>0.25955808054843399</v>
      </c>
      <c r="U1298" s="275">
        <v>0.25955808054843399</v>
      </c>
      <c r="V1298" s="275">
        <v>0.25955808054843399</v>
      </c>
      <c r="W1298" s="275">
        <v>0.10364394448292696</v>
      </c>
      <c r="X1298" s="275">
        <v>9.3720210437022876E-4</v>
      </c>
      <c r="Y1298" s="275">
        <v>5.2290573293648598E-2</v>
      </c>
      <c r="Z1298" s="275">
        <v>4.239499475901886E-2</v>
      </c>
      <c r="AA1298" s="275">
        <v>4.239499475901886E-2</v>
      </c>
      <c r="AB1298" s="275">
        <v>4.239499475901886E-2</v>
      </c>
      <c r="AC1298" s="275">
        <v>4.239499475901886E-2</v>
      </c>
      <c r="AD1298" s="275">
        <v>4.239499475901886E-2</v>
      </c>
      <c r="AE1298" s="275">
        <v>4.239499475901886E-2</v>
      </c>
      <c r="AF1298" s="275">
        <v>2.3096803200000002E-2</v>
      </c>
      <c r="AG1298" s="275">
        <v>2.1387393999999999E-3</v>
      </c>
      <c r="AH1298" s="275">
        <v>2.1387393999999999E-3</v>
      </c>
      <c r="AI1298" s="275">
        <v>2.3186974571820177E-2</v>
      </c>
      <c r="AJ1298" s="275">
        <v>2.3186974571820177E-2</v>
      </c>
      <c r="AK1298" s="275">
        <v>2.3186974571820177E-2</v>
      </c>
    </row>
    <row r="1299" spans="1:37" ht="15" x14ac:dyDescent="0.25">
      <c r="A1299" s="269" t="s">
        <v>3850</v>
      </c>
      <c r="B1299" s="269" t="s">
        <v>515</v>
      </c>
      <c r="C1299" s="275">
        <v>114</v>
      </c>
      <c r="D1299" s="269" t="s">
        <v>802</v>
      </c>
      <c r="E1299" s="275">
        <v>741.84699466577752</v>
      </c>
      <c r="F1299" s="275">
        <v>470.14501019427922</v>
      </c>
      <c r="G1299" s="275">
        <v>655.75409914926968</v>
      </c>
      <c r="H1299" s="275">
        <v>742.82998844897907</v>
      </c>
      <c r="I1299" s="275">
        <v>703.15418837821653</v>
      </c>
      <c r="J1299" s="275">
        <v>729.13069292425394</v>
      </c>
      <c r="K1299" s="275">
        <v>801.60068672337184</v>
      </c>
      <c r="L1299" s="275">
        <v>476.98092805518331</v>
      </c>
      <c r="M1299" s="275">
        <v>672.42484571583918</v>
      </c>
      <c r="N1299" s="275">
        <v>152.07918125116032</v>
      </c>
      <c r="O1299" s="275">
        <v>120.97182434488641</v>
      </c>
      <c r="P1299" s="275">
        <v>137.43812869900043</v>
      </c>
      <c r="Q1299" s="275">
        <v>161.36578377959967</v>
      </c>
      <c r="R1299" s="275">
        <v>152.31449409316139</v>
      </c>
      <c r="S1299" s="275">
        <v>155.58630608494263</v>
      </c>
      <c r="T1299" s="275">
        <v>187.9357327540493</v>
      </c>
      <c r="U1299" s="275">
        <v>119.49898295790859</v>
      </c>
      <c r="V1299" s="275">
        <v>145.38888813940451</v>
      </c>
      <c r="W1299" s="275">
        <v>78.635982546913297</v>
      </c>
      <c r="X1299" s="275">
        <v>8.3491476581855331</v>
      </c>
      <c r="Y1299" s="275">
        <v>43.492565102549413</v>
      </c>
      <c r="Z1299" s="275">
        <v>17.11805900952109</v>
      </c>
      <c r="AA1299" s="275">
        <v>17.11805900952109</v>
      </c>
      <c r="AB1299" s="275">
        <v>17.11805900952109</v>
      </c>
      <c r="AC1299" s="275">
        <v>17.11805900952109</v>
      </c>
      <c r="AD1299" s="275">
        <v>17.11805900952109</v>
      </c>
      <c r="AE1299" s="275">
        <v>17.11805900952109</v>
      </c>
      <c r="AF1299" s="275">
        <v>143.99051825879999</v>
      </c>
      <c r="AG1299" s="275">
        <v>13.333388667099999</v>
      </c>
      <c r="AH1299" s="275">
        <v>13.333388667099999</v>
      </c>
      <c r="AI1299" s="275">
        <v>11.844862326336578</v>
      </c>
      <c r="AJ1299" s="275">
        <v>11.844862326336578</v>
      </c>
      <c r="AK1299" s="275">
        <v>11.844862326336578</v>
      </c>
    </row>
    <row r="1300" spans="1:37" ht="15" x14ac:dyDescent="0.25">
      <c r="A1300" s="269" t="s">
        <v>1877</v>
      </c>
      <c r="B1300" s="269" t="s">
        <v>515</v>
      </c>
      <c r="C1300" s="275">
        <v>114</v>
      </c>
      <c r="D1300" s="269" t="s">
        <v>802</v>
      </c>
      <c r="E1300" s="275">
        <v>508.06299918047159</v>
      </c>
      <c r="F1300" s="275">
        <v>236.36101470897341</v>
      </c>
      <c r="G1300" s="275">
        <v>421.97010366396376</v>
      </c>
      <c r="H1300" s="275">
        <v>509.04599296367326</v>
      </c>
      <c r="I1300" s="275">
        <v>469.37019289291061</v>
      </c>
      <c r="J1300" s="275">
        <v>495.34669743894824</v>
      </c>
      <c r="K1300" s="275">
        <v>567.81669123806603</v>
      </c>
      <c r="L1300" s="275">
        <v>243.19693256987753</v>
      </c>
      <c r="M1300" s="275">
        <v>438.64085023053326</v>
      </c>
      <c r="N1300" s="275">
        <v>122.82840928867071</v>
      </c>
      <c r="O1300" s="275">
        <v>91.721052382396806</v>
      </c>
      <c r="P1300" s="275">
        <v>108.18735673651078</v>
      </c>
      <c r="Q1300" s="275">
        <v>132.11501181711003</v>
      </c>
      <c r="R1300" s="275">
        <v>123.06372213067175</v>
      </c>
      <c r="S1300" s="275">
        <v>126.33553412245301</v>
      </c>
      <c r="T1300" s="275">
        <v>158.68496079155966</v>
      </c>
      <c r="U1300" s="275">
        <v>90.248210995418958</v>
      </c>
      <c r="V1300" s="275">
        <v>116.13811617691486</v>
      </c>
      <c r="W1300" s="275">
        <v>78.635982546913297</v>
      </c>
      <c r="X1300" s="275">
        <v>8.3491476581855331</v>
      </c>
      <c r="Y1300" s="275">
        <v>43.492565102549413</v>
      </c>
      <c r="Z1300" s="275">
        <v>17.11805900952109</v>
      </c>
      <c r="AA1300" s="275">
        <v>17.11805900952109</v>
      </c>
      <c r="AB1300" s="275">
        <v>17.11805900952109</v>
      </c>
      <c r="AC1300" s="275">
        <v>17.11805900952109</v>
      </c>
      <c r="AD1300" s="275">
        <v>17.11805900952109</v>
      </c>
      <c r="AE1300" s="275">
        <v>17.11805900952109</v>
      </c>
      <c r="AF1300" s="275">
        <v>123.692033646</v>
      </c>
      <c r="AG1300" s="275">
        <v>11.4537686575</v>
      </c>
      <c r="AH1300" s="275">
        <v>11.4537686575</v>
      </c>
      <c r="AI1300" s="275">
        <v>10.485063624346267</v>
      </c>
      <c r="AJ1300" s="275">
        <v>10.485063624346267</v>
      </c>
      <c r="AK1300" s="275">
        <v>10.485063624346267</v>
      </c>
    </row>
    <row r="1301" spans="1:37" ht="15" x14ac:dyDescent="0.25">
      <c r="A1301" s="269" t="s">
        <v>3851</v>
      </c>
      <c r="B1301" s="269" t="s">
        <v>1879</v>
      </c>
      <c r="C1301" s="275">
        <v>5</v>
      </c>
      <c r="D1301" s="269" t="s">
        <v>802</v>
      </c>
      <c r="E1301" s="275">
        <v>26.646346168475723</v>
      </c>
      <c r="F1301" s="275">
        <v>13.666191424906891</v>
      </c>
      <c r="G1301" s="275">
        <v>18.994556034050181</v>
      </c>
      <c r="H1301" s="275">
        <v>20.353393263860813</v>
      </c>
      <c r="I1301" s="275">
        <v>20.022496593142158</v>
      </c>
      <c r="J1301" s="275">
        <v>20.187944928501487</v>
      </c>
      <c r="K1301" s="275">
        <v>30.042592934645896</v>
      </c>
      <c r="L1301" s="275">
        <v>14.338515731420705</v>
      </c>
      <c r="M1301" s="275">
        <v>21.844747597700483</v>
      </c>
      <c r="N1301" s="275">
        <v>21.868033061603612</v>
      </c>
      <c r="O1301" s="275">
        <v>18.012703587425001</v>
      </c>
      <c r="P1301" s="275">
        <v>19.445873437537706</v>
      </c>
      <c r="Q1301" s="275">
        <v>20.529752838193488</v>
      </c>
      <c r="R1301" s="275">
        <v>20.326087649220433</v>
      </c>
      <c r="S1301" s="275">
        <v>20.427429301481162</v>
      </c>
      <c r="T1301" s="275">
        <v>21.681781246788024</v>
      </c>
      <c r="U1301" s="275">
        <v>18.030116541522517</v>
      </c>
      <c r="V1301" s="275">
        <v>19.977423527672336</v>
      </c>
      <c r="W1301" s="275">
        <v>12.250796493342547</v>
      </c>
      <c r="X1301" s="275">
        <v>1.2211202873514344</v>
      </c>
      <c r="Y1301" s="275">
        <v>6.7359583903469904</v>
      </c>
      <c r="Z1301" s="275">
        <v>2.6727055410006009</v>
      </c>
      <c r="AA1301" s="275">
        <v>2.6727055410006009</v>
      </c>
      <c r="AB1301" s="275">
        <v>2.6727055410006009</v>
      </c>
      <c r="AC1301" s="275">
        <v>2.6727055410006009</v>
      </c>
      <c r="AD1301" s="275">
        <v>2.6727055410006009</v>
      </c>
      <c r="AE1301" s="275">
        <v>2.6727055410006009</v>
      </c>
      <c r="AF1301" s="275">
        <v>20.306917675899999</v>
      </c>
      <c r="AG1301" s="275">
        <v>1.8804013366999999</v>
      </c>
      <c r="AH1301" s="275">
        <v>1.8804013366999999</v>
      </c>
      <c r="AI1301" s="275">
        <v>1.9383225129209491</v>
      </c>
      <c r="AJ1301" s="275">
        <v>1.9383225129209491</v>
      </c>
      <c r="AK1301" s="275">
        <v>1.9383225129209491</v>
      </c>
    </row>
    <row r="1302" spans="1:37" ht="15" x14ac:dyDescent="0.25">
      <c r="A1302" s="269" t="s">
        <v>3852</v>
      </c>
      <c r="B1302" s="269" t="s">
        <v>1881</v>
      </c>
      <c r="C1302" s="275">
        <v>3</v>
      </c>
      <c r="D1302" s="269" t="s">
        <v>802</v>
      </c>
      <c r="E1302" s="275">
        <v>135.17207220340822</v>
      </c>
      <c r="F1302" s="275">
        <v>64.717432316365986</v>
      </c>
      <c r="G1302" s="275">
        <v>110.48654529526975</v>
      </c>
      <c r="H1302" s="275">
        <v>131.17801606983571</v>
      </c>
      <c r="I1302" s="275">
        <v>120.83021592468648</v>
      </c>
      <c r="J1302" s="275">
        <v>128.32029346755334</v>
      </c>
      <c r="K1302" s="275">
        <v>140.78978899096907</v>
      </c>
      <c r="L1302" s="275">
        <v>67.271976761887828</v>
      </c>
      <c r="M1302" s="275">
        <v>113.53789502386755</v>
      </c>
      <c r="N1302" s="275">
        <v>52.052175053729435</v>
      </c>
      <c r="O1302" s="275">
        <v>27.631038184443778</v>
      </c>
      <c r="P1302" s="275">
        <v>42.602370959041764</v>
      </c>
      <c r="Q1302" s="275">
        <v>52.455430998645056</v>
      </c>
      <c r="R1302" s="275">
        <v>49.293200472737105</v>
      </c>
      <c r="S1302" s="275">
        <v>51.060787138113255</v>
      </c>
      <c r="T1302" s="275">
        <v>57.875102063990866</v>
      </c>
      <c r="U1302" s="275">
        <v>26.140783843368411</v>
      </c>
      <c r="V1302" s="275">
        <v>43.855592635782443</v>
      </c>
      <c r="W1302" s="275">
        <v>5.055977097001401E-2</v>
      </c>
      <c r="X1302" s="275">
        <v>4.2538294299809153E-4</v>
      </c>
      <c r="Y1302" s="275">
        <v>2.5492576956506051E-2</v>
      </c>
      <c r="Z1302" s="275">
        <v>3.5342240667178976E-2</v>
      </c>
      <c r="AA1302" s="275">
        <v>3.5342240667178976E-2</v>
      </c>
      <c r="AB1302" s="275">
        <v>3.5342240667178976E-2</v>
      </c>
      <c r="AC1302" s="275">
        <v>3.5342240667178976E-2</v>
      </c>
      <c r="AD1302" s="275">
        <v>3.5342240667178976E-2</v>
      </c>
      <c r="AE1302" s="275">
        <v>3.5342240667178976E-2</v>
      </c>
      <c r="AF1302" s="275">
        <v>39.191349548699996</v>
      </c>
      <c r="AG1302" s="275">
        <v>3.6290830582999996</v>
      </c>
      <c r="AH1302" s="275">
        <v>3.6290830582999996</v>
      </c>
      <c r="AI1302" s="275">
        <v>3.5417300855887839</v>
      </c>
      <c r="AJ1302" s="275">
        <v>3.5417300855887839</v>
      </c>
      <c r="AK1302" s="275">
        <v>3.5417300855887839</v>
      </c>
    </row>
    <row r="1303" spans="1:37" ht="15" x14ac:dyDescent="0.25">
      <c r="A1303" s="269" t="s">
        <v>3853</v>
      </c>
      <c r="B1303" s="269" t="s">
        <v>1883</v>
      </c>
      <c r="C1303" s="275">
        <v>33</v>
      </c>
      <c r="D1303" s="269" t="s">
        <v>802</v>
      </c>
      <c r="E1303" s="275">
        <v>0</v>
      </c>
      <c r="F1303" s="275">
        <v>0</v>
      </c>
      <c r="G1303" s="275">
        <v>0</v>
      </c>
      <c r="H1303" s="275">
        <v>0</v>
      </c>
      <c r="I1303" s="275">
        <v>0</v>
      </c>
      <c r="J1303" s="275">
        <v>0</v>
      </c>
      <c r="K1303" s="275">
        <v>0</v>
      </c>
      <c r="L1303" s="275">
        <v>0</v>
      </c>
      <c r="M1303" s="275">
        <v>0</v>
      </c>
      <c r="N1303" s="275">
        <v>1.3736353539188433</v>
      </c>
      <c r="O1303" s="275">
        <v>1.3736353539188433</v>
      </c>
      <c r="P1303" s="275">
        <v>1.3736353539188431</v>
      </c>
      <c r="Q1303" s="275">
        <v>1.3736353539188433</v>
      </c>
      <c r="R1303" s="275">
        <v>1.3736353539188433</v>
      </c>
      <c r="S1303" s="275">
        <v>1.3736353539188433</v>
      </c>
      <c r="T1303" s="275">
        <v>1.3736353539188433</v>
      </c>
      <c r="U1303" s="275">
        <v>1.3736353539188433</v>
      </c>
      <c r="V1303" s="275">
        <v>1.3736353539188433</v>
      </c>
      <c r="W1303" s="275">
        <v>0.64054068780677464</v>
      </c>
      <c r="X1303" s="275">
        <v>6.1816357977720823E-3</v>
      </c>
      <c r="Y1303" s="275">
        <v>0.32336116180227337</v>
      </c>
      <c r="Z1303" s="275">
        <v>0.17084527100853719</v>
      </c>
      <c r="AA1303" s="275">
        <v>0.17084527100853719</v>
      </c>
      <c r="AB1303" s="275">
        <v>0.17084527100853719</v>
      </c>
      <c r="AC1303" s="275">
        <v>0.17084527100853719</v>
      </c>
      <c r="AD1303" s="275">
        <v>0.17084527100853719</v>
      </c>
      <c r="AE1303" s="275">
        <v>0.17084527100853719</v>
      </c>
      <c r="AF1303" s="275">
        <v>3.2411922800000006E-2</v>
      </c>
      <c r="AG1303" s="275">
        <v>3.0013049999999997E-3</v>
      </c>
      <c r="AH1303" s="275">
        <v>3.0013049999999997E-3</v>
      </c>
      <c r="AI1303" s="275">
        <v>0.12313925537043298</v>
      </c>
      <c r="AJ1303" s="275">
        <v>0.12313925537043298</v>
      </c>
      <c r="AK1303" s="275">
        <v>0.12313925537043298</v>
      </c>
    </row>
    <row r="1304" spans="1:37" ht="15" x14ac:dyDescent="0.25">
      <c r="A1304" s="269" t="s">
        <v>3854</v>
      </c>
      <c r="B1304" s="269" t="s">
        <v>1885</v>
      </c>
      <c r="C1304" s="275">
        <v>4</v>
      </c>
      <c r="D1304" s="269" t="s">
        <v>802</v>
      </c>
      <c r="E1304" s="275">
        <v>0</v>
      </c>
      <c r="F1304" s="275">
        <v>0</v>
      </c>
      <c r="G1304" s="275">
        <v>0</v>
      </c>
      <c r="H1304" s="275">
        <v>0</v>
      </c>
      <c r="I1304" s="275">
        <v>0</v>
      </c>
      <c r="J1304" s="275">
        <v>0</v>
      </c>
      <c r="K1304" s="275">
        <v>0</v>
      </c>
      <c r="L1304" s="275">
        <v>0</v>
      </c>
      <c r="M1304" s="275">
        <v>0</v>
      </c>
      <c r="N1304" s="275">
        <v>8.3850391099212773E-2</v>
      </c>
      <c r="O1304" s="275">
        <v>8.3850391099212773E-2</v>
      </c>
      <c r="P1304" s="275">
        <v>8.3850391099212773E-2</v>
      </c>
      <c r="Q1304" s="275">
        <v>8.3850391099212773E-2</v>
      </c>
      <c r="R1304" s="275">
        <v>8.3850391099212773E-2</v>
      </c>
      <c r="S1304" s="275">
        <v>8.3850391099212773E-2</v>
      </c>
      <c r="T1304" s="275">
        <v>8.3850391099212773E-2</v>
      </c>
      <c r="U1304" s="275">
        <v>8.3850391099212773E-2</v>
      </c>
      <c r="V1304" s="275">
        <v>8.3850391099212773E-2</v>
      </c>
      <c r="W1304" s="275">
        <v>5.1275646370014E-2</v>
      </c>
      <c r="X1304" s="275">
        <v>4.755346629980916E-4</v>
      </c>
      <c r="Y1304" s="275">
        <v>2.5875590516506047E-2</v>
      </c>
      <c r="Z1304" s="275">
        <v>3.5652255647178971E-2</v>
      </c>
      <c r="AA1304" s="275">
        <v>3.5652255647178971E-2</v>
      </c>
      <c r="AB1304" s="275">
        <v>3.5652255647178971E-2</v>
      </c>
      <c r="AC1304" s="275">
        <v>3.5652255647178971E-2</v>
      </c>
      <c r="AD1304" s="275">
        <v>3.5652255647178971E-2</v>
      </c>
      <c r="AE1304" s="275">
        <v>3.5652255647178971E-2</v>
      </c>
      <c r="AF1304" s="275">
        <v>1.83763763E-2</v>
      </c>
      <c r="AG1304" s="275">
        <v>1.7016306E-3</v>
      </c>
      <c r="AH1304" s="275">
        <v>1.7016306E-3</v>
      </c>
      <c r="AI1304" s="275">
        <v>2.7456299537812676E-2</v>
      </c>
      <c r="AJ1304" s="275">
        <v>2.7456299537812676E-2</v>
      </c>
      <c r="AK1304" s="275">
        <v>2.7456299537812676E-2</v>
      </c>
    </row>
    <row r="1305" spans="1:37" ht="15" x14ac:dyDescent="0.25">
      <c r="A1305" s="269" t="s">
        <v>3855</v>
      </c>
      <c r="B1305" s="269" t="s">
        <v>1887</v>
      </c>
      <c r="C1305" s="275">
        <v>2</v>
      </c>
      <c r="D1305" s="269" t="s">
        <v>802</v>
      </c>
      <c r="E1305" s="275">
        <v>11.356194293758174</v>
      </c>
      <c r="F1305" s="275">
        <v>5.7909457925382677</v>
      </c>
      <c r="G1305" s="275">
        <v>7.2184034123812104</v>
      </c>
      <c r="H1305" s="275">
        <v>8.6036322045140068</v>
      </c>
      <c r="I1305" s="275">
        <v>6.8756781962351035</v>
      </c>
      <c r="J1305" s="275">
        <v>7.7396552003745551</v>
      </c>
      <c r="K1305" s="275">
        <v>11.356194293758174</v>
      </c>
      <c r="L1305" s="275">
        <v>5.9261079511198549</v>
      </c>
      <c r="M1305" s="275">
        <v>7.5798741235262277</v>
      </c>
      <c r="N1305" s="275">
        <v>3.7290340936017863</v>
      </c>
      <c r="O1305" s="275">
        <v>0.68862565606895054</v>
      </c>
      <c r="P1305" s="275">
        <v>1.9586919588744165</v>
      </c>
      <c r="Q1305" s="275">
        <v>2.7187940682576253</v>
      </c>
      <c r="R1305" s="275">
        <v>2.372359031642552</v>
      </c>
      <c r="S1305" s="275">
        <v>2.5479986403251766</v>
      </c>
      <c r="T1305" s="275">
        <v>3.7290340936017863</v>
      </c>
      <c r="U1305" s="275">
        <v>0.68862565606895054</v>
      </c>
      <c r="V1305" s="275">
        <v>2.0428786276530966</v>
      </c>
      <c r="W1305" s="275">
        <v>1.6245022751666664E-2</v>
      </c>
      <c r="X1305" s="275">
        <v>1.0115750874999999E-4</v>
      </c>
      <c r="Y1305" s="275">
        <v>8.1730901302083329E-3</v>
      </c>
      <c r="Z1305" s="275">
        <v>3.4458948810000001E-2</v>
      </c>
      <c r="AA1305" s="275">
        <v>3.4458948810000001E-2</v>
      </c>
      <c r="AB1305" s="275">
        <v>3.4458948810000001E-2</v>
      </c>
      <c r="AC1305" s="275">
        <v>3.4458948810000001E-2</v>
      </c>
      <c r="AD1305" s="275">
        <v>3.4458948810000001E-2</v>
      </c>
      <c r="AE1305" s="275">
        <v>3.4458948810000001E-2</v>
      </c>
      <c r="AF1305" s="275">
        <v>12.0653418312</v>
      </c>
      <c r="AG1305" s="275">
        <v>1.1172385347999998</v>
      </c>
      <c r="AH1305" s="275">
        <v>1.1172385347999998</v>
      </c>
      <c r="AI1305" s="275">
        <v>0.84112392900718502</v>
      </c>
      <c r="AJ1305" s="275">
        <v>0.84112392900718502</v>
      </c>
      <c r="AK1305" s="275">
        <v>0.84112392900718502</v>
      </c>
    </row>
    <row r="1306" spans="1:37" ht="15" x14ac:dyDescent="0.25">
      <c r="A1306" s="269" t="s">
        <v>3856</v>
      </c>
      <c r="B1306" s="269" t="s">
        <v>1889</v>
      </c>
      <c r="C1306" s="275">
        <v>6</v>
      </c>
      <c r="D1306" s="269" t="s">
        <v>802</v>
      </c>
      <c r="E1306" s="275">
        <v>0</v>
      </c>
      <c r="F1306" s="275">
        <v>0</v>
      </c>
      <c r="G1306" s="275">
        <v>0</v>
      </c>
      <c r="H1306" s="275">
        <v>0</v>
      </c>
      <c r="I1306" s="275">
        <v>0</v>
      </c>
      <c r="J1306" s="275">
        <v>0</v>
      </c>
      <c r="K1306" s="275">
        <v>0</v>
      </c>
      <c r="L1306" s="275">
        <v>0</v>
      </c>
      <c r="M1306" s="275">
        <v>0</v>
      </c>
      <c r="N1306" s="275">
        <v>0</v>
      </c>
      <c r="O1306" s="275">
        <v>0</v>
      </c>
      <c r="P1306" s="275">
        <v>0</v>
      </c>
      <c r="Q1306" s="275">
        <v>0</v>
      </c>
      <c r="R1306" s="275">
        <v>0</v>
      </c>
      <c r="S1306" s="275">
        <v>0</v>
      </c>
      <c r="T1306" s="275">
        <v>0</v>
      </c>
      <c r="U1306" s="275">
        <v>0</v>
      </c>
      <c r="V1306" s="275">
        <v>0</v>
      </c>
      <c r="W1306" s="275">
        <v>32.279914125019999</v>
      </c>
      <c r="X1306" s="275">
        <v>3.5552712613965753</v>
      </c>
      <c r="Y1306" s="275">
        <v>17.917592693208288</v>
      </c>
      <c r="Z1306" s="275">
        <v>6.9510292448090816</v>
      </c>
      <c r="AA1306" s="275">
        <v>6.9510292448090816</v>
      </c>
      <c r="AB1306" s="275">
        <v>6.9510292448090816</v>
      </c>
      <c r="AC1306" s="275">
        <v>6.9510292448090816</v>
      </c>
      <c r="AD1306" s="275">
        <v>6.9510292448090816</v>
      </c>
      <c r="AE1306" s="275">
        <v>6.9510292448090816</v>
      </c>
      <c r="AF1306" s="275">
        <v>1.4165971368000001</v>
      </c>
      <c r="AG1306" s="275">
        <v>0.1311752212</v>
      </c>
      <c r="AH1306" s="275">
        <v>0.1311752212</v>
      </c>
      <c r="AI1306" s="275">
        <v>3.493334405336378E-3</v>
      </c>
      <c r="AJ1306" s="275">
        <v>3.493334405336378E-3</v>
      </c>
      <c r="AK1306" s="275">
        <v>3.493334405336378E-3</v>
      </c>
    </row>
    <row r="1307" spans="1:37" ht="15" x14ac:dyDescent="0.25">
      <c r="A1307" s="269" t="s">
        <v>3857</v>
      </c>
      <c r="B1307" s="269" t="s">
        <v>1891</v>
      </c>
      <c r="C1307" s="275">
        <v>22</v>
      </c>
      <c r="D1307" s="269" t="s">
        <v>802</v>
      </c>
      <c r="E1307" s="275">
        <v>584.37364142671368</v>
      </c>
      <c r="F1307" s="275">
        <v>371.36179796360636</v>
      </c>
      <c r="G1307" s="275">
        <v>519.05459440756852</v>
      </c>
      <c r="H1307" s="275">
        <v>584.75379758976601</v>
      </c>
      <c r="I1307" s="275">
        <v>555.4257976641527</v>
      </c>
      <c r="J1307" s="275">
        <v>572.88279932782461</v>
      </c>
      <c r="K1307" s="275">
        <v>624.19438064758197</v>
      </c>
      <c r="L1307" s="275">
        <v>374.42780162282895</v>
      </c>
      <c r="M1307" s="275">
        <v>529.46232897074481</v>
      </c>
      <c r="N1307" s="275">
        <v>80.729880964811116</v>
      </c>
      <c r="O1307" s="275">
        <v>57.059583590031835</v>
      </c>
      <c r="P1307" s="275">
        <v>70.600071244609609</v>
      </c>
      <c r="Q1307" s="275">
        <v>83.16743145068132</v>
      </c>
      <c r="R1307" s="275">
        <v>75.489283604426078</v>
      </c>
      <c r="S1307" s="275">
        <v>78.718969906086144</v>
      </c>
      <c r="T1307" s="275">
        <v>103.50242762630532</v>
      </c>
      <c r="U1307" s="275">
        <v>57.059583590031835</v>
      </c>
      <c r="V1307" s="275">
        <v>76.681872249359714</v>
      </c>
      <c r="W1307" s="275">
        <v>0.42619598782549661</v>
      </c>
      <c r="X1307" s="275">
        <v>4.1195013306575779E-3</v>
      </c>
      <c r="Y1307" s="275">
        <v>0.2151577445780771</v>
      </c>
      <c r="Z1307" s="275">
        <v>9.6150991760898141E-2</v>
      </c>
      <c r="AA1307" s="275">
        <v>9.6150991760898141E-2</v>
      </c>
      <c r="AB1307" s="275">
        <v>9.6150991760898141E-2</v>
      </c>
      <c r="AC1307" s="275">
        <v>9.6150991760898141E-2</v>
      </c>
      <c r="AD1307" s="275">
        <v>9.6150991760898141E-2</v>
      </c>
      <c r="AE1307" s="275">
        <v>9.6150991760898141E-2</v>
      </c>
      <c r="AF1307" s="275">
        <v>69.510514707499993</v>
      </c>
      <c r="AG1307" s="275">
        <v>6.4366110542999992</v>
      </c>
      <c r="AH1307" s="275">
        <v>6.4366110542999992</v>
      </c>
      <c r="AI1307" s="275">
        <v>5.2429643197303104</v>
      </c>
      <c r="AJ1307" s="275">
        <v>5.2429643197303104</v>
      </c>
      <c r="AK1307" s="275">
        <v>5.2429643197303104</v>
      </c>
    </row>
    <row r="1308" spans="1:37" ht="15" x14ac:dyDescent="0.25">
      <c r="A1308" s="269" t="s">
        <v>1878</v>
      </c>
      <c r="B1308" s="269" t="s">
        <v>1879</v>
      </c>
      <c r="C1308" s="275">
        <v>5</v>
      </c>
      <c r="D1308" s="269" t="s">
        <v>802</v>
      </c>
      <c r="E1308" s="275">
        <v>26.646346168475723</v>
      </c>
      <c r="F1308" s="275">
        <v>13.666191424906891</v>
      </c>
      <c r="G1308" s="275">
        <v>18.994556034050181</v>
      </c>
      <c r="H1308" s="275">
        <v>20.353393263860813</v>
      </c>
      <c r="I1308" s="275">
        <v>20.022496593142158</v>
      </c>
      <c r="J1308" s="275">
        <v>20.187944928501487</v>
      </c>
      <c r="K1308" s="275">
        <v>30.042592934645896</v>
      </c>
      <c r="L1308" s="275">
        <v>14.338515731420705</v>
      </c>
      <c r="M1308" s="275">
        <v>21.844747597700483</v>
      </c>
      <c r="N1308" s="275">
        <v>21.868033061603615</v>
      </c>
      <c r="O1308" s="275">
        <v>18.012703587425001</v>
      </c>
      <c r="P1308" s="275">
        <v>19.44587343753771</v>
      </c>
      <c r="Q1308" s="275">
        <v>20.529752838193492</v>
      </c>
      <c r="R1308" s="275">
        <v>20.326087649220433</v>
      </c>
      <c r="S1308" s="275">
        <v>20.427429301481162</v>
      </c>
      <c r="T1308" s="275">
        <v>21.681781246788024</v>
      </c>
      <c r="U1308" s="275">
        <v>18.030116541522517</v>
      </c>
      <c r="V1308" s="275">
        <v>19.977423527672336</v>
      </c>
      <c r="W1308" s="275">
        <v>12.250796493342547</v>
      </c>
      <c r="X1308" s="275">
        <v>1.2211202873514344</v>
      </c>
      <c r="Y1308" s="275">
        <v>6.7359583903469904</v>
      </c>
      <c r="Z1308" s="275">
        <v>2.6727055410006009</v>
      </c>
      <c r="AA1308" s="275">
        <v>2.6727055410006009</v>
      </c>
      <c r="AB1308" s="275">
        <v>2.6727055410006009</v>
      </c>
      <c r="AC1308" s="275">
        <v>2.6727055410006009</v>
      </c>
      <c r="AD1308" s="275">
        <v>2.6727055410006009</v>
      </c>
      <c r="AE1308" s="275">
        <v>2.6727055410006009</v>
      </c>
      <c r="AF1308" s="275">
        <v>20.3073120265</v>
      </c>
      <c r="AG1308" s="275">
        <v>1.8804378530999999</v>
      </c>
      <c r="AH1308" s="275">
        <v>1.8804378530999999</v>
      </c>
      <c r="AI1308" s="275">
        <v>1.9383225129209491</v>
      </c>
      <c r="AJ1308" s="275">
        <v>1.9383225129209491</v>
      </c>
      <c r="AK1308" s="275">
        <v>1.9383225129209491</v>
      </c>
    </row>
    <row r="1309" spans="1:37" ht="15" x14ac:dyDescent="0.25">
      <c r="A1309" s="269" t="s">
        <v>1880</v>
      </c>
      <c r="B1309" s="269" t="s">
        <v>1881</v>
      </c>
      <c r="C1309" s="275">
        <v>3</v>
      </c>
      <c r="D1309" s="269" t="s">
        <v>802</v>
      </c>
      <c r="E1309" s="275">
        <v>135.17207220340822</v>
      </c>
      <c r="F1309" s="275">
        <v>64.717432316365986</v>
      </c>
      <c r="G1309" s="275">
        <v>110.48654529526975</v>
      </c>
      <c r="H1309" s="275">
        <v>131.17801606983571</v>
      </c>
      <c r="I1309" s="275">
        <v>120.83021592468648</v>
      </c>
      <c r="J1309" s="275">
        <v>128.32029346755334</v>
      </c>
      <c r="K1309" s="275">
        <v>140.78978899096907</v>
      </c>
      <c r="L1309" s="275">
        <v>67.271976761887828</v>
      </c>
      <c r="M1309" s="275">
        <v>113.53789502386755</v>
      </c>
      <c r="N1309" s="275">
        <v>52.052175053729435</v>
      </c>
      <c r="O1309" s="275">
        <v>27.631038184443778</v>
      </c>
      <c r="P1309" s="275">
        <v>42.602370959041771</v>
      </c>
      <c r="Q1309" s="275">
        <v>52.455430998645056</v>
      </c>
      <c r="R1309" s="275">
        <v>49.293200472737112</v>
      </c>
      <c r="S1309" s="275">
        <v>51.060787138113255</v>
      </c>
      <c r="T1309" s="275">
        <v>57.875102063990866</v>
      </c>
      <c r="U1309" s="275">
        <v>26.140783843368411</v>
      </c>
      <c r="V1309" s="275">
        <v>43.855592635782443</v>
      </c>
      <c r="W1309" s="275">
        <v>5.055977097001401E-2</v>
      </c>
      <c r="X1309" s="275">
        <v>4.2538294299809153E-4</v>
      </c>
      <c r="Y1309" s="275">
        <v>2.5492576956506051E-2</v>
      </c>
      <c r="Z1309" s="275">
        <v>3.5342240667178976E-2</v>
      </c>
      <c r="AA1309" s="275">
        <v>3.5342240667178976E-2</v>
      </c>
      <c r="AB1309" s="275">
        <v>3.5342240667178976E-2</v>
      </c>
      <c r="AC1309" s="275">
        <v>3.5342240667178976E-2</v>
      </c>
      <c r="AD1309" s="275">
        <v>3.5342240667178976E-2</v>
      </c>
      <c r="AE1309" s="275">
        <v>3.5342240667178976E-2</v>
      </c>
      <c r="AF1309" s="275">
        <v>39.1917438993</v>
      </c>
      <c r="AG1309" s="275">
        <v>3.6291195746999998</v>
      </c>
      <c r="AH1309" s="275">
        <v>3.6291195746999998</v>
      </c>
      <c r="AI1309" s="275">
        <v>3.5417300855887839</v>
      </c>
      <c r="AJ1309" s="275">
        <v>3.5417300855887839</v>
      </c>
      <c r="AK1309" s="275">
        <v>3.5417300855887839</v>
      </c>
    </row>
    <row r="1310" spans="1:37" ht="15" x14ac:dyDescent="0.25">
      <c r="A1310" s="269" t="s">
        <v>1882</v>
      </c>
      <c r="B1310" s="269" t="s">
        <v>1883</v>
      </c>
      <c r="C1310" s="275">
        <v>33</v>
      </c>
      <c r="D1310" s="269" t="s">
        <v>802</v>
      </c>
      <c r="E1310" s="275">
        <v>0</v>
      </c>
      <c r="F1310" s="275">
        <v>0</v>
      </c>
      <c r="G1310" s="275">
        <v>0</v>
      </c>
      <c r="H1310" s="275">
        <v>0</v>
      </c>
      <c r="I1310" s="275">
        <v>0</v>
      </c>
      <c r="J1310" s="275">
        <v>0</v>
      </c>
      <c r="K1310" s="275">
        <v>0</v>
      </c>
      <c r="L1310" s="275">
        <v>0</v>
      </c>
      <c r="M1310" s="275">
        <v>0</v>
      </c>
      <c r="N1310" s="275">
        <v>1.3736353539188433</v>
      </c>
      <c r="O1310" s="275">
        <v>1.3736353539188433</v>
      </c>
      <c r="P1310" s="275">
        <v>1.3736353539188431</v>
      </c>
      <c r="Q1310" s="275">
        <v>1.3736353539188433</v>
      </c>
      <c r="R1310" s="275">
        <v>1.3736353539188433</v>
      </c>
      <c r="S1310" s="275">
        <v>1.3736353539188433</v>
      </c>
      <c r="T1310" s="275">
        <v>1.3736353539188433</v>
      </c>
      <c r="U1310" s="275">
        <v>1.3736353539188433</v>
      </c>
      <c r="V1310" s="275">
        <v>1.3736353539188433</v>
      </c>
      <c r="W1310" s="275">
        <v>0.64054068780677464</v>
      </c>
      <c r="X1310" s="275">
        <v>6.1816357977720823E-3</v>
      </c>
      <c r="Y1310" s="275">
        <v>0.32336116180227337</v>
      </c>
      <c r="Z1310" s="275">
        <v>0.17084527100853719</v>
      </c>
      <c r="AA1310" s="275">
        <v>0.17084527100853719</v>
      </c>
      <c r="AB1310" s="275">
        <v>0.17084527100853719</v>
      </c>
      <c r="AC1310" s="275">
        <v>0.17084527100853719</v>
      </c>
      <c r="AD1310" s="275">
        <v>0.17084527100853719</v>
      </c>
      <c r="AE1310" s="275">
        <v>0.17084527100853719</v>
      </c>
      <c r="AF1310" s="275">
        <v>3.2411922800000006E-2</v>
      </c>
      <c r="AG1310" s="275">
        <v>3.0013049999999997E-3</v>
      </c>
      <c r="AH1310" s="275">
        <v>3.0013049999999997E-3</v>
      </c>
      <c r="AI1310" s="275">
        <v>0.12313925537043298</v>
      </c>
      <c r="AJ1310" s="275">
        <v>0.12313925537043298</v>
      </c>
      <c r="AK1310" s="275">
        <v>0.12313925537043298</v>
      </c>
    </row>
    <row r="1311" spans="1:37" ht="15" x14ac:dyDescent="0.25">
      <c r="A1311" s="269" t="s">
        <v>1884</v>
      </c>
      <c r="B1311" s="269" t="s">
        <v>1885</v>
      </c>
      <c r="C1311" s="275">
        <v>4</v>
      </c>
      <c r="D1311" s="269" t="s">
        <v>802</v>
      </c>
      <c r="E1311" s="275">
        <v>0</v>
      </c>
      <c r="F1311" s="275">
        <v>0</v>
      </c>
      <c r="G1311" s="275">
        <v>0</v>
      </c>
      <c r="H1311" s="275">
        <v>0</v>
      </c>
      <c r="I1311" s="275">
        <v>0</v>
      </c>
      <c r="J1311" s="275">
        <v>0</v>
      </c>
      <c r="K1311" s="275">
        <v>0</v>
      </c>
      <c r="L1311" s="275">
        <v>0</v>
      </c>
      <c r="M1311" s="275">
        <v>0</v>
      </c>
      <c r="N1311" s="275">
        <v>8.3850391099212773E-2</v>
      </c>
      <c r="O1311" s="275">
        <v>8.3850391099212773E-2</v>
      </c>
      <c r="P1311" s="275">
        <v>8.3850391099212773E-2</v>
      </c>
      <c r="Q1311" s="275">
        <v>8.3850391099212773E-2</v>
      </c>
      <c r="R1311" s="275">
        <v>8.3850391099212773E-2</v>
      </c>
      <c r="S1311" s="275">
        <v>8.3850391099212773E-2</v>
      </c>
      <c r="T1311" s="275">
        <v>8.3850391099212773E-2</v>
      </c>
      <c r="U1311" s="275">
        <v>8.3850391099212773E-2</v>
      </c>
      <c r="V1311" s="275">
        <v>8.3850391099212773E-2</v>
      </c>
      <c r="W1311" s="275">
        <v>5.1275646370014E-2</v>
      </c>
      <c r="X1311" s="275">
        <v>4.755346629980916E-4</v>
      </c>
      <c r="Y1311" s="275">
        <v>2.5875590516506047E-2</v>
      </c>
      <c r="Z1311" s="275">
        <v>3.5652255647178971E-2</v>
      </c>
      <c r="AA1311" s="275">
        <v>3.5652255647178971E-2</v>
      </c>
      <c r="AB1311" s="275">
        <v>3.5652255647178971E-2</v>
      </c>
      <c r="AC1311" s="275">
        <v>3.5652255647178971E-2</v>
      </c>
      <c r="AD1311" s="275">
        <v>3.5652255647178971E-2</v>
      </c>
      <c r="AE1311" s="275">
        <v>3.5652255647178971E-2</v>
      </c>
      <c r="AF1311" s="275">
        <v>1.85188131E-2</v>
      </c>
      <c r="AG1311" s="275">
        <v>1.7148196000000002E-3</v>
      </c>
      <c r="AH1311" s="275">
        <v>1.7148196000000002E-3</v>
      </c>
      <c r="AI1311" s="275">
        <v>2.7456299537812676E-2</v>
      </c>
      <c r="AJ1311" s="275">
        <v>2.7456299537812676E-2</v>
      </c>
      <c r="AK1311" s="275">
        <v>2.7456299537812676E-2</v>
      </c>
    </row>
    <row r="1312" spans="1:37" ht="15" x14ac:dyDescent="0.25">
      <c r="A1312" s="269" t="s">
        <v>1886</v>
      </c>
      <c r="B1312" s="269" t="s">
        <v>1887</v>
      </c>
      <c r="C1312" s="275">
        <v>2</v>
      </c>
      <c r="D1312" s="269" t="s">
        <v>802</v>
      </c>
      <c r="E1312" s="275">
        <v>11.356194293758174</v>
      </c>
      <c r="F1312" s="275">
        <v>5.7909457925382677</v>
      </c>
      <c r="G1312" s="275">
        <v>7.2184034123812104</v>
      </c>
      <c r="H1312" s="275">
        <v>8.6036322045140068</v>
      </c>
      <c r="I1312" s="275">
        <v>6.8756781962351035</v>
      </c>
      <c r="J1312" s="275">
        <v>7.7396552003745551</v>
      </c>
      <c r="K1312" s="275">
        <v>11.356194293758174</v>
      </c>
      <c r="L1312" s="275">
        <v>5.9261079511198549</v>
      </c>
      <c r="M1312" s="275">
        <v>7.5798741235262277</v>
      </c>
      <c r="N1312" s="275">
        <v>3.7290340936017863</v>
      </c>
      <c r="O1312" s="275">
        <v>0.68862565606895065</v>
      </c>
      <c r="P1312" s="275">
        <v>1.9586919588744165</v>
      </c>
      <c r="Q1312" s="275">
        <v>2.7187940682576257</v>
      </c>
      <c r="R1312" s="275">
        <v>2.372359031642552</v>
      </c>
      <c r="S1312" s="275">
        <v>2.5479986403251771</v>
      </c>
      <c r="T1312" s="275">
        <v>3.7290340936017863</v>
      </c>
      <c r="U1312" s="275">
        <v>0.68862565606895065</v>
      </c>
      <c r="V1312" s="275">
        <v>2.0428786276530966</v>
      </c>
      <c r="W1312" s="275">
        <v>1.6245022751666664E-2</v>
      </c>
      <c r="X1312" s="275">
        <v>1.0115750874999999E-4</v>
      </c>
      <c r="Y1312" s="275">
        <v>8.1730901302083329E-3</v>
      </c>
      <c r="Z1312" s="275">
        <v>3.4458948810000001E-2</v>
      </c>
      <c r="AA1312" s="275">
        <v>3.4458948810000001E-2</v>
      </c>
      <c r="AB1312" s="275">
        <v>3.4458948810000001E-2</v>
      </c>
      <c r="AC1312" s="275">
        <v>3.4458948810000001E-2</v>
      </c>
      <c r="AD1312" s="275">
        <v>3.4458948810000001E-2</v>
      </c>
      <c r="AE1312" s="275">
        <v>3.4458948810000001E-2</v>
      </c>
      <c r="AF1312" s="275">
        <v>12.0653418312</v>
      </c>
      <c r="AG1312" s="275">
        <v>1.1172385347999998</v>
      </c>
      <c r="AH1312" s="275">
        <v>1.1172385347999998</v>
      </c>
      <c r="AI1312" s="275">
        <v>0.84112392900718502</v>
      </c>
      <c r="AJ1312" s="275">
        <v>0.84112392900718502</v>
      </c>
      <c r="AK1312" s="275">
        <v>0.84112392900718502</v>
      </c>
    </row>
    <row r="1313" spans="1:37" ht="15" x14ac:dyDescent="0.25">
      <c r="A1313" s="269" t="s">
        <v>1888</v>
      </c>
      <c r="B1313" s="269" t="s">
        <v>1889</v>
      </c>
      <c r="C1313" s="275">
        <v>6</v>
      </c>
      <c r="D1313" s="269" t="s">
        <v>802</v>
      </c>
      <c r="E1313" s="275">
        <v>0</v>
      </c>
      <c r="F1313" s="275">
        <v>0</v>
      </c>
      <c r="G1313" s="275">
        <v>0</v>
      </c>
      <c r="H1313" s="275">
        <v>0</v>
      </c>
      <c r="I1313" s="275">
        <v>0</v>
      </c>
      <c r="J1313" s="275">
        <v>0</v>
      </c>
      <c r="K1313" s="275">
        <v>0</v>
      </c>
      <c r="L1313" s="275">
        <v>0</v>
      </c>
      <c r="M1313" s="275">
        <v>0</v>
      </c>
      <c r="N1313" s="275">
        <v>0</v>
      </c>
      <c r="O1313" s="275">
        <v>0</v>
      </c>
      <c r="P1313" s="275">
        <v>0</v>
      </c>
      <c r="Q1313" s="275">
        <v>0</v>
      </c>
      <c r="R1313" s="275">
        <v>0</v>
      </c>
      <c r="S1313" s="275">
        <v>0</v>
      </c>
      <c r="T1313" s="275">
        <v>0</v>
      </c>
      <c r="U1313" s="275">
        <v>0</v>
      </c>
      <c r="V1313" s="275">
        <v>0</v>
      </c>
      <c r="W1313" s="275">
        <v>32.279914125019999</v>
      </c>
      <c r="X1313" s="275">
        <v>3.5552712613965753</v>
      </c>
      <c r="Y1313" s="275">
        <v>17.917592693208288</v>
      </c>
      <c r="Z1313" s="275">
        <v>6.9510292448090816</v>
      </c>
      <c r="AA1313" s="275">
        <v>6.9510292448090816</v>
      </c>
      <c r="AB1313" s="275">
        <v>6.9510292448090816</v>
      </c>
      <c r="AC1313" s="275">
        <v>6.9510292448090816</v>
      </c>
      <c r="AD1313" s="275">
        <v>6.9510292448090816</v>
      </c>
      <c r="AE1313" s="275">
        <v>6.9510292448090816</v>
      </c>
      <c r="AF1313" s="275">
        <v>1.4165971368000001</v>
      </c>
      <c r="AG1313" s="275">
        <v>0.1311752212</v>
      </c>
      <c r="AH1313" s="275">
        <v>0.1311752212</v>
      </c>
      <c r="AI1313" s="275">
        <v>3.493334405336378E-3</v>
      </c>
      <c r="AJ1313" s="275">
        <v>3.493334405336378E-3</v>
      </c>
      <c r="AK1313" s="275">
        <v>3.493334405336378E-3</v>
      </c>
    </row>
    <row r="1314" spans="1:37" ht="15" x14ac:dyDescent="0.25">
      <c r="A1314" s="269" t="s">
        <v>1890</v>
      </c>
      <c r="B1314" s="269" t="s">
        <v>1891</v>
      </c>
      <c r="C1314" s="275">
        <v>22</v>
      </c>
      <c r="D1314" s="269" t="s">
        <v>802</v>
      </c>
      <c r="E1314" s="275">
        <v>350.58964594140787</v>
      </c>
      <c r="F1314" s="275">
        <v>137.57780247830055</v>
      </c>
      <c r="G1314" s="275">
        <v>285.27059892226271</v>
      </c>
      <c r="H1314" s="275">
        <v>350.9698021044602</v>
      </c>
      <c r="I1314" s="275">
        <v>321.64180217884689</v>
      </c>
      <c r="J1314" s="275">
        <v>339.09880384251881</v>
      </c>
      <c r="K1314" s="275">
        <v>390.41038516227621</v>
      </c>
      <c r="L1314" s="275">
        <v>140.64380613752314</v>
      </c>
      <c r="M1314" s="275">
        <v>295.67833348543905</v>
      </c>
      <c r="N1314" s="275">
        <v>51.479109002321493</v>
      </c>
      <c r="O1314" s="275">
        <v>27.808811627542212</v>
      </c>
      <c r="P1314" s="275">
        <v>41.34929928212</v>
      </c>
      <c r="Q1314" s="275">
        <v>53.916659488191705</v>
      </c>
      <c r="R1314" s="275">
        <v>46.238511641936455</v>
      </c>
      <c r="S1314" s="275">
        <v>49.468197943596522</v>
      </c>
      <c r="T1314" s="275">
        <v>74.251655663815683</v>
      </c>
      <c r="U1314" s="275">
        <v>27.808811627542212</v>
      </c>
      <c r="V1314" s="275">
        <v>47.431100286870091</v>
      </c>
      <c r="W1314" s="275">
        <v>0.42619598782549661</v>
      </c>
      <c r="X1314" s="275">
        <v>4.1195013306575779E-3</v>
      </c>
      <c r="Y1314" s="275">
        <v>0.2151577445780771</v>
      </c>
      <c r="Z1314" s="275">
        <v>9.6150991760898141E-2</v>
      </c>
      <c r="AA1314" s="275">
        <v>9.6150991760898141E-2</v>
      </c>
      <c r="AB1314" s="275">
        <v>9.6150991760898141E-2</v>
      </c>
      <c r="AC1314" s="275">
        <v>9.6150991760898141E-2</v>
      </c>
      <c r="AD1314" s="275">
        <v>9.6150991760898141E-2</v>
      </c>
      <c r="AE1314" s="275">
        <v>9.6150991760898141E-2</v>
      </c>
      <c r="AF1314" s="275">
        <v>49.211098956699992</v>
      </c>
      <c r="AG1314" s="275">
        <v>4.5569048229</v>
      </c>
      <c r="AH1314" s="275">
        <v>4.5569048229</v>
      </c>
      <c r="AI1314" s="275">
        <v>3.8831656177399987</v>
      </c>
      <c r="AJ1314" s="275">
        <v>3.8831656177399987</v>
      </c>
      <c r="AK1314" s="275">
        <v>3.8831656177399987</v>
      </c>
    </row>
    <row r="1315" spans="1:37" ht="15" x14ac:dyDescent="0.25">
      <c r="A1315" s="269" t="s">
        <v>456</v>
      </c>
      <c r="B1315" s="269" t="s">
        <v>457</v>
      </c>
      <c r="C1315" s="275">
        <v>18</v>
      </c>
      <c r="D1315" s="269" t="s">
        <v>802</v>
      </c>
      <c r="E1315" s="275">
        <v>0</v>
      </c>
      <c r="F1315" s="275">
        <v>0</v>
      </c>
      <c r="G1315" s="275">
        <v>0</v>
      </c>
      <c r="H1315" s="275">
        <v>0</v>
      </c>
      <c r="I1315" s="275">
        <v>0</v>
      </c>
      <c r="J1315" s="275">
        <v>0</v>
      </c>
      <c r="K1315" s="275">
        <v>0</v>
      </c>
      <c r="L1315" s="275">
        <v>0</v>
      </c>
      <c r="M1315" s="275">
        <v>0</v>
      </c>
      <c r="N1315" s="275">
        <v>0.20812656877558233</v>
      </c>
      <c r="O1315" s="275">
        <v>0.20812656877558233</v>
      </c>
      <c r="P1315" s="275">
        <v>0.20812656877558225</v>
      </c>
      <c r="Q1315" s="275">
        <v>0.20812656877558233</v>
      </c>
      <c r="R1315" s="275">
        <v>0.20812656877558233</v>
      </c>
      <c r="S1315" s="275">
        <v>0.20812656877558233</v>
      </c>
      <c r="T1315" s="275">
        <v>0.20812656877558233</v>
      </c>
      <c r="U1315" s="275">
        <v>0.20812656877558233</v>
      </c>
      <c r="V1315" s="275">
        <v>0.20812656877558233</v>
      </c>
      <c r="W1315" s="275">
        <v>0.12591417098876032</v>
      </c>
      <c r="X1315" s="275">
        <v>1.389732516870229E-3</v>
      </c>
      <c r="Y1315" s="275">
        <v>6.3651951752815267E-2</v>
      </c>
      <c r="Z1315" s="275">
        <v>8.4137681997768846E-2</v>
      </c>
      <c r="AA1315" s="275">
        <v>8.4137681997768846E-2</v>
      </c>
      <c r="AB1315" s="275">
        <v>8.4137681997768846E-2</v>
      </c>
      <c r="AC1315" s="275">
        <v>8.4137681997768846E-2</v>
      </c>
      <c r="AD1315" s="275">
        <v>8.4137681997768846E-2</v>
      </c>
      <c r="AE1315" s="275">
        <v>8.4137681997768846E-2</v>
      </c>
      <c r="AF1315" s="275">
        <v>1.71114274E-2</v>
      </c>
      <c r="AG1315" s="275">
        <v>1.5844973000000001E-3</v>
      </c>
      <c r="AH1315" s="275">
        <v>1.5844973000000001E-3</v>
      </c>
      <c r="AI1315" s="275">
        <v>4.1916421913449069E-2</v>
      </c>
      <c r="AJ1315" s="275">
        <v>4.1916421913449069E-2</v>
      </c>
      <c r="AK1315" s="275">
        <v>4.1916421913449069E-2</v>
      </c>
    </row>
    <row r="1316" spans="1:37" ht="15" x14ac:dyDescent="0.25">
      <c r="A1316" s="269" t="s">
        <v>458</v>
      </c>
      <c r="B1316" s="269" t="s">
        <v>459</v>
      </c>
      <c r="C1316" s="275">
        <v>6</v>
      </c>
      <c r="D1316" s="269" t="s">
        <v>802</v>
      </c>
      <c r="E1316" s="275">
        <v>0</v>
      </c>
      <c r="F1316" s="275">
        <v>0</v>
      </c>
      <c r="G1316" s="275">
        <v>0</v>
      </c>
      <c r="H1316" s="275">
        <v>0</v>
      </c>
      <c r="I1316" s="275">
        <v>0</v>
      </c>
      <c r="J1316" s="275">
        <v>0</v>
      </c>
      <c r="K1316" s="275">
        <v>0</v>
      </c>
      <c r="L1316" s="275">
        <v>0</v>
      </c>
      <c r="M1316" s="275">
        <v>0</v>
      </c>
      <c r="N1316" s="275">
        <v>0.35277959580102947</v>
      </c>
      <c r="O1316" s="275">
        <v>0.35277959580102947</v>
      </c>
      <c r="P1316" s="275">
        <v>0.35277959580102941</v>
      </c>
      <c r="Q1316" s="275">
        <v>0.35277959580102947</v>
      </c>
      <c r="R1316" s="275">
        <v>0.35277959580102947</v>
      </c>
      <c r="S1316" s="275">
        <v>0.35277959580102947</v>
      </c>
      <c r="T1316" s="275">
        <v>0.35277959580102947</v>
      </c>
      <c r="U1316" s="275">
        <v>0.35277959580102947</v>
      </c>
      <c r="V1316" s="275">
        <v>0.35277959580102947</v>
      </c>
      <c r="W1316" s="275">
        <v>2.0122641969166664E-2</v>
      </c>
      <c r="X1316" s="275">
        <v>3.0209724874999996E-4</v>
      </c>
      <c r="Y1316" s="275">
        <v>1.0212369608958332E-2</v>
      </c>
      <c r="Z1316" s="275">
        <v>4.0812639854999999E-2</v>
      </c>
      <c r="AA1316" s="275">
        <v>4.0812639854999999E-2</v>
      </c>
      <c r="AB1316" s="275">
        <v>4.0812639854999999E-2</v>
      </c>
      <c r="AC1316" s="275">
        <v>4.0812639854999999E-2</v>
      </c>
      <c r="AD1316" s="275">
        <v>4.0812639854999999E-2</v>
      </c>
      <c r="AE1316" s="275">
        <v>4.0812639854999999E-2</v>
      </c>
      <c r="AF1316" s="275">
        <v>8.9598434683809292E-4</v>
      </c>
      <c r="AG1316" s="275">
        <v>8.296799878120422E-5</v>
      </c>
      <c r="AH1316" s="275">
        <v>8.296799878120422E-5</v>
      </c>
      <c r="AI1316" s="275">
        <v>1.0938647490253152E-2</v>
      </c>
      <c r="AJ1316" s="275">
        <v>1.0938647490253152E-2</v>
      </c>
      <c r="AK1316" s="275">
        <v>1.0938647490253152E-2</v>
      </c>
    </row>
    <row r="1317" spans="1:37" ht="15" x14ac:dyDescent="0.25">
      <c r="A1317" s="269" t="s">
        <v>3858</v>
      </c>
      <c r="B1317" s="269" t="s">
        <v>3859</v>
      </c>
      <c r="C1317" s="275">
        <v>16</v>
      </c>
      <c r="D1317" s="269" t="s">
        <v>802</v>
      </c>
      <c r="E1317" s="275">
        <v>0</v>
      </c>
      <c r="F1317" s="275">
        <v>0</v>
      </c>
      <c r="G1317" s="275">
        <v>0</v>
      </c>
      <c r="H1317" s="275">
        <v>0</v>
      </c>
      <c r="I1317" s="275">
        <v>0</v>
      </c>
      <c r="J1317" s="275">
        <v>0</v>
      </c>
      <c r="K1317" s="275">
        <v>0</v>
      </c>
      <c r="L1317" s="275">
        <v>0</v>
      </c>
      <c r="M1317" s="275">
        <v>0</v>
      </c>
      <c r="N1317" s="275">
        <v>0.16650125502046587</v>
      </c>
      <c r="O1317" s="275">
        <v>0.16650125502046587</v>
      </c>
      <c r="P1317" s="275">
        <v>0.16650125502046587</v>
      </c>
      <c r="Q1317" s="275">
        <v>0.16650125502046587</v>
      </c>
      <c r="R1317" s="275">
        <v>0.16650125502046587</v>
      </c>
      <c r="S1317" s="275">
        <v>0.16650125502046587</v>
      </c>
      <c r="T1317" s="275">
        <v>0.16650125502046587</v>
      </c>
      <c r="U1317" s="275">
        <v>0.16650125502046587</v>
      </c>
      <c r="V1317" s="275">
        <v>0.16650125502046587</v>
      </c>
      <c r="W1317" s="275">
        <v>0.12591417098876032</v>
      </c>
      <c r="X1317" s="275">
        <v>1.389732516870229E-3</v>
      </c>
      <c r="Y1317" s="275">
        <v>6.3651951752815267E-2</v>
      </c>
      <c r="Z1317" s="275">
        <v>8.4137681997768846E-2</v>
      </c>
      <c r="AA1317" s="275">
        <v>8.4137681997768846E-2</v>
      </c>
      <c r="AB1317" s="275">
        <v>8.4137681997768846E-2</v>
      </c>
      <c r="AC1317" s="275">
        <v>8.4137681997768846E-2</v>
      </c>
      <c r="AD1317" s="275">
        <v>8.4137681997768846E-2</v>
      </c>
      <c r="AE1317" s="275">
        <v>8.4137681997768846E-2</v>
      </c>
      <c r="AF1317" s="275">
        <v>1.7057973800000004E-2</v>
      </c>
      <c r="AG1317" s="275">
        <v>1.5795473E-3</v>
      </c>
      <c r="AH1317" s="275">
        <v>1.5795473E-3</v>
      </c>
      <c r="AI1317" s="275">
        <v>3.7364379657026173E-2</v>
      </c>
      <c r="AJ1317" s="275">
        <v>3.7364379657026173E-2</v>
      </c>
      <c r="AK1317" s="275">
        <v>3.7364379657026173E-2</v>
      </c>
    </row>
    <row r="1318" spans="1:37" ht="15" x14ac:dyDescent="0.25">
      <c r="A1318" s="269" t="s">
        <v>3860</v>
      </c>
      <c r="B1318" s="269" t="s">
        <v>459</v>
      </c>
      <c r="C1318" s="275">
        <v>44</v>
      </c>
      <c r="D1318" s="269" t="s">
        <v>802</v>
      </c>
      <c r="E1318" s="275">
        <v>0</v>
      </c>
      <c r="F1318" s="275">
        <v>0</v>
      </c>
      <c r="G1318" s="275">
        <v>0</v>
      </c>
      <c r="H1318" s="275">
        <v>0</v>
      </c>
      <c r="I1318" s="275">
        <v>0</v>
      </c>
      <c r="J1318" s="275">
        <v>0</v>
      </c>
      <c r="K1318" s="275">
        <v>0</v>
      </c>
      <c r="L1318" s="275">
        <v>0</v>
      </c>
      <c r="M1318" s="275">
        <v>0</v>
      </c>
      <c r="N1318" s="275">
        <v>0</v>
      </c>
      <c r="O1318" s="275">
        <v>0</v>
      </c>
      <c r="P1318" s="275">
        <v>0</v>
      </c>
      <c r="Q1318" s="275">
        <v>0</v>
      </c>
      <c r="R1318" s="275">
        <v>0</v>
      </c>
      <c r="S1318" s="275">
        <v>0</v>
      </c>
      <c r="T1318" s="275">
        <v>0</v>
      </c>
      <c r="U1318" s="275">
        <v>0</v>
      </c>
      <c r="V1318" s="275">
        <v>0</v>
      </c>
      <c r="W1318" s="275">
        <v>2.0122641969166664E-2</v>
      </c>
      <c r="X1318" s="275">
        <v>3.0209724874999996E-4</v>
      </c>
      <c r="Y1318" s="275">
        <v>1.0212369608958332E-2</v>
      </c>
      <c r="Z1318" s="275">
        <v>4.0812639854999999E-2</v>
      </c>
      <c r="AA1318" s="275">
        <v>4.0812639854999999E-2</v>
      </c>
      <c r="AB1318" s="275">
        <v>4.0812639854999999E-2</v>
      </c>
      <c r="AC1318" s="275">
        <v>4.0812639854999999E-2</v>
      </c>
      <c r="AD1318" s="275">
        <v>4.0812639854999999E-2</v>
      </c>
      <c r="AE1318" s="275">
        <v>4.0812639854999999E-2</v>
      </c>
      <c r="AF1318" s="275">
        <v>0</v>
      </c>
      <c r="AG1318" s="275">
        <v>0</v>
      </c>
      <c r="AH1318" s="275">
        <v>0</v>
      </c>
      <c r="AI1318" s="275">
        <v>0</v>
      </c>
      <c r="AJ1318" s="275">
        <v>0</v>
      </c>
      <c r="AK1318" s="275">
        <v>0</v>
      </c>
    </row>
    <row r="1319" spans="1:37" ht="15" x14ac:dyDescent="0.25">
      <c r="A1319" s="269" t="s">
        <v>462</v>
      </c>
      <c r="B1319" s="269" t="s">
        <v>463</v>
      </c>
      <c r="C1319" s="275">
        <v>4</v>
      </c>
      <c r="D1319" s="269" t="s">
        <v>802</v>
      </c>
      <c r="E1319" s="275">
        <v>28.903546190219494</v>
      </c>
      <c r="F1319" s="275">
        <v>21.190191497386138</v>
      </c>
      <c r="G1319" s="275">
        <v>25.013756092033578</v>
      </c>
      <c r="H1319" s="275">
        <v>27.877393336340059</v>
      </c>
      <c r="I1319" s="275">
        <v>26.794096658373483</v>
      </c>
      <c r="J1319" s="275">
        <v>27.523844999168752</v>
      </c>
      <c r="K1319" s="275">
        <v>37.566593007125142</v>
      </c>
      <c r="L1319" s="275">
        <v>21.862515803899953</v>
      </c>
      <c r="M1319" s="275">
        <v>27.86394765568388</v>
      </c>
      <c r="N1319" s="275">
        <v>31.713717843146902</v>
      </c>
      <c r="O1319" s="275">
        <v>28.180625738100556</v>
      </c>
      <c r="P1319" s="275">
        <v>29.52172776846119</v>
      </c>
      <c r="Q1319" s="275">
        <v>30.697674988869046</v>
      </c>
      <c r="R1319" s="275">
        <v>30.494009799895991</v>
      </c>
      <c r="S1319" s="275">
        <v>30.583842974687713</v>
      </c>
      <c r="T1319" s="275">
        <v>31.849703397463575</v>
      </c>
      <c r="U1319" s="275">
        <v>28.198038692198072</v>
      </c>
      <c r="V1319" s="275">
        <v>30.053277858595813</v>
      </c>
      <c r="W1319" s="275">
        <v>3.8983044231646629</v>
      </c>
      <c r="X1319" s="275">
        <v>7.211612588572805E-2</v>
      </c>
      <c r="Y1319" s="275">
        <v>1.9852102745251954</v>
      </c>
      <c r="Z1319" s="275">
        <v>0.23622032640539245</v>
      </c>
      <c r="AA1319" s="275">
        <v>0.23622032640539245</v>
      </c>
      <c r="AB1319" s="275">
        <v>0.23622032640539245</v>
      </c>
      <c r="AC1319" s="275">
        <v>0.23622032640539245</v>
      </c>
      <c r="AD1319" s="275">
        <v>0.23622032640539245</v>
      </c>
      <c r="AE1319" s="275">
        <v>0.23622032640539245</v>
      </c>
      <c r="AF1319" s="275">
        <v>20.194061759399997</v>
      </c>
      <c r="AG1319" s="275">
        <v>1.8699510582999999</v>
      </c>
      <c r="AH1319" s="275">
        <v>1.8699510582999999</v>
      </c>
      <c r="AI1319" s="275">
        <v>2.0840817621709395</v>
      </c>
      <c r="AJ1319" s="275">
        <v>2.0840817621709395</v>
      </c>
      <c r="AK1319" s="275">
        <v>2.0840817621709395</v>
      </c>
    </row>
    <row r="1320" spans="1:37" ht="15" x14ac:dyDescent="0.25">
      <c r="A1320" s="269" t="s">
        <v>464</v>
      </c>
      <c r="B1320" s="269" t="s">
        <v>460</v>
      </c>
      <c r="C1320" s="275">
        <v>6</v>
      </c>
      <c r="D1320" s="269" t="s">
        <v>802</v>
      </c>
      <c r="E1320" s="275">
        <v>13.217394289037486</v>
      </c>
      <c r="F1320" s="275">
        <v>11.509707936957792</v>
      </c>
      <c r="G1320" s="275">
        <v>12.181603399792708</v>
      </c>
      <c r="H1320" s="275">
        <v>14.807632188778381</v>
      </c>
      <c r="I1320" s="275">
        <v>12.45927818207304</v>
      </c>
      <c r="J1320" s="275">
        <v>13.788555185032319</v>
      </c>
      <c r="K1320" s="275">
        <v>13.217394289037486</v>
      </c>
      <c r="L1320" s="275">
        <v>11.509707936957792</v>
      </c>
      <c r="M1320" s="275">
        <v>12.543074110937727</v>
      </c>
      <c r="N1320" s="275">
        <v>5.6673207032832202</v>
      </c>
      <c r="O1320" s="275">
        <v>2.9695490184197606</v>
      </c>
      <c r="P1320" s="275">
        <v>4.0530367413138029</v>
      </c>
      <c r="Q1320" s="275">
        <v>5.4193464285596118</v>
      </c>
      <c r="R1320" s="275">
        <v>4.7718658627252228</v>
      </c>
      <c r="S1320" s="275">
        <v>5.0659602784594524</v>
      </c>
      <c r="T1320" s="275">
        <v>4.7458530783301711</v>
      </c>
      <c r="U1320" s="275">
        <v>2.9695490184197606</v>
      </c>
      <c r="V1320" s="275">
        <v>3.9430147283926882</v>
      </c>
      <c r="W1320" s="275">
        <v>3.9855333625416663E-2</v>
      </c>
      <c r="X1320" s="275">
        <v>2.0286617081250002E-3</v>
      </c>
      <c r="Y1320" s="275">
        <v>2.094199766677083E-2</v>
      </c>
      <c r="Z1320" s="275">
        <v>4.5001015161249991E-2</v>
      </c>
      <c r="AA1320" s="275">
        <v>4.5001015161249991E-2</v>
      </c>
      <c r="AB1320" s="275">
        <v>4.5001015161249991E-2</v>
      </c>
      <c r="AC1320" s="275">
        <v>4.5001015161249991E-2</v>
      </c>
      <c r="AD1320" s="275">
        <v>4.5001015161249991E-2</v>
      </c>
      <c r="AE1320" s="275">
        <v>4.5001015161249991E-2</v>
      </c>
      <c r="AF1320" s="275">
        <v>12.572281746800002</v>
      </c>
      <c r="AG1320" s="275">
        <v>1.1641807736999998</v>
      </c>
      <c r="AH1320" s="275">
        <v>1.1641807736999998</v>
      </c>
      <c r="AI1320" s="275">
        <v>1.5282630456709692</v>
      </c>
      <c r="AJ1320" s="275">
        <v>1.5282630456709692</v>
      </c>
      <c r="AK1320" s="275">
        <v>1.5282630456709692</v>
      </c>
    </row>
    <row r="1321" spans="1:37" ht="15" x14ac:dyDescent="0.25">
      <c r="A1321" s="269" t="s">
        <v>465</v>
      </c>
      <c r="B1321" s="269" t="s">
        <v>466</v>
      </c>
      <c r="C1321" s="275">
        <v>6</v>
      </c>
      <c r="D1321" s="269" t="s">
        <v>802</v>
      </c>
      <c r="E1321" s="275">
        <v>13.217394289037486</v>
      </c>
      <c r="F1321" s="275">
        <v>11.509707936957792</v>
      </c>
      <c r="G1321" s="275">
        <v>12.181603399792708</v>
      </c>
      <c r="H1321" s="275">
        <v>14.807632188778381</v>
      </c>
      <c r="I1321" s="275">
        <v>12.45927818207304</v>
      </c>
      <c r="J1321" s="275">
        <v>13.788555185032319</v>
      </c>
      <c r="K1321" s="275">
        <v>13.217394289037486</v>
      </c>
      <c r="L1321" s="275">
        <v>11.509707936957792</v>
      </c>
      <c r="M1321" s="275">
        <v>12.543074110937727</v>
      </c>
      <c r="N1321" s="275">
        <v>5.6093888688946549</v>
      </c>
      <c r="O1321" s="275">
        <v>2.9116171840311953</v>
      </c>
      <c r="P1321" s="275">
        <v>3.9951049069252367</v>
      </c>
      <c r="Q1321" s="275">
        <v>5.3614145941710465</v>
      </c>
      <c r="R1321" s="275">
        <v>4.7139340283366575</v>
      </c>
      <c r="S1321" s="275">
        <v>5.0080284440708871</v>
      </c>
      <c r="T1321" s="275">
        <v>4.6879212439416058</v>
      </c>
      <c r="U1321" s="275">
        <v>2.9116171840311953</v>
      </c>
      <c r="V1321" s="275">
        <v>3.8850828940041238</v>
      </c>
      <c r="W1321" s="275">
        <v>1.8862935344166668E-2</v>
      </c>
      <c r="X1321" s="275">
        <v>3.0168747374999998E-4</v>
      </c>
      <c r="Y1321" s="275">
        <v>9.5823114089583338E-3</v>
      </c>
      <c r="Z1321" s="275">
        <v>3.5969965629999996E-2</v>
      </c>
      <c r="AA1321" s="275">
        <v>3.5969965629999996E-2</v>
      </c>
      <c r="AB1321" s="275">
        <v>3.5969965629999996E-2</v>
      </c>
      <c r="AC1321" s="275">
        <v>3.5969965629999996E-2</v>
      </c>
      <c r="AD1321" s="275">
        <v>3.5969965629999996E-2</v>
      </c>
      <c r="AE1321" s="275">
        <v>3.5969965629999996E-2</v>
      </c>
      <c r="AF1321" s="275">
        <v>12.556293099500001</v>
      </c>
      <c r="AG1321" s="275">
        <v>1.1627002445999999</v>
      </c>
      <c r="AH1321" s="275">
        <v>1.1627002445999999</v>
      </c>
      <c r="AI1321" s="275">
        <v>1.535474620981395</v>
      </c>
      <c r="AJ1321" s="275">
        <v>1.535474620981395</v>
      </c>
      <c r="AK1321" s="275">
        <v>1.535474620981395</v>
      </c>
    </row>
    <row r="1322" spans="1:37" ht="15" x14ac:dyDescent="0.25">
      <c r="A1322" s="269" t="s">
        <v>467</v>
      </c>
      <c r="B1322" s="269" t="s">
        <v>468</v>
      </c>
      <c r="C1322" s="275">
        <v>22</v>
      </c>
      <c r="D1322" s="269" t="s">
        <v>802</v>
      </c>
      <c r="E1322" s="275">
        <v>24.573588582795658</v>
      </c>
      <c r="F1322" s="275">
        <v>17.435815888077649</v>
      </c>
      <c r="G1322" s="275">
        <v>19.400006812173924</v>
      </c>
      <c r="H1322" s="275">
        <v>23.411264393292388</v>
      </c>
      <c r="I1322" s="275">
        <v>19.334956378308142</v>
      </c>
      <c r="J1322" s="275">
        <v>21.528210385406876</v>
      </c>
      <c r="K1322" s="275">
        <v>24.573588582795658</v>
      </c>
      <c r="L1322" s="275">
        <v>17.435815888077649</v>
      </c>
      <c r="M1322" s="275">
        <v>20.122948234463955</v>
      </c>
      <c r="N1322" s="275">
        <v>12.0673110044109</v>
      </c>
      <c r="O1322" s="275">
        <v>6.0183969912949387</v>
      </c>
      <c r="P1322" s="275">
        <v>8.2942675443145291</v>
      </c>
      <c r="Q1322" s="275">
        <v>10.809096704343135</v>
      </c>
      <c r="R1322" s="275">
        <v>9.5141355726743555</v>
      </c>
      <c r="S1322" s="275">
        <v>10.129548180950692</v>
      </c>
      <c r="T1322" s="275">
        <v>9.892173769373219</v>
      </c>
      <c r="U1322" s="275">
        <v>6.0183969912949387</v>
      </c>
      <c r="V1322" s="275">
        <v>8.0742235184723015</v>
      </c>
      <c r="W1322" s="275">
        <v>0.44896799925798969</v>
      </c>
      <c r="X1322" s="275">
        <v>7.3086206691585325E-3</v>
      </c>
      <c r="Y1322" s="275">
        <v>0.22813830996357412</v>
      </c>
      <c r="Z1322" s="275">
        <v>0.10391064865793365</v>
      </c>
      <c r="AA1322" s="275">
        <v>0.10391064865793365</v>
      </c>
      <c r="AB1322" s="275">
        <v>0.10391064865793365</v>
      </c>
      <c r="AC1322" s="275">
        <v>0.10391064865793365</v>
      </c>
      <c r="AD1322" s="275">
        <v>0.10391064865793365</v>
      </c>
      <c r="AE1322" s="275">
        <v>0.10391064865793365</v>
      </c>
      <c r="AF1322" s="275">
        <v>24.945904300800002</v>
      </c>
      <c r="AG1322" s="275">
        <v>2.3099659076999997</v>
      </c>
      <c r="AH1322" s="275">
        <v>2.3099659076999997</v>
      </c>
      <c r="AI1322" s="275">
        <v>2.8557627720790157</v>
      </c>
      <c r="AJ1322" s="275">
        <v>2.8557627720790157</v>
      </c>
      <c r="AK1322" s="275">
        <v>2.8557627720790157</v>
      </c>
    </row>
    <row r="1323" spans="1:37" ht="15" x14ac:dyDescent="0.25">
      <c r="A1323" s="269" t="s">
        <v>469</v>
      </c>
      <c r="B1323" s="269" t="s">
        <v>461</v>
      </c>
      <c r="C1323" s="275">
        <v>4</v>
      </c>
      <c r="D1323" s="269" t="s">
        <v>802</v>
      </c>
      <c r="E1323" s="275">
        <v>11.356194293758174</v>
      </c>
      <c r="F1323" s="275">
        <v>5.7909457925382677</v>
      </c>
      <c r="G1323" s="275">
        <v>7.2184034123812104</v>
      </c>
      <c r="H1323" s="275">
        <v>8.6036322045140068</v>
      </c>
      <c r="I1323" s="275">
        <v>6.8756781962351035</v>
      </c>
      <c r="J1323" s="275">
        <v>7.7396552003745551</v>
      </c>
      <c r="K1323" s="275">
        <v>11.356194293758174</v>
      </c>
      <c r="L1323" s="275">
        <v>5.9261079511198549</v>
      </c>
      <c r="M1323" s="275">
        <v>7.5798741235262277</v>
      </c>
      <c r="N1323" s="275">
        <v>3.7284343300128069</v>
      </c>
      <c r="O1323" s="275">
        <v>0.68802589247997081</v>
      </c>
      <c r="P1323" s="275">
        <v>1.9580921952854371</v>
      </c>
      <c r="Q1323" s="275">
        <v>2.7181943046686459</v>
      </c>
      <c r="R1323" s="275">
        <v>2.3717592680535722</v>
      </c>
      <c r="S1323" s="275">
        <v>2.5473988767361972</v>
      </c>
      <c r="T1323" s="275">
        <v>3.7284343300128069</v>
      </c>
      <c r="U1323" s="275">
        <v>0.68802589247997081</v>
      </c>
      <c r="V1323" s="275">
        <v>2.0422788640641172</v>
      </c>
      <c r="W1323" s="275">
        <v>1.7066032831666668E-2</v>
      </c>
      <c r="X1323" s="275">
        <v>1.6869922874999997E-4</v>
      </c>
      <c r="Y1323" s="275">
        <v>8.6173660302083337E-3</v>
      </c>
      <c r="Z1323" s="275">
        <v>3.4670818970000003E-2</v>
      </c>
      <c r="AA1323" s="275">
        <v>3.4670818970000003E-2</v>
      </c>
      <c r="AB1323" s="275">
        <v>3.4670818970000003E-2</v>
      </c>
      <c r="AC1323" s="275">
        <v>3.4670818970000003E-2</v>
      </c>
      <c r="AD1323" s="275">
        <v>3.4670818970000003E-2</v>
      </c>
      <c r="AE1323" s="275">
        <v>3.4670818970000003E-2</v>
      </c>
      <c r="AF1323" s="275">
        <v>12.004699334200001</v>
      </c>
      <c r="AG1323" s="275">
        <v>1.1116231021999998</v>
      </c>
      <c r="AH1323" s="275">
        <v>1.1116231021999998</v>
      </c>
      <c r="AI1323" s="275">
        <v>0.84775996316051283</v>
      </c>
      <c r="AJ1323" s="275">
        <v>0.84775996316051283</v>
      </c>
      <c r="AK1323" s="275">
        <v>0.84775996316051283</v>
      </c>
    </row>
    <row r="1324" spans="1:37" ht="15" x14ac:dyDescent="0.25">
      <c r="A1324" s="269" t="s">
        <v>470</v>
      </c>
      <c r="B1324" s="269" t="s">
        <v>461</v>
      </c>
      <c r="C1324" s="275">
        <v>2</v>
      </c>
      <c r="D1324" s="269" t="s">
        <v>802</v>
      </c>
      <c r="E1324" s="275">
        <v>11.356194293758174</v>
      </c>
      <c r="F1324" s="275">
        <v>5.7909457925382677</v>
      </c>
      <c r="G1324" s="275">
        <v>7.2184034123812104</v>
      </c>
      <c r="H1324" s="275">
        <v>8.6036322045140068</v>
      </c>
      <c r="I1324" s="275">
        <v>6.8756781962351035</v>
      </c>
      <c r="J1324" s="275">
        <v>7.7396552003745551</v>
      </c>
      <c r="K1324" s="275">
        <v>11.356194293758174</v>
      </c>
      <c r="L1324" s="275">
        <v>5.9261079511198549</v>
      </c>
      <c r="M1324" s="275">
        <v>7.5798741235262277</v>
      </c>
      <c r="N1324" s="275">
        <v>3.7284343300128064</v>
      </c>
      <c r="O1324" s="275">
        <v>0.6880258924799707</v>
      </c>
      <c r="P1324" s="275">
        <v>1.9580921952854367</v>
      </c>
      <c r="Q1324" s="275">
        <v>2.7181943046686454</v>
      </c>
      <c r="R1324" s="275">
        <v>2.3717592680535722</v>
      </c>
      <c r="S1324" s="275">
        <v>2.5473988767361968</v>
      </c>
      <c r="T1324" s="275">
        <v>3.7284343300128064</v>
      </c>
      <c r="U1324" s="275">
        <v>0.6880258924799707</v>
      </c>
      <c r="V1324" s="275">
        <v>2.0422788640641167</v>
      </c>
      <c r="W1324" s="275">
        <v>1.6046317191666666E-2</v>
      </c>
      <c r="X1324" s="275">
        <v>8.481066874999998E-5</v>
      </c>
      <c r="Y1324" s="275">
        <v>8.0655639302083335E-3</v>
      </c>
      <c r="Z1324" s="275">
        <v>3.4458948810000001E-2</v>
      </c>
      <c r="AA1324" s="275">
        <v>3.4458948810000001E-2</v>
      </c>
      <c r="AB1324" s="275">
        <v>3.4458948810000001E-2</v>
      </c>
      <c r="AC1324" s="275">
        <v>3.4458948810000001E-2</v>
      </c>
      <c r="AD1324" s="275">
        <v>3.4458948810000001E-2</v>
      </c>
      <c r="AE1324" s="275">
        <v>3.4458948810000001E-2</v>
      </c>
      <c r="AF1324" s="275">
        <v>12.004515317400001</v>
      </c>
      <c r="AG1324" s="275">
        <v>1.1116060621999999</v>
      </c>
      <c r="AH1324" s="275">
        <v>1.1116060621999999</v>
      </c>
      <c r="AI1324" s="275">
        <v>0.84411465314267342</v>
      </c>
      <c r="AJ1324" s="275">
        <v>0.84411465314267342</v>
      </c>
      <c r="AK1324" s="275">
        <v>0.84411465314267342</v>
      </c>
    </row>
    <row r="1325" spans="1:37" ht="15" x14ac:dyDescent="0.25">
      <c r="A1325" s="269" t="s">
        <v>471</v>
      </c>
      <c r="B1325" s="269" t="s">
        <v>472</v>
      </c>
      <c r="C1325" s="275">
        <v>10</v>
      </c>
      <c r="D1325" s="269" t="s">
        <v>802</v>
      </c>
      <c r="E1325" s="275">
        <v>13.217394289037486</v>
      </c>
      <c r="F1325" s="275">
        <v>11.509707936957792</v>
      </c>
      <c r="G1325" s="275">
        <v>12.181603399792708</v>
      </c>
      <c r="H1325" s="275">
        <v>14.807632188778381</v>
      </c>
      <c r="I1325" s="275">
        <v>12.45927818207304</v>
      </c>
      <c r="J1325" s="275">
        <v>13.788555185032319</v>
      </c>
      <c r="K1325" s="275">
        <v>13.217394289037486</v>
      </c>
      <c r="L1325" s="275">
        <v>11.509707936957792</v>
      </c>
      <c r="M1325" s="275">
        <v>12.543074110937727</v>
      </c>
      <c r="N1325" s="275">
        <v>6.0348484408745744</v>
      </c>
      <c r="O1325" s="275">
        <v>3.3370767560111152</v>
      </c>
      <c r="P1325" s="275">
        <v>4.420564478905157</v>
      </c>
      <c r="Q1325" s="275">
        <v>5.7868741661509677</v>
      </c>
      <c r="R1325" s="275">
        <v>5.1393936003165779</v>
      </c>
      <c r="S1325" s="275">
        <v>5.4334880160508074</v>
      </c>
      <c r="T1325" s="275">
        <v>5.113380815921527</v>
      </c>
      <c r="U1325" s="275">
        <v>3.3370767560111152</v>
      </c>
      <c r="V1325" s="275">
        <v>4.3105424659840432</v>
      </c>
      <c r="W1325" s="275">
        <v>0.1895608038116873</v>
      </c>
      <c r="X1325" s="275">
        <v>1.8726034649904578E-3</v>
      </c>
      <c r="Y1325" s="275">
        <v>9.5716703638338882E-2</v>
      </c>
      <c r="Z1325" s="275">
        <v>3.977028587696628E-2</v>
      </c>
      <c r="AA1325" s="275">
        <v>3.977028587696628E-2</v>
      </c>
      <c r="AB1325" s="275">
        <v>3.977028587696628E-2</v>
      </c>
      <c r="AC1325" s="275">
        <v>3.977028587696628E-2</v>
      </c>
      <c r="AD1325" s="275">
        <v>3.977028587696628E-2</v>
      </c>
      <c r="AE1325" s="275">
        <v>3.977028587696628E-2</v>
      </c>
      <c r="AF1325" s="275">
        <v>12.5085648622</v>
      </c>
      <c r="AG1325" s="275">
        <v>1.1582806669999999</v>
      </c>
      <c r="AH1325" s="275">
        <v>1.1582806669999999</v>
      </c>
      <c r="AI1325" s="275">
        <v>1.4515646606904538</v>
      </c>
      <c r="AJ1325" s="275">
        <v>1.4515646606904538</v>
      </c>
      <c r="AK1325" s="275">
        <v>1.4515646606904538</v>
      </c>
    </row>
    <row r="1326" spans="1:37" ht="15" x14ac:dyDescent="0.25">
      <c r="A1326" s="269" t="s">
        <v>3141</v>
      </c>
      <c r="B1326" s="269" t="s">
        <v>3142</v>
      </c>
      <c r="C1326" s="275">
        <v>331</v>
      </c>
      <c r="D1326" s="269" t="s">
        <v>802</v>
      </c>
      <c r="E1326" s="275">
        <v>0</v>
      </c>
      <c r="F1326" s="275">
        <v>0</v>
      </c>
      <c r="G1326" s="275">
        <v>0</v>
      </c>
      <c r="H1326" s="275">
        <v>0</v>
      </c>
      <c r="I1326" s="275">
        <v>0</v>
      </c>
      <c r="J1326" s="275">
        <v>0</v>
      </c>
      <c r="K1326" s="275">
        <v>0</v>
      </c>
      <c r="L1326" s="275">
        <v>0</v>
      </c>
      <c r="M1326" s="275">
        <v>0</v>
      </c>
      <c r="N1326" s="275">
        <v>5.4122486892275923</v>
      </c>
      <c r="O1326" s="275">
        <v>5.4122486892275923</v>
      </c>
      <c r="P1326" s="275">
        <v>5.4122486892275932</v>
      </c>
      <c r="Q1326" s="275">
        <v>5.4122486892275923</v>
      </c>
      <c r="R1326" s="275">
        <v>5.4122486892275923</v>
      </c>
      <c r="S1326" s="275">
        <v>5.4122486892275923</v>
      </c>
      <c r="T1326" s="275">
        <v>5.4122486892275923</v>
      </c>
      <c r="U1326" s="275">
        <v>5.4122486892275923</v>
      </c>
      <c r="V1326" s="275">
        <v>5.4122486892275923</v>
      </c>
      <c r="W1326" s="275">
        <v>3.0095701074566601</v>
      </c>
      <c r="X1326" s="275">
        <v>3.4170132254120945E-2</v>
      </c>
      <c r="Y1326" s="275">
        <v>1.5218701198553906</v>
      </c>
      <c r="Z1326" s="275">
        <v>1.6171681060232366</v>
      </c>
      <c r="AA1326" s="275">
        <v>1.6171681060232366</v>
      </c>
      <c r="AB1326" s="275">
        <v>1.6171681060232366</v>
      </c>
      <c r="AC1326" s="275">
        <v>1.6171681060232366</v>
      </c>
      <c r="AD1326" s="275">
        <v>1.6171681060232366</v>
      </c>
      <c r="AE1326" s="275">
        <v>1.6171681060232366</v>
      </c>
      <c r="AF1326" s="275">
        <v>2.0258603048000001</v>
      </c>
      <c r="AG1326" s="275">
        <v>0.18759230080000003</v>
      </c>
      <c r="AH1326" s="275">
        <v>0.18759230080000003</v>
      </c>
      <c r="AI1326" s="275">
        <v>0.86492664686804943</v>
      </c>
      <c r="AJ1326" s="275">
        <v>0.86492664686804943</v>
      </c>
      <c r="AK1326" s="275">
        <v>0.86492664686804943</v>
      </c>
    </row>
    <row r="1327" spans="1:37" ht="15" x14ac:dyDescent="0.25">
      <c r="A1327" s="269" t="s">
        <v>3861</v>
      </c>
      <c r="B1327" s="269" t="s">
        <v>1038</v>
      </c>
      <c r="C1327" s="275">
        <v>54</v>
      </c>
      <c r="D1327" s="269" t="s">
        <v>802</v>
      </c>
      <c r="E1327" s="275">
        <v>0</v>
      </c>
      <c r="F1327" s="275">
        <v>0</v>
      </c>
      <c r="G1327" s="275">
        <v>0</v>
      </c>
      <c r="H1327" s="275">
        <v>0</v>
      </c>
      <c r="I1327" s="275">
        <v>0</v>
      </c>
      <c r="J1327" s="275">
        <v>0</v>
      </c>
      <c r="K1327" s="275">
        <v>0</v>
      </c>
      <c r="L1327" s="275">
        <v>0</v>
      </c>
      <c r="M1327" s="275">
        <v>0</v>
      </c>
      <c r="N1327" s="275">
        <v>1.7494627048928513</v>
      </c>
      <c r="O1327" s="275">
        <v>1.7494627048928513</v>
      </c>
      <c r="P1327" s="275">
        <v>1.7494627048928517</v>
      </c>
      <c r="Q1327" s="275">
        <v>1.7494627048928513</v>
      </c>
      <c r="R1327" s="275">
        <v>1.7494627048928513</v>
      </c>
      <c r="S1327" s="275">
        <v>1.7494627048928513</v>
      </c>
      <c r="T1327" s="275">
        <v>1.7494627048928513</v>
      </c>
      <c r="U1327" s="275">
        <v>1.7494627048928513</v>
      </c>
      <c r="V1327" s="275">
        <v>1.7494627048928513</v>
      </c>
      <c r="W1327" s="275">
        <v>0.83757453530472947</v>
      </c>
      <c r="X1327" s="275">
        <v>8.4203044214718279E-3</v>
      </c>
      <c r="Y1327" s="275">
        <v>0.42299741986310063</v>
      </c>
      <c r="Z1327" s="275">
        <v>0.25727531610066406</v>
      </c>
      <c r="AA1327" s="275">
        <v>0.25727531610066406</v>
      </c>
      <c r="AB1327" s="275">
        <v>0.25727531610066406</v>
      </c>
      <c r="AC1327" s="275">
        <v>0.25727531610066406</v>
      </c>
      <c r="AD1327" s="275">
        <v>0.25727531610066406</v>
      </c>
      <c r="AE1327" s="275">
        <v>0.25727531610066406</v>
      </c>
      <c r="AF1327" s="275">
        <v>0.31710448070000002</v>
      </c>
      <c r="AG1327" s="275">
        <v>2.9363506200000004E-2</v>
      </c>
      <c r="AH1327" s="275">
        <v>2.9363506200000004E-2</v>
      </c>
      <c r="AI1327" s="275">
        <v>0.18335872767988534</v>
      </c>
      <c r="AJ1327" s="275">
        <v>0.18335872767988534</v>
      </c>
      <c r="AK1327" s="275">
        <v>0.18335872767988534</v>
      </c>
    </row>
    <row r="1328" spans="1:37" ht="15" x14ac:dyDescent="0.25">
      <c r="A1328" s="269" t="s">
        <v>1892</v>
      </c>
      <c r="B1328" s="269" t="s">
        <v>1038</v>
      </c>
      <c r="C1328" s="275">
        <v>54</v>
      </c>
      <c r="D1328" s="269" t="s">
        <v>802</v>
      </c>
      <c r="E1328" s="275">
        <v>0</v>
      </c>
      <c r="F1328" s="275">
        <v>0</v>
      </c>
      <c r="G1328" s="275">
        <v>0</v>
      </c>
      <c r="H1328" s="275">
        <v>0</v>
      </c>
      <c r="I1328" s="275">
        <v>0</v>
      </c>
      <c r="J1328" s="275">
        <v>0</v>
      </c>
      <c r="K1328" s="275">
        <v>0</v>
      </c>
      <c r="L1328" s="275">
        <v>0</v>
      </c>
      <c r="M1328" s="275">
        <v>0</v>
      </c>
      <c r="N1328" s="275">
        <v>1.7494627048928513</v>
      </c>
      <c r="O1328" s="275">
        <v>1.7494627048928513</v>
      </c>
      <c r="P1328" s="275">
        <v>1.7494627048928517</v>
      </c>
      <c r="Q1328" s="275">
        <v>1.7494627048928513</v>
      </c>
      <c r="R1328" s="275">
        <v>1.7494627048928513</v>
      </c>
      <c r="S1328" s="275">
        <v>1.7494627048928513</v>
      </c>
      <c r="T1328" s="275">
        <v>1.7494627048928513</v>
      </c>
      <c r="U1328" s="275">
        <v>1.7494627048928513</v>
      </c>
      <c r="V1328" s="275">
        <v>1.7494627048928513</v>
      </c>
      <c r="W1328" s="275">
        <v>0.83757453530472947</v>
      </c>
      <c r="X1328" s="275">
        <v>8.4203044214718279E-3</v>
      </c>
      <c r="Y1328" s="275">
        <v>0.42299741986310063</v>
      </c>
      <c r="Z1328" s="275">
        <v>0.25727531610066406</v>
      </c>
      <c r="AA1328" s="275">
        <v>0.25727531610066406</v>
      </c>
      <c r="AB1328" s="275">
        <v>0.25727531610066406</v>
      </c>
      <c r="AC1328" s="275">
        <v>0.25727531610066406</v>
      </c>
      <c r="AD1328" s="275">
        <v>0.25727531610066406</v>
      </c>
      <c r="AE1328" s="275">
        <v>0.25727531610066406</v>
      </c>
      <c r="AF1328" s="275">
        <v>0.31710448070000002</v>
      </c>
      <c r="AG1328" s="275">
        <v>2.9363506200000004E-2</v>
      </c>
      <c r="AH1328" s="275">
        <v>2.9363506200000004E-2</v>
      </c>
      <c r="AI1328" s="275">
        <v>0.18335872767988534</v>
      </c>
      <c r="AJ1328" s="275">
        <v>0.18335872767988534</v>
      </c>
      <c r="AK1328" s="275">
        <v>0.18335872767988534</v>
      </c>
    </row>
    <row r="1329" spans="1:37" ht="15" x14ac:dyDescent="0.25">
      <c r="A1329" s="269" t="s">
        <v>3862</v>
      </c>
      <c r="B1329" s="269" t="s">
        <v>473</v>
      </c>
      <c r="C1329" s="275">
        <v>67</v>
      </c>
      <c r="D1329" s="269" t="s">
        <v>802</v>
      </c>
      <c r="E1329" s="275">
        <v>224.25407485403272</v>
      </c>
      <c r="F1329" s="275">
        <v>161.58423198895997</v>
      </c>
      <c r="G1329" s="275">
        <v>179.6106032462452</v>
      </c>
      <c r="H1329" s="275">
        <v>207.6490435955742</v>
      </c>
      <c r="I1329" s="275">
        <v>179.48359079412128</v>
      </c>
      <c r="J1329" s="275">
        <v>194.47711719855513</v>
      </c>
      <c r="K1329" s="275">
        <v>224.25407485403272</v>
      </c>
      <c r="L1329" s="275">
        <v>165.24003711739255</v>
      </c>
      <c r="M1329" s="275">
        <v>187.52138476592569</v>
      </c>
      <c r="N1329" s="275">
        <v>147.27318295327575</v>
      </c>
      <c r="O1329" s="275">
        <v>99.624105728380826</v>
      </c>
      <c r="P1329" s="275">
        <v>117.65189086732035</v>
      </c>
      <c r="Q1329" s="275">
        <v>133.07082100865955</v>
      </c>
      <c r="R1329" s="275">
        <v>125.77743086810617</v>
      </c>
      <c r="S1329" s="275">
        <v>129.33272115861229</v>
      </c>
      <c r="T1329" s="275">
        <v>137.05896309433237</v>
      </c>
      <c r="U1329" s="275">
        <v>100.16451759246861</v>
      </c>
      <c r="V1329" s="275">
        <v>117.62836969481175</v>
      </c>
      <c r="W1329" s="275">
        <v>10.989712651747642</v>
      </c>
      <c r="X1329" s="275">
        <v>0.34883169785433965</v>
      </c>
      <c r="Y1329" s="275">
        <v>5.6692721748009909</v>
      </c>
      <c r="Z1329" s="275">
        <v>13.48940373881509</v>
      </c>
      <c r="AA1329" s="275">
        <v>13.48940373881509</v>
      </c>
      <c r="AB1329" s="275">
        <v>13.48940373881509</v>
      </c>
      <c r="AC1329" s="275">
        <v>13.48940373881509</v>
      </c>
      <c r="AD1329" s="275">
        <v>13.48940373881509</v>
      </c>
      <c r="AE1329" s="275">
        <v>13.48940373881509</v>
      </c>
      <c r="AF1329" s="275">
        <v>197.66019070290002</v>
      </c>
      <c r="AG1329" s="275">
        <v>18.303137479699998</v>
      </c>
      <c r="AH1329" s="275">
        <v>18.303137479699998</v>
      </c>
      <c r="AI1329" s="275">
        <v>20.155905135578752</v>
      </c>
      <c r="AJ1329" s="275">
        <v>20.155905135578752</v>
      </c>
      <c r="AK1329" s="275">
        <v>20.155905135578752</v>
      </c>
    </row>
    <row r="1330" spans="1:37" ht="15" x14ac:dyDescent="0.25">
      <c r="A1330" s="269" t="s">
        <v>3863</v>
      </c>
      <c r="B1330" s="269" t="s">
        <v>473</v>
      </c>
      <c r="C1330" s="275">
        <v>96</v>
      </c>
      <c r="D1330" s="269" t="s">
        <v>802</v>
      </c>
      <c r="E1330" s="275">
        <v>464.03962521833091</v>
      </c>
      <c r="F1330" s="275">
        <v>216.65206557719929</v>
      </c>
      <c r="G1330" s="275">
        <v>316.92732251422461</v>
      </c>
      <c r="H1330" s="275">
        <v>357.13190711927064</v>
      </c>
      <c r="I1330" s="275">
        <v>262.58559589187149</v>
      </c>
      <c r="J1330" s="275">
        <v>296.92960254231741</v>
      </c>
      <c r="K1330" s="275">
        <v>326.50739209839594</v>
      </c>
      <c r="L1330" s="275">
        <v>225.54455712790983</v>
      </c>
      <c r="M1330" s="275">
        <v>269.73989049922477</v>
      </c>
      <c r="N1330" s="275">
        <v>110.20330508550792</v>
      </c>
      <c r="O1330" s="275">
        <v>63.884244388453737</v>
      </c>
      <c r="P1330" s="275">
        <v>85.419641309837303</v>
      </c>
      <c r="Q1330" s="275">
        <v>95.574921235072964</v>
      </c>
      <c r="R1330" s="275">
        <v>83.86932947875674</v>
      </c>
      <c r="S1330" s="275">
        <v>88.253766960440771</v>
      </c>
      <c r="T1330" s="275">
        <v>95.577592924932063</v>
      </c>
      <c r="U1330" s="275">
        <v>66.063188929910012</v>
      </c>
      <c r="V1330" s="275">
        <v>81.075602151012731</v>
      </c>
      <c r="W1330" s="275">
        <v>7.0388269595366335</v>
      </c>
      <c r="X1330" s="275">
        <v>0.1983136677103097</v>
      </c>
      <c r="Y1330" s="275">
        <v>3.6185703136234717</v>
      </c>
      <c r="Z1330" s="275">
        <v>7.1718264413924793</v>
      </c>
      <c r="AA1330" s="275">
        <v>7.1718264413924793</v>
      </c>
      <c r="AB1330" s="275">
        <v>7.1718264413924793</v>
      </c>
      <c r="AC1330" s="275">
        <v>7.1718264413924793</v>
      </c>
      <c r="AD1330" s="275">
        <v>7.1718264413924793</v>
      </c>
      <c r="AE1330" s="275">
        <v>7.1718264413924793</v>
      </c>
      <c r="AF1330" s="275">
        <v>243.7785837332776</v>
      </c>
      <c r="AG1330" s="275">
        <v>22.573669391878671</v>
      </c>
      <c r="AH1330" s="275">
        <v>22.573669391878671</v>
      </c>
      <c r="AI1330" s="275">
        <v>39.12691628269819</v>
      </c>
      <c r="AJ1330" s="275">
        <v>39.12691628269819</v>
      </c>
      <c r="AK1330" s="275">
        <v>39.12691628269819</v>
      </c>
    </row>
    <row r="1331" spans="1:37" ht="15" x14ac:dyDescent="0.25">
      <c r="A1331" s="269" t="s">
        <v>1893</v>
      </c>
      <c r="B1331" s="269" t="s">
        <v>473</v>
      </c>
      <c r="C1331" s="275">
        <v>67</v>
      </c>
      <c r="D1331" s="269" t="s">
        <v>802</v>
      </c>
      <c r="E1331" s="275">
        <v>224.25407485403272</v>
      </c>
      <c r="F1331" s="275">
        <v>161.58423198895997</v>
      </c>
      <c r="G1331" s="275">
        <v>179.6106032462452</v>
      </c>
      <c r="H1331" s="275">
        <v>207.6490435955742</v>
      </c>
      <c r="I1331" s="275">
        <v>179.48359079412128</v>
      </c>
      <c r="J1331" s="275">
        <v>194.47711719855513</v>
      </c>
      <c r="K1331" s="275">
        <v>224.25407485403272</v>
      </c>
      <c r="L1331" s="275">
        <v>165.24003711739255</v>
      </c>
      <c r="M1331" s="275">
        <v>187.52138476592569</v>
      </c>
      <c r="N1331" s="275">
        <v>147.27318295327581</v>
      </c>
      <c r="O1331" s="275">
        <v>99.62410572838084</v>
      </c>
      <c r="P1331" s="275">
        <v>117.65189086732039</v>
      </c>
      <c r="Q1331" s="275">
        <v>133.07082100865961</v>
      </c>
      <c r="R1331" s="275">
        <v>125.77743086810619</v>
      </c>
      <c r="S1331" s="275">
        <v>129.33272115861232</v>
      </c>
      <c r="T1331" s="275">
        <v>137.0589630943324</v>
      </c>
      <c r="U1331" s="275">
        <v>100.16451759246863</v>
      </c>
      <c r="V1331" s="275">
        <v>117.62836969481177</v>
      </c>
      <c r="W1331" s="275">
        <v>10.989712651747642</v>
      </c>
      <c r="X1331" s="275">
        <v>0.34883169785433965</v>
      </c>
      <c r="Y1331" s="275">
        <v>5.6692721748009909</v>
      </c>
      <c r="Z1331" s="275">
        <v>13.48940373881509</v>
      </c>
      <c r="AA1331" s="275">
        <v>13.48940373881509</v>
      </c>
      <c r="AB1331" s="275">
        <v>13.48940373881509</v>
      </c>
      <c r="AC1331" s="275">
        <v>13.48940373881509</v>
      </c>
      <c r="AD1331" s="275">
        <v>13.48940373881509</v>
      </c>
      <c r="AE1331" s="275">
        <v>13.48940373881509</v>
      </c>
      <c r="AF1331" s="275">
        <v>197.66058505350003</v>
      </c>
      <c r="AG1331" s="275">
        <v>18.3031739961</v>
      </c>
      <c r="AH1331" s="275">
        <v>18.3031739961</v>
      </c>
      <c r="AI1331" s="275">
        <v>20.155905135578752</v>
      </c>
      <c r="AJ1331" s="275">
        <v>20.155905135578752</v>
      </c>
      <c r="AK1331" s="275">
        <v>20.155905135578752</v>
      </c>
    </row>
    <row r="1332" spans="1:37" ht="15" x14ac:dyDescent="0.25">
      <c r="A1332" s="269" t="s">
        <v>1894</v>
      </c>
      <c r="B1332" s="269" t="s">
        <v>473</v>
      </c>
      <c r="C1332" s="275">
        <v>96</v>
      </c>
      <c r="D1332" s="269" t="s">
        <v>802</v>
      </c>
      <c r="E1332" s="275">
        <v>464.03962521833091</v>
      </c>
      <c r="F1332" s="275">
        <v>216.65206557719929</v>
      </c>
      <c r="G1332" s="275">
        <v>316.92732251422461</v>
      </c>
      <c r="H1332" s="275">
        <v>357.13190711927064</v>
      </c>
      <c r="I1332" s="275">
        <v>262.58559589187149</v>
      </c>
      <c r="J1332" s="275">
        <v>296.92960254231741</v>
      </c>
      <c r="K1332" s="275">
        <v>326.50739209839594</v>
      </c>
      <c r="L1332" s="275">
        <v>225.54455712790983</v>
      </c>
      <c r="M1332" s="275">
        <v>269.73989049922477</v>
      </c>
      <c r="N1332" s="275">
        <v>110.20330508550791</v>
      </c>
      <c r="O1332" s="275">
        <v>63.884244388453737</v>
      </c>
      <c r="P1332" s="275">
        <v>85.419641309837303</v>
      </c>
      <c r="Q1332" s="275">
        <v>95.574921235072964</v>
      </c>
      <c r="R1332" s="275">
        <v>83.86932947875674</v>
      </c>
      <c r="S1332" s="275">
        <v>88.253766960440771</v>
      </c>
      <c r="T1332" s="275">
        <v>95.577592924932048</v>
      </c>
      <c r="U1332" s="275">
        <v>66.063188929910012</v>
      </c>
      <c r="V1332" s="275">
        <v>81.075602151012717</v>
      </c>
      <c r="W1332" s="275">
        <v>7.0388269595366335</v>
      </c>
      <c r="X1332" s="275">
        <v>0.1983136677103097</v>
      </c>
      <c r="Y1332" s="275">
        <v>3.6185703136234717</v>
      </c>
      <c r="Z1332" s="275">
        <v>7.1718264413924793</v>
      </c>
      <c r="AA1332" s="275">
        <v>7.1718264413924793</v>
      </c>
      <c r="AB1332" s="275">
        <v>7.1718264413924793</v>
      </c>
      <c r="AC1332" s="275">
        <v>7.1718264413924793</v>
      </c>
      <c r="AD1332" s="275">
        <v>7.1718264413924793</v>
      </c>
      <c r="AE1332" s="275">
        <v>7.1718264413924793</v>
      </c>
      <c r="AF1332" s="275">
        <v>243.79086880487759</v>
      </c>
      <c r="AG1332" s="275">
        <v>22.574806972878672</v>
      </c>
      <c r="AH1332" s="275">
        <v>22.574806972878672</v>
      </c>
      <c r="AI1332" s="275">
        <v>39.12691628269819</v>
      </c>
      <c r="AJ1332" s="275">
        <v>39.12691628269819</v>
      </c>
      <c r="AK1332" s="275">
        <v>39.12691628269819</v>
      </c>
    </row>
    <row r="1333" spans="1:37" ht="15" x14ac:dyDescent="0.25">
      <c r="A1333" s="269" t="s">
        <v>3864</v>
      </c>
      <c r="B1333" s="269" t="s">
        <v>474</v>
      </c>
      <c r="C1333" s="275">
        <v>258</v>
      </c>
      <c r="D1333" s="269" t="s">
        <v>802</v>
      </c>
      <c r="E1333" s="275">
        <v>1070.4407321458489</v>
      </c>
      <c r="F1333" s="275">
        <v>704.91146186409173</v>
      </c>
      <c r="G1333" s="275">
        <v>875.63558840786698</v>
      </c>
      <c r="H1333" s="275">
        <v>953.04978047409247</v>
      </c>
      <c r="I1333" s="275">
        <v>806.99183548238966</v>
      </c>
      <c r="J1333" s="275">
        <v>895.67431440743303</v>
      </c>
      <c r="K1333" s="275">
        <v>982.30733182235315</v>
      </c>
      <c r="L1333" s="275">
        <v>768.70849914406358</v>
      </c>
      <c r="M1333" s="275">
        <v>867.89289256140523</v>
      </c>
      <c r="N1333" s="275">
        <v>470.24704369801725</v>
      </c>
      <c r="O1333" s="275">
        <v>335.86908837734256</v>
      </c>
      <c r="P1333" s="275">
        <v>388.1841364457926</v>
      </c>
      <c r="Q1333" s="275">
        <v>420.96814279543293</v>
      </c>
      <c r="R1333" s="275">
        <v>414.1087452038812</v>
      </c>
      <c r="S1333" s="275">
        <v>418.50554772510645</v>
      </c>
      <c r="T1333" s="275">
        <v>436.62821806649401</v>
      </c>
      <c r="U1333" s="275">
        <v>345.88848238162467</v>
      </c>
      <c r="V1333" s="275">
        <v>389.01958730505112</v>
      </c>
      <c r="W1333" s="275">
        <v>32.690745670430005</v>
      </c>
      <c r="X1333" s="275">
        <v>0.92715997613385703</v>
      </c>
      <c r="Y1333" s="275">
        <v>16.808952823281931</v>
      </c>
      <c r="Z1333" s="275">
        <v>31.405513137961218</v>
      </c>
      <c r="AA1333" s="275">
        <v>31.405513137961218</v>
      </c>
      <c r="AB1333" s="275">
        <v>31.405513137961218</v>
      </c>
      <c r="AC1333" s="275">
        <v>31.405513137961218</v>
      </c>
      <c r="AD1333" s="275">
        <v>31.405513137961218</v>
      </c>
      <c r="AE1333" s="275">
        <v>31.405513137961218</v>
      </c>
      <c r="AF1333" s="275">
        <v>683.68374569974014</v>
      </c>
      <c r="AG1333" s="275">
        <v>63.308452033957806</v>
      </c>
      <c r="AH1333" s="275">
        <v>63.308452033957806</v>
      </c>
      <c r="AI1333" s="275">
        <v>83.027141397575434</v>
      </c>
      <c r="AJ1333" s="275">
        <v>83.027141397575434</v>
      </c>
      <c r="AK1333" s="275">
        <v>83.027141397575434</v>
      </c>
    </row>
    <row r="1334" spans="1:37" ht="15" x14ac:dyDescent="0.25">
      <c r="A1334" s="269" t="s">
        <v>1039</v>
      </c>
      <c r="B1334" s="269" t="s">
        <v>474</v>
      </c>
      <c r="C1334" s="275">
        <v>258</v>
      </c>
      <c r="D1334" s="269" t="s">
        <v>802</v>
      </c>
      <c r="E1334" s="275">
        <v>1070.4407321458489</v>
      </c>
      <c r="F1334" s="275">
        <v>704.91146186409173</v>
      </c>
      <c r="G1334" s="275">
        <v>875.63558840786698</v>
      </c>
      <c r="H1334" s="275">
        <v>953.04978047409247</v>
      </c>
      <c r="I1334" s="275">
        <v>806.99183548238966</v>
      </c>
      <c r="J1334" s="275">
        <v>895.67431440743303</v>
      </c>
      <c r="K1334" s="275">
        <v>982.30733182235315</v>
      </c>
      <c r="L1334" s="275">
        <v>768.70849914406358</v>
      </c>
      <c r="M1334" s="275">
        <v>867.89289256140523</v>
      </c>
      <c r="N1334" s="275">
        <v>470.24704369801725</v>
      </c>
      <c r="O1334" s="275">
        <v>335.86908837734262</v>
      </c>
      <c r="P1334" s="275">
        <v>388.18413644579272</v>
      </c>
      <c r="Q1334" s="275">
        <v>420.96814279543304</v>
      </c>
      <c r="R1334" s="275">
        <v>414.10874520388126</v>
      </c>
      <c r="S1334" s="275">
        <v>418.50554772510645</v>
      </c>
      <c r="T1334" s="275">
        <v>436.62821806649407</v>
      </c>
      <c r="U1334" s="275">
        <v>345.88848238162467</v>
      </c>
      <c r="V1334" s="275">
        <v>389.01958730505123</v>
      </c>
      <c r="W1334" s="275">
        <v>32.690745670430005</v>
      </c>
      <c r="X1334" s="275">
        <v>0.92715997613385703</v>
      </c>
      <c r="Y1334" s="275">
        <v>16.808952823281931</v>
      </c>
      <c r="Z1334" s="275">
        <v>31.405513137961218</v>
      </c>
      <c r="AA1334" s="275">
        <v>31.405513137961218</v>
      </c>
      <c r="AB1334" s="275">
        <v>31.405513137961218</v>
      </c>
      <c r="AC1334" s="275">
        <v>31.405513137961218</v>
      </c>
      <c r="AD1334" s="275">
        <v>31.405513137961218</v>
      </c>
      <c r="AE1334" s="275">
        <v>31.405513137961218</v>
      </c>
      <c r="AF1334" s="275">
        <v>683.69670999554012</v>
      </c>
      <c r="AG1334" s="275">
        <v>63.309652509357804</v>
      </c>
      <c r="AH1334" s="275">
        <v>63.309652509357804</v>
      </c>
      <c r="AI1334" s="275">
        <v>83.027141397575434</v>
      </c>
      <c r="AJ1334" s="275">
        <v>83.027141397575434</v>
      </c>
      <c r="AK1334" s="275">
        <v>83.027141397575434</v>
      </c>
    </row>
    <row r="1335" spans="1:37" ht="15" x14ac:dyDescent="0.25">
      <c r="A1335" s="269" t="s">
        <v>3865</v>
      </c>
      <c r="B1335" s="269" t="s">
        <v>3866</v>
      </c>
      <c r="C1335" s="275">
        <v>58</v>
      </c>
      <c r="D1335" s="269" t="s">
        <v>802</v>
      </c>
      <c r="E1335" s="275">
        <v>289.29325869624881</v>
      </c>
      <c r="F1335" s="275">
        <v>203.81235132323613</v>
      </c>
      <c r="G1335" s="275">
        <v>247.10208210185417</v>
      </c>
      <c r="H1335" s="275">
        <v>272.31043179797751</v>
      </c>
      <c r="I1335" s="275">
        <v>232.81888770696247</v>
      </c>
      <c r="J1335" s="275">
        <v>260.69771451287551</v>
      </c>
      <c r="K1335" s="275">
        <v>305.52808891270348</v>
      </c>
      <c r="L1335" s="275">
        <v>247.43152163320278</v>
      </c>
      <c r="M1335" s="275">
        <v>273.61702092019152</v>
      </c>
      <c r="N1335" s="275">
        <v>101.99960227836573</v>
      </c>
      <c r="O1335" s="275">
        <v>73.644522928664074</v>
      </c>
      <c r="P1335" s="275">
        <v>87.455600954406009</v>
      </c>
      <c r="Q1335" s="275">
        <v>97.69166911533928</v>
      </c>
      <c r="R1335" s="275">
        <v>96.931161871650687</v>
      </c>
      <c r="S1335" s="275">
        <v>97.281040410222801</v>
      </c>
      <c r="T1335" s="275">
        <v>107.79656088956786</v>
      </c>
      <c r="U1335" s="275">
        <v>78.38682550642568</v>
      </c>
      <c r="V1335" s="275">
        <v>92.407483246038979</v>
      </c>
      <c r="W1335" s="275">
        <v>4.8528127591883381</v>
      </c>
      <c r="X1335" s="275">
        <v>8.6065604854278485E-2</v>
      </c>
      <c r="Y1335" s="275">
        <v>2.4694391820213082</v>
      </c>
      <c r="Z1335" s="275">
        <v>0.43959084854195035</v>
      </c>
      <c r="AA1335" s="275">
        <v>0.43959084854195035</v>
      </c>
      <c r="AB1335" s="275">
        <v>0.43959084854195035</v>
      </c>
      <c r="AC1335" s="275">
        <v>0.43959084854195035</v>
      </c>
      <c r="AD1335" s="275">
        <v>0.43959084854195035</v>
      </c>
      <c r="AE1335" s="275">
        <v>0.43959084854195035</v>
      </c>
      <c r="AF1335" s="275">
        <v>138.62947096906251</v>
      </c>
      <c r="AG1335" s="275">
        <v>12.836953377079132</v>
      </c>
      <c r="AH1335" s="275">
        <v>12.836953377079132</v>
      </c>
      <c r="AI1335" s="275">
        <v>13.133654265956334</v>
      </c>
      <c r="AJ1335" s="275">
        <v>13.133654265956334</v>
      </c>
      <c r="AK1335" s="275">
        <v>13.133654265956334</v>
      </c>
    </row>
    <row r="1336" spans="1:37" ht="15" x14ac:dyDescent="0.25">
      <c r="A1336" s="269" t="s">
        <v>1040</v>
      </c>
      <c r="B1336" s="269" t="s">
        <v>475</v>
      </c>
      <c r="C1336" s="275">
        <v>58</v>
      </c>
      <c r="D1336" s="269" t="s">
        <v>802</v>
      </c>
      <c r="E1336" s="275">
        <v>289.29325869624881</v>
      </c>
      <c r="F1336" s="275">
        <v>203.81235132323613</v>
      </c>
      <c r="G1336" s="275">
        <v>247.10208210185417</v>
      </c>
      <c r="H1336" s="275">
        <v>272.31043179797751</v>
      </c>
      <c r="I1336" s="275">
        <v>232.81888770696247</v>
      </c>
      <c r="J1336" s="275">
        <v>260.69771451287551</v>
      </c>
      <c r="K1336" s="275">
        <v>305.52808891270348</v>
      </c>
      <c r="L1336" s="275">
        <v>247.43152163320278</v>
      </c>
      <c r="M1336" s="275">
        <v>273.61702092019152</v>
      </c>
      <c r="N1336" s="275">
        <v>101.99960227836573</v>
      </c>
      <c r="O1336" s="275">
        <v>73.644522928664074</v>
      </c>
      <c r="P1336" s="275">
        <v>87.455600954406009</v>
      </c>
      <c r="Q1336" s="275">
        <v>97.69166911533928</v>
      </c>
      <c r="R1336" s="275">
        <v>96.931161871650687</v>
      </c>
      <c r="S1336" s="275">
        <v>97.281040410222801</v>
      </c>
      <c r="T1336" s="275">
        <v>107.79656088956784</v>
      </c>
      <c r="U1336" s="275">
        <v>78.38682550642568</v>
      </c>
      <c r="V1336" s="275">
        <v>92.407483246038979</v>
      </c>
      <c r="W1336" s="275">
        <v>4.8528127591883381</v>
      </c>
      <c r="X1336" s="275">
        <v>8.6065604854278485E-2</v>
      </c>
      <c r="Y1336" s="275">
        <v>2.4694391820213082</v>
      </c>
      <c r="Z1336" s="275">
        <v>0.43959084854195035</v>
      </c>
      <c r="AA1336" s="275">
        <v>0.43959084854195035</v>
      </c>
      <c r="AB1336" s="275">
        <v>0.43959084854195035</v>
      </c>
      <c r="AC1336" s="275">
        <v>0.43959084854195035</v>
      </c>
      <c r="AD1336" s="275">
        <v>0.43959084854195035</v>
      </c>
      <c r="AE1336" s="275">
        <v>0.43959084854195035</v>
      </c>
      <c r="AF1336" s="275">
        <v>138.62975584266252</v>
      </c>
      <c r="AG1336" s="275">
        <v>12.836979755079131</v>
      </c>
      <c r="AH1336" s="275">
        <v>12.836979755079131</v>
      </c>
      <c r="AI1336" s="275">
        <v>13.133654265956334</v>
      </c>
      <c r="AJ1336" s="275">
        <v>13.133654265956334</v>
      </c>
      <c r="AK1336" s="275">
        <v>13.133654265956334</v>
      </c>
    </row>
    <row r="1337" spans="1:37" ht="15" x14ac:dyDescent="0.25">
      <c r="A1337" s="269" t="s">
        <v>3867</v>
      </c>
      <c r="B1337" s="269" t="s">
        <v>1896</v>
      </c>
      <c r="C1337" s="275">
        <v>25</v>
      </c>
      <c r="D1337" s="269" t="s">
        <v>802</v>
      </c>
      <c r="E1337" s="275">
        <v>85.836213952025304</v>
      </c>
      <c r="F1337" s="275">
        <v>76.592420233536359</v>
      </c>
      <c r="G1337" s="275">
        <v>81.497318989909715</v>
      </c>
      <c r="H1337" s="275">
        <v>95.820203397991577</v>
      </c>
      <c r="I1337" s="275">
        <v>81.340271459112586</v>
      </c>
      <c r="J1337" s="275">
        <v>90.040277902923208</v>
      </c>
      <c r="K1337" s="275">
        <v>85.836213952025304</v>
      </c>
      <c r="L1337" s="275">
        <v>76.592420233536359</v>
      </c>
      <c r="M1337" s="275">
        <v>83.304672545634787</v>
      </c>
      <c r="N1337" s="275">
        <v>69.557770641744369</v>
      </c>
      <c r="O1337" s="275">
        <v>55.256648609816004</v>
      </c>
      <c r="P1337" s="275">
        <v>61.198480339052104</v>
      </c>
      <c r="Q1337" s="275">
        <v>66.283886741923467</v>
      </c>
      <c r="R1337" s="275">
        <v>63.978685584910536</v>
      </c>
      <c r="S1337" s="275">
        <v>65.055443639110365</v>
      </c>
      <c r="T1337" s="275">
        <v>67.382633406706688</v>
      </c>
      <c r="U1337" s="275">
        <v>55.256648609816004</v>
      </c>
      <c r="V1337" s="275">
        <v>61.230996319545909</v>
      </c>
      <c r="W1337" s="275">
        <v>7.2139717242285739</v>
      </c>
      <c r="X1337" s="275">
        <v>0.20704379064724082</v>
      </c>
      <c r="Y1337" s="275">
        <v>3.7105077574379073</v>
      </c>
      <c r="Z1337" s="275">
        <v>6.7564803546644461</v>
      </c>
      <c r="AA1337" s="275">
        <v>6.7564803546644461</v>
      </c>
      <c r="AB1337" s="275">
        <v>6.7564803546644461</v>
      </c>
      <c r="AC1337" s="275">
        <v>6.7564803546644461</v>
      </c>
      <c r="AD1337" s="275">
        <v>6.7564803546644461</v>
      </c>
      <c r="AE1337" s="275">
        <v>6.7564803546644461</v>
      </c>
      <c r="AF1337" s="275">
        <v>69.120749986199996</v>
      </c>
      <c r="AG1337" s="275">
        <v>6.4005114504999989</v>
      </c>
      <c r="AH1337" s="275">
        <v>6.4005114504999989</v>
      </c>
      <c r="AI1337" s="275">
        <v>6.5548681002746241</v>
      </c>
      <c r="AJ1337" s="275">
        <v>6.5548681002746241</v>
      </c>
      <c r="AK1337" s="275">
        <v>6.5548681002746241</v>
      </c>
    </row>
    <row r="1338" spans="1:37" ht="15" x14ac:dyDescent="0.25">
      <c r="A1338" s="269" t="s">
        <v>1895</v>
      </c>
      <c r="B1338" s="269" t="s">
        <v>1896</v>
      </c>
      <c r="C1338" s="275">
        <v>25</v>
      </c>
      <c r="D1338" s="269" t="s">
        <v>802</v>
      </c>
      <c r="E1338" s="275">
        <v>85.836213952025304</v>
      </c>
      <c r="F1338" s="275">
        <v>76.592420233536359</v>
      </c>
      <c r="G1338" s="275">
        <v>81.497318989909715</v>
      </c>
      <c r="H1338" s="275">
        <v>95.820203397991577</v>
      </c>
      <c r="I1338" s="275">
        <v>81.340271459112586</v>
      </c>
      <c r="J1338" s="275">
        <v>90.040277902923208</v>
      </c>
      <c r="K1338" s="275">
        <v>85.836213952025304</v>
      </c>
      <c r="L1338" s="275">
        <v>76.592420233536359</v>
      </c>
      <c r="M1338" s="275">
        <v>83.304672545634787</v>
      </c>
      <c r="N1338" s="275">
        <v>69.557770641744384</v>
      </c>
      <c r="O1338" s="275">
        <v>55.256648609816011</v>
      </c>
      <c r="P1338" s="275">
        <v>61.198480339052104</v>
      </c>
      <c r="Q1338" s="275">
        <v>66.283886741923496</v>
      </c>
      <c r="R1338" s="275">
        <v>63.978685584910551</v>
      </c>
      <c r="S1338" s="275">
        <v>65.055443639110393</v>
      </c>
      <c r="T1338" s="275">
        <v>67.382633406706702</v>
      </c>
      <c r="U1338" s="275">
        <v>55.256648609816011</v>
      </c>
      <c r="V1338" s="275">
        <v>61.230996319545916</v>
      </c>
      <c r="W1338" s="275">
        <v>7.2139717242285739</v>
      </c>
      <c r="X1338" s="275">
        <v>0.20704379064724082</v>
      </c>
      <c r="Y1338" s="275">
        <v>3.7105077574379073</v>
      </c>
      <c r="Z1338" s="275">
        <v>6.7564803546644461</v>
      </c>
      <c r="AA1338" s="275">
        <v>6.7564803546644461</v>
      </c>
      <c r="AB1338" s="275">
        <v>6.7564803546644461</v>
      </c>
      <c r="AC1338" s="275">
        <v>6.7564803546644461</v>
      </c>
      <c r="AD1338" s="275">
        <v>6.7564803546644461</v>
      </c>
      <c r="AE1338" s="275">
        <v>6.7564803546644461</v>
      </c>
      <c r="AF1338" s="275">
        <v>69.120749986199996</v>
      </c>
      <c r="AG1338" s="275">
        <v>6.4005114504999989</v>
      </c>
      <c r="AH1338" s="275">
        <v>6.4005114504999989</v>
      </c>
      <c r="AI1338" s="275">
        <v>6.5548681002746241</v>
      </c>
      <c r="AJ1338" s="275">
        <v>6.5548681002746241</v>
      </c>
      <c r="AK1338" s="275">
        <v>6.5548681002746241</v>
      </c>
    </row>
    <row r="1339" spans="1:37" ht="15" x14ac:dyDescent="0.25">
      <c r="A1339" s="269" t="s">
        <v>3868</v>
      </c>
      <c r="B1339" s="269" t="s">
        <v>1898</v>
      </c>
      <c r="C1339" s="275">
        <v>12</v>
      </c>
      <c r="D1339" s="269" t="s">
        <v>802</v>
      </c>
      <c r="E1339" s="275">
        <v>57.642474944921659</v>
      </c>
      <c r="F1339" s="275">
        <v>45.407751296829616</v>
      </c>
      <c r="G1339" s="275">
        <v>50.498261555633157</v>
      </c>
      <c r="H1339" s="275">
        <v>55.359068070294015</v>
      </c>
      <c r="I1339" s="275">
        <v>50.100055471162221</v>
      </c>
      <c r="J1339" s="275">
        <v>53.529602250761684</v>
      </c>
      <c r="K1339" s="275">
        <v>63.018559686739898</v>
      </c>
      <c r="L1339" s="275">
        <v>47.203828432391987</v>
      </c>
      <c r="M1339" s="275">
        <v>53.70992383042848</v>
      </c>
      <c r="N1339" s="275">
        <v>41.213182739123489</v>
      </c>
      <c r="O1339" s="275">
        <v>33.45835391720486</v>
      </c>
      <c r="P1339" s="275">
        <v>36.458522975176855</v>
      </c>
      <c r="Q1339" s="275">
        <v>38.983234670528418</v>
      </c>
      <c r="R1339" s="275">
        <v>38.219978925898658</v>
      </c>
      <c r="S1339" s="275">
        <v>38.582575556720208</v>
      </c>
      <c r="T1339" s="275">
        <v>39.656728440817801</v>
      </c>
      <c r="U1339" s="275">
        <v>33.769087807924528</v>
      </c>
      <c r="V1339" s="275">
        <v>36.677135893641818</v>
      </c>
      <c r="W1339" s="275">
        <v>2.595421575728837</v>
      </c>
      <c r="X1339" s="275">
        <v>8.6905215067688682E-2</v>
      </c>
      <c r="Y1339" s="275">
        <v>1.3411633953982629</v>
      </c>
      <c r="Z1339" s="275">
        <v>3.5482117545472494</v>
      </c>
      <c r="AA1339" s="275">
        <v>3.5482117545472494</v>
      </c>
      <c r="AB1339" s="275">
        <v>3.5482117545472494</v>
      </c>
      <c r="AC1339" s="275">
        <v>3.5482117545472494</v>
      </c>
      <c r="AD1339" s="275">
        <v>3.5482117545472494</v>
      </c>
      <c r="AE1339" s="275">
        <v>3.5482117545472494</v>
      </c>
      <c r="AF1339" s="275">
        <v>34.494750308299999</v>
      </c>
      <c r="AG1339" s="275">
        <v>3.1941803348</v>
      </c>
      <c r="AH1339" s="275">
        <v>3.1941803348</v>
      </c>
      <c r="AI1339" s="275">
        <v>4.0557976130675346</v>
      </c>
      <c r="AJ1339" s="275">
        <v>4.0557976130675346</v>
      </c>
      <c r="AK1339" s="275">
        <v>4.0557976130675346</v>
      </c>
    </row>
    <row r="1340" spans="1:37" ht="15" x14ac:dyDescent="0.25">
      <c r="A1340" s="269" t="s">
        <v>1897</v>
      </c>
      <c r="B1340" s="269" t="s">
        <v>1898</v>
      </c>
      <c r="C1340" s="275">
        <v>12</v>
      </c>
      <c r="D1340" s="269" t="s">
        <v>802</v>
      </c>
      <c r="E1340" s="275">
        <v>57.642474944921659</v>
      </c>
      <c r="F1340" s="275">
        <v>45.407751296829616</v>
      </c>
      <c r="G1340" s="275">
        <v>50.498261555633157</v>
      </c>
      <c r="H1340" s="275">
        <v>55.359068070294015</v>
      </c>
      <c r="I1340" s="275">
        <v>50.100055471162221</v>
      </c>
      <c r="J1340" s="275">
        <v>53.529602250761684</v>
      </c>
      <c r="K1340" s="275">
        <v>63.018559686739898</v>
      </c>
      <c r="L1340" s="275">
        <v>47.203828432391987</v>
      </c>
      <c r="M1340" s="275">
        <v>53.70992383042848</v>
      </c>
      <c r="N1340" s="275">
        <v>41.213182739123489</v>
      </c>
      <c r="O1340" s="275">
        <v>33.45835391720486</v>
      </c>
      <c r="P1340" s="275">
        <v>36.458522975176855</v>
      </c>
      <c r="Q1340" s="275">
        <v>38.983234670528418</v>
      </c>
      <c r="R1340" s="275">
        <v>38.219978925898658</v>
      </c>
      <c r="S1340" s="275">
        <v>38.582575556720208</v>
      </c>
      <c r="T1340" s="275">
        <v>39.656728440817801</v>
      </c>
      <c r="U1340" s="275">
        <v>33.769087807924528</v>
      </c>
      <c r="V1340" s="275">
        <v>36.677135893641818</v>
      </c>
      <c r="W1340" s="275">
        <v>2.595421575728837</v>
      </c>
      <c r="X1340" s="275">
        <v>8.6905215067688682E-2</v>
      </c>
      <c r="Y1340" s="275">
        <v>1.3411633953982629</v>
      </c>
      <c r="Z1340" s="275">
        <v>3.5482117545472494</v>
      </c>
      <c r="AA1340" s="275">
        <v>3.5482117545472494</v>
      </c>
      <c r="AB1340" s="275">
        <v>3.5482117545472494</v>
      </c>
      <c r="AC1340" s="275">
        <v>3.5482117545472494</v>
      </c>
      <c r="AD1340" s="275">
        <v>3.5482117545472494</v>
      </c>
      <c r="AE1340" s="275">
        <v>3.5482117545472494</v>
      </c>
      <c r="AF1340" s="275">
        <v>34.494750308299999</v>
      </c>
      <c r="AG1340" s="275">
        <v>3.1941803348</v>
      </c>
      <c r="AH1340" s="275">
        <v>3.1941803348</v>
      </c>
      <c r="AI1340" s="275">
        <v>4.0557976130675346</v>
      </c>
      <c r="AJ1340" s="275">
        <v>4.0557976130675346</v>
      </c>
      <c r="AK1340" s="275">
        <v>4.0557976130675346</v>
      </c>
    </row>
    <row r="1341" spans="1:37" ht="15" x14ac:dyDescent="0.25">
      <c r="A1341" s="269" t="s">
        <v>3869</v>
      </c>
      <c r="B1341" s="269" t="s">
        <v>476</v>
      </c>
      <c r="C1341" s="275">
        <v>189</v>
      </c>
      <c r="D1341" s="269" t="s">
        <v>802</v>
      </c>
      <c r="E1341" s="275">
        <v>0</v>
      </c>
      <c r="F1341" s="275">
        <v>0</v>
      </c>
      <c r="G1341" s="275">
        <v>0</v>
      </c>
      <c r="H1341" s="275">
        <v>0</v>
      </c>
      <c r="I1341" s="275">
        <v>0</v>
      </c>
      <c r="J1341" s="275">
        <v>0</v>
      </c>
      <c r="K1341" s="275">
        <v>0</v>
      </c>
      <c r="L1341" s="275">
        <v>0</v>
      </c>
      <c r="M1341" s="275">
        <v>0</v>
      </c>
      <c r="N1341" s="275">
        <v>2.1154522123276744</v>
      </c>
      <c r="O1341" s="275">
        <v>2.1154522123276744</v>
      </c>
      <c r="P1341" s="275">
        <v>2.1154522123276744</v>
      </c>
      <c r="Q1341" s="275">
        <v>2.1154522123276744</v>
      </c>
      <c r="R1341" s="275">
        <v>2.1154522123276744</v>
      </c>
      <c r="S1341" s="275">
        <v>2.1154522123276744</v>
      </c>
      <c r="T1341" s="275">
        <v>2.1154522123276744</v>
      </c>
      <c r="U1341" s="275">
        <v>2.1154522123276744</v>
      </c>
      <c r="V1341" s="275">
        <v>2.1154522123276744</v>
      </c>
      <c r="W1341" s="275">
        <v>1.3314355949351284</v>
      </c>
      <c r="X1341" s="275">
        <v>1.6305037876380862E-2</v>
      </c>
      <c r="Y1341" s="275">
        <v>0.67387031640575468</v>
      </c>
      <c r="Z1341" s="275">
        <v>0.93897551750717756</v>
      </c>
      <c r="AA1341" s="275">
        <v>0.93897551750717756</v>
      </c>
      <c r="AB1341" s="275">
        <v>0.93897551750717756</v>
      </c>
      <c r="AC1341" s="275">
        <v>0.93897551750717756</v>
      </c>
      <c r="AD1341" s="275">
        <v>0.93897551750717756</v>
      </c>
      <c r="AE1341" s="275">
        <v>0.93897551750717756</v>
      </c>
      <c r="AF1341" s="275">
        <v>1.1786441094000004</v>
      </c>
      <c r="AG1341" s="275">
        <v>0.10914106920000001</v>
      </c>
      <c r="AH1341" s="275">
        <v>0.10914106920000001</v>
      </c>
      <c r="AI1341" s="275">
        <v>0.44607033979731081</v>
      </c>
      <c r="AJ1341" s="275">
        <v>0.44607033979731081</v>
      </c>
      <c r="AK1341" s="275">
        <v>0.44607033979731081</v>
      </c>
    </row>
    <row r="1342" spans="1:37" ht="15" x14ac:dyDescent="0.25">
      <c r="A1342" s="269" t="s">
        <v>3870</v>
      </c>
      <c r="B1342" s="269" t="s">
        <v>477</v>
      </c>
      <c r="C1342" s="275">
        <v>88</v>
      </c>
      <c r="D1342" s="269" t="s">
        <v>802</v>
      </c>
      <c r="E1342" s="275">
        <v>0</v>
      </c>
      <c r="F1342" s="275">
        <v>0</v>
      </c>
      <c r="G1342" s="275">
        <v>0</v>
      </c>
      <c r="H1342" s="275">
        <v>0</v>
      </c>
      <c r="I1342" s="275">
        <v>0</v>
      </c>
      <c r="J1342" s="275">
        <v>0</v>
      </c>
      <c r="K1342" s="275">
        <v>0</v>
      </c>
      <c r="L1342" s="275">
        <v>0</v>
      </c>
      <c r="M1342" s="275">
        <v>0</v>
      </c>
      <c r="N1342" s="275">
        <v>1.5473337720070677</v>
      </c>
      <c r="O1342" s="275">
        <v>1.5473337720070677</v>
      </c>
      <c r="P1342" s="275">
        <v>1.5473337720070679</v>
      </c>
      <c r="Q1342" s="275">
        <v>1.5473337720070677</v>
      </c>
      <c r="R1342" s="275">
        <v>1.5473337720070677</v>
      </c>
      <c r="S1342" s="275">
        <v>1.5473337720070677</v>
      </c>
      <c r="T1342" s="275">
        <v>1.5473337720070677</v>
      </c>
      <c r="U1342" s="275">
        <v>1.5473337720070677</v>
      </c>
      <c r="V1342" s="275">
        <v>1.5473337720070677</v>
      </c>
      <c r="W1342" s="275">
        <v>0.84055997721680231</v>
      </c>
      <c r="X1342" s="275">
        <v>9.444789956268268E-3</v>
      </c>
      <c r="Y1342" s="275">
        <v>0.4250023835865353</v>
      </c>
      <c r="Z1342" s="275">
        <v>0.42091727241539517</v>
      </c>
      <c r="AA1342" s="275">
        <v>0.42091727241539517</v>
      </c>
      <c r="AB1342" s="275">
        <v>0.42091727241539517</v>
      </c>
      <c r="AC1342" s="275">
        <v>0.42091727241539517</v>
      </c>
      <c r="AD1342" s="275">
        <v>0.42091727241539517</v>
      </c>
      <c r="AE1342" s="275">
        <v>0.42091727241539517</v>
      </c>
      <c r="AF1342" s="275">
        <v>0.53011171470000007</v>
      </c>
      <c r="AG1342" s="275">
        <v>4.9087725400000004E-2</v>
      </c>
      <c r="AH1342" s="275">
        <v>4.9087725400000004E-2</v>
      </c>
      <c r="AI1342" s="275">
        <v>0.2354975793908532</v>
      </c>
      <c r="AJ1342" s="275">
        <v>0.2354975793908532</v>
      </c>
      <c r="AK1342" s="275">
        <v>0.2354975793908532</v>
      </c>
    </row>
    <row r="1343" spans="1:37" ht="15" x14ac:dyDescent="0.25">
      <c r="A1343" s="269" t="s">
        <v>2338</v>
      </c>
      <c r="B1343" s="269" t="s">
        <v>476</v>
      </c>
      <c r="C1343" s="275">
        <v>189</v>
      </c>
      <c r="D1343" s="269" t="s">
        <v>802</v>
      </c>
      <c r="E1343" s="275">
        <v>0</v>
      </c>
      <c r="F1343" s="275">
        <v>0</v>
      </c>
      <c r="G1343" s="275">
        <v>0</v>
      </c>
      <c r="H1343" s="275">
        <v>0</v>
      </c>
      <c r="I1343" s="275">
        <v>0</v>
      </c>
      <c r="J1343" s="275">
        <v>0</v>
      </c>
      <c r="K1343" s="275">
        <v>0</v>
      </c>
      <c r="L1343" s="275">
        <v>0</v>
      </c>
      <c r="M1343" s="275">
        <v>0</v>
      </c>
      <c r="N1343" s="275">
        <v>2.1154522123276744</v>
      </c>
      <c r="O1343" s="275">
        <v>2.1154522123276744</v>
      </c>
      <c r="P1343" s="275">
        <v>2.1154522123276744</v>
      </c>
      <c r="Q1343" s="275">
        <v>2.1154522123276744</v>
      </c>
      <c r="R1343" s="275">
        <v>2.1154522123276744</v>
      </c>
      <c r="S1343" s="275">
        <v>2.1154522123276744</v>
      </c>
      <c r="T1343" s="275">
        <v>2.1154522123276744</v>
      </c>
      <c r="U1343" s="275">
        <v>2.1154522123276744</v>
      </c>
      <c r="V1343" s="275">
        <v>2.1154522123276744</v>
      </c>
      <c r="W1343" s="275">
        <v>1.3314355949351284</v>
      </c>
      <c r="X1343" s="275">
        <v>1.6305037876380862E-2</v>
      </c>
      <c r="Y1343" s="275">
        <v>0.67387031640575468</v>
      </c>
      <c r="Z1343" s="275">
        <v>0.93897551750717756</v>
      </c>
      <c r="AA1343" s="275">
        <v>0.93897551750717756</v>
      </c>
      <c r="AB1343" s="275">
        <v>0.93897551750717756</v>
      </c>
      <c r="AC1343" s="275">
        <v>0.93897551750717756</v>
      </c>
      <c r="AD1343" s="275">
        <v>0.93897551750717756</v>
      </c>
      <c r="AE1343" s="275">
        <v>0.93897551750717756</v>
      </c>
      <c r="AF1343" s="275">
        <v>1.1786441094000004</v>
      </c>
      <c r="AG1343" s="275">
        <v>0.10914106920000001</v>
      </c>
      <c r="AH1343" s="275">
        <v>0.10914106920000001</v>
      </c>
      <c r="AI1343" s="275">
        <v>0.44607033979731081</v>
      </c>
      <c r="AJ1343" s="275">
        <v>0.44607033979731081</v>
      </c>
      <c r="AK1343" s="275">
        <v>0.44607033979731081</v>
      </c>
    </row>
    <row r="1344" spans="1:37" ht="15" x14ac:dyDescent="0.25">
      <c r="A1344" s="269" t="s">
        <v>2339</v>
      </c>
      <c r="B1344" s="269" t="s">
        <v>477</v>
      </c>
      <c r="C1344" s="275">
        <v>88</v>
      </c>
      <c r="D1344" s="269" t="s">
        <v>802</v>
      </c>
      <c r="E1344" s="275">
        <v>0</v>
      </c>
      <c r="F1344" s="275">
        <v>0</v>
      </c>
      <c r="G1344" s="275">
        <v>0</v>
      </c>
      <c r="H1344" s="275">
        <v>0</v>
      </c>
      <c r="I1344" s="275">
        <v>0</v>
      </c>
      <c r="J1344" s="275">
        <v>0</v>
      </c>
      <c r="K1344" s="275">
        <v>0</v>
      </c>
      <c r="L1344" s="275">
        <v>0</v>
      </c>
      <c r="M1344" s="275">
        <v>0</v>
      </c>
      <c r="N1344" s="275">
        <v>1.5473337720070677</v>
      </c>
      <c r="O1344" s="275">
        <v>1.5473337720070677</v>
      </c>
      <c r="P1344" s="275">
        <v>1.5473337720070679</v>
      </c>
      <c r="Q1344" s="275">
        <v>1.5473337720070677</v>
      </c>
      <c r="R1344" s="275">
        <v>1.5473337720070677</v>
      </c>
      <c r="S1344" s="275">
        <v>1.5473337720070677</v>
      </c>
      <c r="T1344" s="275">
        <v>1.5473337720070677</v>
      </c>
      <c r="U1344" s="275">
        <v>1.5473337720070677</v>
      </c>
      <c r="V1344" s="275">
        <v>1.5473337720070677</v>
      </c>
      <c r="W1344" s="275">
        <v>0.84055997721680231</v>
      </c>
      <c r="X1344" s="275">
        <v>9.444789956268268E-3</v>
      </c>
      <c r="Y1344" s="275">
        <v>0.4250023835865353</v>
      </c>
      <c r="Z1344" s="275">
        <v>0.42091727241539517</v>
      </c>
      <c r="AA1344" s="275">
        <v>0.42091727241539517</v>
      </c>
      <c r="AB1344" s="275">
        <v>0.42091727241539517</v>
      </c>
      <c r="AC1344" s="275">
        <v>0.42091727241539517</v>
      </c>
      <c r="AD1344" s="275">
        <v>0.42091727241539517</v>
      </c>
      <c r="AE1344" s="275">
        <v>0.42091727241539517</v>
      </c>
      <c r="AF1344" s="275">
        <v>0.53011171470000007</v>
      </c>
      <c r="AG1344" s="275">
        <v>4.9087725400000004E-2</v>
      </c>
      <c r="AH1344" s="275">
        <v>4.9087725400000004E-2</v>
      </c>
      <c r="AI1344" s="275">
        <v>0.2354975793908532</v>
      </c>
      <c r="AJ1344" s="275">
        <v>0.2354975793908532</v>
      </c>
      <c r="AK1344" s="275">
        <v>0.2354975793908532</v>
      </c>
    </row>
    <row r="1345" spans="1:37" ht="15" x14ac:dyDescent="0.25">
      <c r="A1345" s="269" t="s">
        <v>3871</v>
      </c>
      <c r="B1345" s="269" t="s">
        <v>2341</v>
      </c>
      <c r="C1345" s="275">
        <v>43</v>
      </c>
      <c r="D1345" s="269" t="s">
        <v>802</v>
      </c>
      <c r="E1345" s="275">
        <v>0</v>
      </c>
      <c r="F1345" s="275">
        <v>0</v>
      </c>
      <c r="G1345" s="275">
        <v>0</v>
      </c>
      <c r="H1345" s="275">
        <v>0</v>
      </c>
      <c r="I1345" s="275">
        <v>0</v>
      </c>
      <c r="J1345" s="275">
        <v>0</v>
      </c>
      <c r="K1345" s="275">
        <v>0</v>
      </c>
      <c r="L1345" s="275">
        <v>0</v>
      </c>
      <c r="M1345" s="275">
        <v>0</v>
      </c>
      <c r="N1345" s="275">
        <v>1.2499589398314537</v>
      </c>
      <c r="O1345" s="275">
        <v>1.2499589398314537</v>
      </c>
      <c r="P1345" s="275">
        <v>1.2499589398314535</v>
      </c>
      <c r="Q1345" s="275">
        <v>1.2499589398314537</v>
      </c>
      <c r="R1345" s="275">
        <v>1.2499589398314537</v>
      </c>
      <c r="S1345" s="275">
        <v>1.2499589398314537</v>
      </c>
      <c r="T1345" s="275">
        <v>1.2499589398314537</v>
      </c>
      <c r="U1345" s="275">
        <v>1.2499589398314537</v>
      </c>
      <c r="V1345" s="275">
        <v>1.2499589398314537</v>
      </c>
      <c r="W1345" s="275">
        <v>0.6122259779800866</v>
      </c>
      <c r="X1345" s="275">
        <v>6.2230203305666124E-3</v>
      </c>
      <c r="Y1345" s="275">
        <v>0.30922449915532663</v>
      </c>
      <c r="Z1345" s="275">
        <v>0.21137090099776881</v>
      </c>
      <c r="AA1345" s="275">
        <v>0.21137090099776881</v>
      </c>
      <c r="AB1345" s="275">
        <v>0.21137090099776881</v>
      </c>
      <c r="AC1345" s="275">
        <v>0.21137090099776881</v>
      </c>
      <c r="AD1345" s="275">
        <v>0.21137090099776881</v>
      </c>
      <c r="AE1345" s="275">
        <v>0.21137090099776881</v>
      </c>
      <c r="AF1345" s="275">
        <v>0.24874967470000006</v>
      </c>
      <c r="AG1345" s="275">
        <v>2.3033928600000003E-2</v>
      </c>
      <c r="AH1345" s="275">
        <v>2.3033928600000003E-2</v>
      </c>
      <c r="AI1345" s="275">
        <v>0.13907790436579692</v>
      </c>
      <c r="AJ1345" s="275">
        <v>0.13907790436579692</v>
      </c>
      <c r="AK1345" s="275">
        <v>0.13907790436579692</v>
      </c>
    </row>
    <row r="1346" spans="1:37" ht="15" x14ac:dyDescent="0.25">
      <c r="A1346" s="269" t="s">
        <v>3872</v>
      </c>
      <c r="B1346" s="269" t="s">
        <v>499</v>
      </c>
      <c r="C1346" s="275">
        <v>36</v>
      </c>
      <c r="D1346" s="269" t="s">
        <v>802</v>
      </c>
      <c r="E1346" s="275">
        <v>0</v>
      </c>
      <c r="F1346" s="275">
        <v>0</v>
      </c>
      <c r="G1346" s="275">
        <v>0</v>
      </c>
      <c r="H1346" s="275">
        <v>0</v>
      </c>
      <c r="I1346" s="275">
        <v>0</v>
      </c>
      <c r="J1346" s="275">
        <v>0</v>
      </c>
      <c r="K1346" s="275">
        <v>0</v>
      </c>
      <c r="L1346" s="275">
        <v>0</v>
      </c>
      <c r="M1346" s="275">
        <v>0</v>
      </c>
      <c r="N1346" s="275">
        <v>1.2903847264086106</v>
      </c>
      <c r="O1346" s="275">
        <v>1.2903847264086106</v>
      </c>
      <c r="P1346" s="275">
        <v>1.2903847264086108</v>
      </c>
      <c r="Q1346" s="275">
        <v>1.2903847264086106</v>
      </c>
      <c r="R1346" s="275">
        <v>1.2903847264086106</v>
      </c>
      <c r="S1346" s="275">
        <v>1.2903847264086106</v>
      </c>
      <c r="T1346" s="275">
        <v>1.2903847264086106</v>
      </c>
      <c r="U1346" s="275">
        <v>1.2903847264086106</v>
      </c>
      <c r="V1346" s="275">
        <v>1.2903847264086106</v>
      </c>
      <c r="W1346" s="275">
        <v>0.60944101318092714</v>
      </c>
      <c r="X1346" s="275">
        <v>6.0082153835239911E-3</v>
      </c>
      <c r="Y1346" s="275">
        <v>0.30772461428222558</v>
      </c>
      <c r="Z1346" s="275">
        <v>0.17610769789135824</v>
      </c>
      <c r="AA1346" s="275">
        <v>0.17610769789135824</v>
      </c>
      <c r="AB1346" s="275">
        <v>0.17610769789135824</v>
      </c>
      <c r="AC1346" s="275">
        <v>0.17610769789135824</v>
      </c>
      <c r="AD1346" s="275">
        <v>0.17610769789135824</v>
      </c>
      <c r="AE1346" s="275">
        <v>0.17610769789135824</v>
      </c>
      <c r="AF1346" s="275">
        <v>0.22636941810000002</v>
      </c>
      <c r="AG1346" s="275">
        <v>2.0961542400000002E-2</v>
      </c>
      <c r="AH1346" s="275">
        <v>2.0961542400000002E-2</v>
      </c>
      <c r="AI1346" s="275">
        <v>0.12835432293440124</v>
      </c>
      <c r="AJ1346" s="275">
        <v>0.12835432293440124</v>
      </c>
      <c r="AK1346" s="275">
        <v>0.12835432293440124</v>
      </c>
    </row>
    <row r="1347" spans="1:37" ht="15" x14ac:dyDescent="0.25">
      <c r="A1347" s="269" t="s">
        <v>2340</v>
      </c>
      <c r="B1347" s="269" t="s">
        <v>2341</v>
      </c>
      <c r="C1347" s="275">
        <v>43</v>
      </c>
      <c r="D1347" s="269" t="s">
        <v>802</v>
      </c>
      <c r="E1347" s="275">
        <v>0</v>
      </c>
      <c r="F1347" s="275">
        <v>0</v>
      </c>
      <c r="G1347" s="275">
        <v>0</v>
      </c>
      <c r="H1347" s="275">
        <v>0</v>
      </c>
      <c r="I1347" s="275">
        <v>0</v>
      </c>
      <c r="J1347" s="275">
        <v>0</v>
      </c>
      <c r="K1347" s="275">
        <v>0</v>
      </c>
      <c r="L1347" s="275">
        <v>0</v>
      </c>
      <c r="M1347" s="275">
        <v>0</v>
      </c>
      <c r="N1347" s="275">
        <v>1.2499589398314537</v>
      </c>
      <c r="O1347" s="275">
        <v>1.2499589398314537</v>
      </c>
      <c r="P1347" s="275">
        <v>1.2499589398314535</v>
      </c>
      <c r="Q1347" s="275">
        <v>1.2499589398314537</v>
      </c>
      <c r="R1347" s="275">
        <v>1.2499589398314537</v>
      </c>
      <c r="S1347" s="275">
        <v>1.2499589398314537</v>
      </c>
      <c r="T1347" s="275">
        <v>1.2499589398314537</v>
      </c>
      <c r="U1347" s="275">
        <v>1.2499589398314537</v>
      </c>
      <c r="V1347" s="275">
        <v>1.2499589398314537</v>
      </c>
      <c r="W1347" s="275">
        <v>0.6122259779800866</v>
      </c>
      <c r="X1347" s="275">
        <v>6.2230203305666124E-3</v>
      </c>
      <c r="Y1347" s="275">
        <v>0.30922449915532663</v>
      </c>
      <c r="Z1347" s="275">
        <v>0.21137090099776881</v>
      </c>
      <c r="AA1347" s="275">
        <v>0.21137090099776881</v>
      </c>
      <c r="AB1347" s="275">
        <v>0.21137090099776881</v>
      </c>
      <c r="AC1347" s="275">
        <v>0.21137090099776881</v>
      </c>
      <c r="AD1347" s="275">
        <v>0.21137090099776881</v>
      </c>
      <c r="AE1347" s="275">
        <v>0.21137090099776881</v>
      </c>
      <c r="AF1347" s="275">
        <v>0.24874967470000006</v>
      </c>
      <c r="AG1347" s="275">
        <v>2.3033928600000003E-2</v>
      </c>
      <c r="AH1347" s="275">
        <v>2.3033928600000003E-2</v>
      </c>
      <c r="AI1347" s="275">
        <v>0.13907790436579692</v>
      </c>
      <c r="AJ1347" s="275">
        <v>0.13907790436579692</v>
      </c>
      <c r="AK1347" s="275">
        <v>0.13907790436579692</v>
      </c>
    </row>
    <row r="1348" spans="1:37" ht="15" x14ac:dyDescent="0.25">
      <c r="A1348" s="269" t="s">
        <v>2342</v>
      </c>
      <c r="B1348" s="269" t="s">
        <v>499</v>
      </c>
      <c r="C1348" s="275">
        <v>36</v>
      </c>
      <c r="D1348" s="269" t="s">
        <v>802</v>
      </c>
      <c r="E1348" s="275">
        <v>0</v>
      </c>
      <c r="F1348" s="275">
        <v>0</v>
      </c>
      <c r="G1348" s="275">
        <v>0</v>
      </c>
      <c r="H1348" s="275">
        <v>0</v>
      </c>
      <c r="I1348" s="275">
        <v>0</v>
      </c>
      <c r="J1348" s="275">
        <v>0</v>
      </c>
      <c r="K1348" s="275">
        <v>0</v>
      </c>
      <c r="L1348" s="275">
        <v>0</v>
      </c>
      <c r="M1348" s="275">
        <v>0</v>
      </c>
      <c r="N1348" s="275">
        <v>1.2903847264086106</v>
      </c>
      <c r="O1348" s="275">
        <v>1.2903847264086106</v>
      </c>
      <c r="P1348" s="275">
        <v>1.2903847264086108</v>
      </c>
      <c r="Q1348" s="275">
        <v>1.2903847264086106</v>
      </c>
      <c r="R1348" s="275">
        <v>1.2903847264086106</v>
      </c>
      <c r="S1348" s="275">
        <v>1.2903847264086106</v>
      </c>
      <c r="T1348" s="275">
        <v>1.2903847264086106</v>
      </c>
      <c r="U1348" s="275">
        <v>1.2903847264086106</v>
      </c>
      <c r="V1348" s="275">
        <v>1.2903847264086106</v>
      </c>
      <c r="W1348" s="275">
        <v>0.60944101318092714</v>
      </c>
      <c r="X1348" s="275">
        <v>6.0082153835239911E-3</v>
      </c>
      <c r="Y1348" s="275">
        <v>0.30772461428222558</v>
      </c>
      <c r="Z1348" s="275">
        <v>0.17610769789135824</v>
      </c>
      <c r="AA1348" s="275">
        <v>0.17610769789135824</v>
      </c>
      <c r="AB1348" s="275">
        <v>0.17610769789135824</v>
      </c>
      <c r="AC1348" s="275">
        <v>0.17610769789135824</v>
      </c>
      <c r="AD1348" s="275">
        <v>0.17610769789135824</v>
      </c>
      <c r="AE1348" s="275">
        <v>0.17610769789135824</v>
      </c>
      <c r="AF1348" s="275">
        <v>0.22636941810000002</v>
      </c>
      <c r="AG1348" s="275">
        <v>2.0961542400000002E-2</v>
      </c>
      <c r="AH1348" s="275">
        <v>2.0961542400000002E-2</v>
      </c>
      <c r="AI1348" s="275">
        <v>0.12835432293440124</v>
      </c>
      <c r="AJ1348" s="275">
        <v>0.12835432293440124</v>
      </c>
      <c r="AK1348" s="275">
        <v>0.12835432293440124</v>
      </c>
    </row>
    <row r="1349" spans="1:37" ht="15" x14ac:dyDescent="0.25">
      <c r="A1349" s="269" t="s">
        <v>3873</v>
      </c>
      <c r="B1349" s="269" t="s">
        <v>505</v>
      </c>
      <c r="C1349" s="275">
        <v>31</v>
      </c>
      <c r="D1349" s="269" t="s">
        <v>802</v>
      </c>
      <c r="E1349" s="275">
        <v>0</v>
      </c>
      <c r="F1349" s="275">
        <v>0</v>
      </c>
      <c r="G1349" s="275">
        <v>0</v>
      </c>
      <c r="H1349" s="275">
        <v>0</v>
      </c>
      <c r="I1349" s="275">
        <v>0</v>
      </c>
      <c r="J1349" s="275">
        <v>0</v>
      </c>
      <c r="K1349" s="275">
        <v>0</v>
      </c>
      <c r="L1349" s="275">
        <v>0</v>
      </c>
      <c r="M1349" s="275">
        <v>0</v>
      </c>
      <c r="N1349" s="275">
        <v>0.21472396825436058</v>
      </c>
      <c r="O1349" s="275">
        <v>0.21472396825436058</v>
      </c>
      <c r="P1349" s="275">
        <v>0.21472396825436049</v>
      </c>
      <c r="Q1349" s="275">
        <v>0.21472396825436058</v>
      </c>
      <c r="R1349" s="275">
        <v>0.21472396825436058</v>
      </c>
      <c r="S1349" s="275">
        <v>0.21472396825436058</v>
      </c>
      <c r="T1349" s="275">
        <v>0.21472396825436058</v>
      </c>
      <c r="U1349" s="275">
        <v>0.21472396825436058</v>
      </c>
      <c r="V1349" s="275">
        <v>0.21472396825436058</v>
      </c>
      <c r="W1349" s="275">
        <v>0.16808472843834363</v>
      </c>
      <c r="X1349" s="275">
        <v>2.2441199993702295E-3</v>
      </c>
      <c r="Y1349" s="275">
        <v>8.5164424218856935E-2</v>
      </c>
      <c r="Z1349" s="275">
        <v>0.16097489709485219</v>
      </c>
      <c r="AA1349" s="275">
        <v>0.16097489709485219</v>
      </c>
      <c r="AB1349" s="275">
        <v>0.16097489709485219</v>
      </c>
      <c r="AC1349" s="275">
        <v>0.16097489709485219</v>
      </c>
      <c r="AD1349" s="275">
        <v>0.16097489709485219</v>
      </c>
      <c r="AE1349" s="275">
        <v>0.16097489709485219</v>
      </c>
      <c r="AF1349" s="275">
        <v>0.19889140590000001</v>
      </c>
      <c r="AG1349" s="275">
        <v>1.8417112099999997E-2</v>
      </c>
      <c r="AH1349" s="275">
        <v>1.8417112099999997E-2</v>
      </c>
      <c r="AI1349" s="275">
        <v>6.6723506308819916E-2</v>
      </c>
      <c r="AJ1349" s="275">
        <v>6.6723506308819916E-2</v>
      </c>
      <c r="AK1349" s="275">
        <v>6.6723506308819916E-2</v>
      </c>
    </row>
    <row r="1350" spans="1:37" ht="15" x14ac:dyDescent="0.25">
      <c r="A1350" s="269" t="s">
        <v>3874</v>
      </c>
      <c r="B1350" s="269" t="s">
        <v>505</v>
      </c>
      <c r="C1350" s="275">
        <v>41</v>
      </c>
      <c r="D1350" s="269" t="s">
        <v>802</v>
      </c>
      <c r="E1350" s="275">
        <v>0</v>
      </c>
      <c r="F1350" s="275">
        <v>0</v>
      </c>
      <c r="G1350" s="275">
        <v>0</v>
      </c>
      <c r="H1350" s="275">
        <v>0</v>
      </c>
      <c r="I1350" s="275">
        <v>0</v>
      </c>
      <c r="J1350" s="275">
        <v>0</v>
      </c>
      <c r="K1350" s="275">
        <v>0</v>
      </c>
      <c r="L1350" s="275">
        <v>0</v>
      </c>
      <c r="M1350" s="275">
        <v>0</v>
      </c>
      <c r="N1350" s="275">
        <v>0.21772278619925978</v>
      </c>
      <c r="O1350" s="275">
        <v>0.21772278619925978</v>
      </c>
      <c r="P1350" s="275">
        <v>0.21772278619925969</v>
      </c>
      <c r="Q1350" s="275">
        <v>0.21772278619925978</v>
      </c>
      <c r="R1350" s="275">
        <v>0.21772278619925978</v>
      </c>
      <c r="S1350" s="275">
        <v>0.21772278619925978</v>
      </c>
      <c r="T1350" s="275">
        <v>0.21772278619925978</v>
      </c>
      <c r="U1350" s="275">
        <v>0.21772278619925978</v>
      </c>
      <c r="V1350" s="275">
        <v>0.21772278619925978</v>
      </c>
      <c r="W1350" s="275">
        <v>0.19085753707917702</v>
      </c>
      <c r="X1350" s="275">
        <v>2.7467540735368963E-3</v>
      </c>
      <c r="Y1350" s="275">
        <v>9.6802145576356954E-2</v>
      </c>
      <c r="Z1350" s="275">
        <v>0.2026194361298522</v>
      </c>
      <c r="AA1350" s="275">
        <v>0.2026194361298522</v>
      </c>
      <c r="AB1350" s="275">
        <v>0.2026194361298522</v>
      </c>
      <c r="AC1350" s="275">
        <v>0.2026194361298522</v>
      </c>
      <c r="AD1350" s="275">
        <v>0.2026194361298522</v>
      </c>
      <c r="AE1350" s="275">
        <v>0.2026194361298522</v>
      </c>
      <c r="AF1350" s="275">
        <v>0.25994995640000002</v>
      </c>
      <c r="AG1350" s="275">
        <v>2.4071063099999998E-2</v>
      </c>
      <c r="AH1350" s="275">
        <v>2.4071063099999998E-2</v>
      </c>
      <c r="AI1350" s="275">
        <v>8.4950056398017323E-2</v>
      </c>
      <c r="AJ1350" s="275">
        <v>8.4950056398017323E-2</v>
      </c>
      <c r="AK1350" s="275">
        <v>8.4950056398017323E-2</v>
      </c>
    </row>
    <row r="1351" spans="1:37" ht="15" x14ac:dyDescent="0.25">
      <c r="A1351" s="269" t="s">
        <v>3875</v>
      </c>
      <c r="B1351" s="269" t="s">
        <v>505</v>
      </c>
      <c r="C1351" s="275">
        <v>33</v>
      </c>
      <c r="D1351" s="269" t="s">
        <v>802</v>
      </c>
      <c r="E1351" s="275">
        <v>0</v>
      </c>
      <c r="F1351" s="275">
        <v>0</v>
      </c>
      <c r="G1351" s="275">
        <v>0</v>
      </c>
      <c r="H1351" s="275">
        <v>0</v>
      </c>
      <c r="I1351" s="275">
        <v>0</v>
      </c>
      <c r="J1351" s="275">
        <v>0</v>
      </c>
      <c r="K1351" s="275">
        <v>0</v>
      </c>
      <c r="L1351" s="275">
        <v>0</v>
      </c>
      <c r="M1351" s="275">
        <v>0</v>
      </c>
      <c r="N1351" s="275">
        <v>0.21532373184334042</v>
      </c>
      <c r="O1351" s="275">
        <v>0.21532373184334042</v>
      </c>
      <c r="P1351" s="275">
        <v>0.21532373184334033</v>
      </c>
      <c r="Q1351" s="275">
        <v>0.21532373184334042</v>
      </c>
      <c r="R1351" s="275">
        <v>0.21532373184334042</v>
      </c>
      <c r="S1351" s="275">
        <v>0.21532373184334042</v>
      </c>
      <c r="T1351" s="275">
        <v>0.21532373184334042</v>
      </c>
      <c r="U1351" s="275">
        <v>0.21532373184334042</v>
      </c>
      <c r="V1351" s="275">
        <v>0.21532373184334042</v>
      </c>
      <c r="W1351" s="275">
        <v>0.16940981435834362</v>
      </c>
      <c r="X1351" s="275">
        <v>2.3443893993702293E-3</v>
      </c>
      <c r="Y1351" s="275">
        <v>8.5877101878856929E-2</v>
      </c>
      <c r="Z1351" s="275">
        <v>0.16139084715485219</v>
      </c>
      <c r="AA1351" s="275">
        <v>0.16139084715485219</v>
      </c>
      <c r="AB1351" s="275">
        <v>0.16139084715485219</v>
      </c>
      <c r="AC1351" s="275">
        <v>0.16139084715485219</v>
      </c>
      <c r="AD1351" s="275">
        <v>0.16139084715485219</v>
      </c>
      <c r="AE1351" s="275">
        <v>0.16139084715485219</v>
      </c>
      <c r="AF1351" s="275">
        <v>0.21110311600000001</v>
      </c>
      <c r="AG1351" s="275">
        <v>1.9547902299999996E-2</v>
      </c>
      <c r="AH1351" s="275">
        <v>1.9547902299999996E-2</v>
      </c>
      <c r="AI1351" s="275">
        <v>7.0368816326659395E-2</v>
      </c>
      <c r="AJ1351" s="275">
        <v>7.0368816326659395E-2</v>
      </c>
      <c r="AK1351" s="275">
        <v>7.0368816326659395E-2</v>
      </c>
    </row>
    <row r="1352" spans="1:37" ht="15" x14ac:dyDescent="0.25">
      <c r="A1352" s="269" t="s">
        <v>3876</v>
      </c>
      <c r="B1352" s="269" t="s">
        <v>505</v>
      </c>
      <c r="C1352" s="275">
        <v>27</v>
      </c>
      <c r="D1352" s="269" t="s">
        <v>802</v>
      </c>
      <c r="E1352" s="275">
        <v>0</v>
      </c>
      <c r="F1352" s="275">
        <v>0</v>
      </c>
      <c r="G1352" s="275">
        <v>0</v>
      </c>
      <c r="H1352" s="275">
        <v>0</v>
      </c>
      <c r="I1352" s="275">
        <v>0</v>
      </c>
      <c r="J1352" s="275">
        <v>0</v>
      </c>
      <c r="K1352" s="275">
        <v>0</v>
      </c>
      <c r="L1352" s="275">
        <v>0</v>
      </c>
      <c r="M1352" s="275">
        <v>0</v>
      </c>
      <c r="N1352" s="275">
        <v>0.12727499562126876</v>
      </c>
      <c r="O1352" s="275">
        <v>0.12727499562126876</v>
      </c>
      <c r="P1352" s="275">
        <v>0.12727499562126879</v>
      </c>
      <c r="Q1352" s="275">
        <v>0.12727499562126876</v>
      </c>
      <c r="R1352" s="275">
        <v>0.12727499562126876</v>
      </c>
      <c r="S1352" s="275">
        <v>0.12727499562126876</v>
      </c>
      <c r="T1352" s="275">
        <v>0.12727499562126876</v>
      </c>
      <c r="U1352" s="275">
        <v>0.12727499562126876</v>
      </c>
      <c r="V1352" s="275">
        <v>0.12727499562126876</v>
      </c>
      <c r="W1352" s="275">
        <v>0.11680908331668767</v>
      </c>
      <c r="X1352" s="275">
        <v>1.7686157113721373E-3</v>
      </c>
      <c r="Y1352" s="275">
        <v>5.9288849514029907E-2</v>
      </c>
      <c r="Z1352" s="275">
        <v>0.12532263735451848</v>
      </c>
      <c r="AA1352" s="275">
        <v>0.12532263735451848</v>
      </c>
      <c r="AB1352" s="275">
        <v>0.12532263735451848</v>
      </c>
      <c r="AC1352" s="275">
        <v>0.12532263735451848</v>
      </c>
      <c r="AD1352" s="275">
        <v>0.12532263735451848</v>
      </c>
      <c r="AE1352" s="275">
        <v>0.12532263735451848</v>
      </c>
      <c r="AF1352" s="275">
        <v>5.8628218400000001E-2</v>
      </c>
      <c r="AG1352" s="275">
        <v>5.4289043000000006E-3</v>
      </c>
      <c r="AH1352" s="275">
        <v>5.4289043000000006E-3</v>
      </c>
      <c r="AI1352" s="275">
        <v>5.5394283237145722E-2</v>
      </c>
      <c r="AJ1352" s="275">
        <v>5.5394283237145722E-2</v>
      </c>
      <c r="AK1352" s="275">
        <v>5.5394283237145722E-2</v>
      </c>
    </row>
    <row r="1353" spans="1:37" ht="15" x14ac:dyDescent="0.25">
      <c r="A1353" s="269" t="s">
        <v>3877</v>
      </c>
      <c r="B1353" s="269" t="s">
        <v>505</v>
      </c>
      <c r="C1353" s="275">
        <v>25</v>
      </c>
      <c r="D1353" s="269" t="s">
        <v>802</v>
      </c>
      <c r="E1353" s="275">
        <v>0</v>
      </c>
      <c r="F1353" s="275">
        <v>0</v>
      </c>
      <c r="G1353" s="275">
        <v>0</v>
      </c>
      <c r="H1353" s="275">
        <v>0</v>
      </c>
      <c r="I1353" s="275">
        <v>0</v>
      </c>
      <c r="J1353" s="275">
        <v>0</v>
      </c>
      <c r="K1353" s="275">
        <v>0</v>
      </c>
      <c r="L1353" s="275">
        <v>0</v>
      </c>
      <c r="M1353" s="275">
        <v>0</v>
      </c>
      <c r="N1353" s="275">
        <v>0.12967404997718812</v>
      </c>
      <c r="O1353" s="275">
        <v>0.12967404997718812</v>
      </c>
      <c r="P1353" s="275">
        <v>0.12967404997718815</v>
      </c>
      <c r="Q1353" s="275">
        <v>0.12967404997718812</v>
      </c>
      <c r="R1353" s="275">
        <v>0.12967404997718812</v>
      </c>
      <c r="S1353" s="275">
        <v>0.12967404997718812</v>
      </c>
      <c r="T1353" s="275">
        <v>0.12967404997718812</v>
      </c>
      <c r="U1353" s="275">
        <v>0.12967404997718812</v>
      </c>
      <c r="V1353" s="275">
        <v>0.12967404997718812</v>
      </c>
      <c r="W1353" s="275">
        <v>0.11430988071918767</v>
      </c>
      <c r="X1353" s="275">
        <v>1.6679588613721374E-3</v>
      </c>
      <c r="Y1353" s="275">
        <v>5.7988919790279904E-2</v>
      </c>
      <c r="Z1353" s="275">
        <v>0.11948693716951847</v>
      </c>
      <c r="AA1353" s="275">
        <v>0.11948693716951847</v>
      </c>
      <c r="AB1353" s="275">
        <v>0.11948693716951847</v>
      </c>
      <c r="AC1353" s="275">
        <v>0.11948693716951847</v>
      </c>
      <c r="AD1353" s="275">
        <v>0.11948693716951847</v>
      </c>
      <c r="AE1353" s="275">
        <v>0.11948693716951847</v>
      </c>
      <c r="AF1353" s="275">
        <v>0.24511407820000003</v>
      </c>
      <c r="AG1353" s="275">
        <v>2.2697278700000004E-2</v>
      </c>
      <c r="AH1353" s="275">
        <v>2.2697278700000004E-2</v>
      </c>
      <c r="AI1353" s="275">
        <v>5.1748973219306237E-2</v>
      </c>
      <c r="AJ1353" s="275">
        <v>5.1748973219306237E-2</v>
      </c>
      <c r="AK1353" s="275">
        <v>5.1748973219306237E-2</v>
      </c>
    </row>
    <row r="1354" spans="1:37" ht="15" x14ac:dyDescent="0.25">
      <c r="A1354" s="269" t="s">
        <v>2343</v>
      </c>
      <c r="B1354" s="269" t="s">
        <v>505</v>
      </c>
      <c r="C1354" s="275">
        <v>31</v>
      </c>
      <c r="D1354" s="269" t="s">
        <v>802</v>
      </c>
      <c r="E1354" s="275">
        <v>0</v>
      </c>
      <c r="F1354" s="275">
        <v>0</v>
      </c>
      <c r="G1354" s="275">
        <v>0</v>
      </c>
      <c r="H1354" s="275">
        <v>0</v>
      </c>
      <c r="I1354" s="275">
        <v>0</v>
      </c>
      <c r="J1354" s="275">
        <v>0</v>
      </c>
      <c r="K1354" s="275">
        <v>0</v>
      </c>
      <c r="L1354" s="275">
        <v>0</v>
      </c>
      <c r="M1354" s="275">
        <v>0</v>
      </c>
      <c r="N1354" s="275">
        <v>0.21472396825436058</v>
      </c>
      <c r="O1354" s="275">
        <v>0.21472396825436058</v>
      </c>
      <c r="P1354" s="275">
        <v>0.21472396825436049</v>
      </c>
      <c r="Q1354" s="275">
        <v>0.21472396825436058</v>
      </c>
      <c r="R1354" s="275">
        <v>0.21472396825436058</v>
      </c>
      <c r="S1354" s="275">
        <v>0.21472396825436058</v>
      </c>
      <c r="T1354" s="275">
        <v>0.21472396825436058</v>
      </c>
      <c r="U1354" s="275">
        <v>0.21472396825436058</v>
      </c>
      <c r="V1354" s="275">
        <v>0.21472396825436058</v>
      </c>
      <c r="W1354" s="275">
        <v>0.16808472843834363</v>
      </c>
      <c r="X1354" s="275">
        <v>2.2441199993702295E-3</v>
      </c>
      <c r="Y1354" s="275">
        <v>8.5164424218856935E-2</v>
      </c>
      <c r="Z1354" s="275">
        <v>0.16097489709485219</v>
      </c>
      <c r="AA1354" s="275">
        <v>0.16097489709485219</v>
      </c>
      <c r="AB1354" s="275">
        <v>0.16097489709485219</v>
      </c>
      <c r="AC1354" s="275">
        <v>0.16097489709485219</v>
      </c>
      <c r="AD1354" s="275">
        <v>0.16097489709485219</v>
      </c>
      <c r="AE1354" s="275">
        <v>0.16097489709485219</v>
      </c>
      <c r="AF1354" s="275">
        <v>0.19889140590000001</v>
      </c>
      <c r="AG1354" s="275">
        <v>1.8417112099999997E-2</v>
      </c>
      <c r="AH1354" s="275">
        <v>1.8417112099999997E-2</v>
      </c>
      <c r="AI1354" s="275">
        <v>6.6723506308819916E-2</v>
      </c>
      <c r="AJ1354" s="275">
        <v>6.6723506308819916E-2</v>
      </c>
      <c r="AK1354" s="275">
        <v>6.6723506308819916E-2</v>
      </c>
    </row>
    <row r="1355" spans="1:37" ht="15" x14ac:dyDescent="0.25">
      <c r="A1355" s="269" t="s">
        <v>2344</v>
      </c>
      <c r="B1355" s="269" t="s">
        <v>505</v>
      </c>
      <c r="C1355" s="275">
        <v>41</v>
      </c>
      <c r="D1355" s="269" t="s">
        <v>802</v>
      </c>
      <c r="E1355" s="275">
        <v>0</v>
      </c>
      <c r="F1355" s="275">
        <v>0</v>
      </c>
      <c r="G1355" s="275">
        <v>0</v>
      </c>
      <c r="H1355" s="275">
        <v>0</v>
      </c>
      <c r="I1355" s="275">
        <v>0</v>
      </c>
      <c r="J1355" s="275">
        <v>0</v>
      </c>
      <c r="K1355" s="275">
        <v>0</v>
      </c>
      <c r="L1355" s="275">
        <v>0</v>
      </c>
      <c r="M1355" s="275">
        <v>0</v>
      </c>
      <c r="N1355" s="275">
        <v>0.21772278619925978</v>
      </c>
      <c r="O1355" s="275">
        <v>0.21772278619925978</v>
      </c>
      <c r="P1355" s="275">
        <v>0.21772278619925969</v>
      </c>
      <c r="Q1355" s="275">
        <v>0.21772278619925978</v>
      </c>
      <c r="R1355" s="275">
        <v>0.21772278619925978</v>
      </c>
      <c r="S1355" s="275">
        <v>0.21772278619925978</v>
      </c>
      <c r="T1355" s="275">
        <v>0.21772278619925978</v>
      </c>
      <c r="U1355" s="275">
        <v>0.21772278619925978</v>
      </c>
      <c r="V1355" s="275">
        <v>0.21772278619925978</v>
      </c>
      <c r="W1355" s="275">
        <v>0.19085753707917702</v>
      </c>
      <c r="X1355" s="275">
        <v>2.7467540735368963E-3</v>
      </c>
      <c r="Y1355" s="275">
        <v>9.6802145576356954E-2</v>
      </c>
      <c r="Z1355" s="275">
        <v>0.2026194361298522</v>
      </c>
      <c r="AA1355" s="275">
        <v>0.2026194361298522</v>
      </c>
      <c r="AB1355" s="275">
        <v>0.2026194361298522</v>
      </c>
      <c r="AC1355" s="275">
        <v>0.2026194361298522</v>
      </c>
      <c r="AD1355" s="275">
        <v>0.2026194361298522</v>
      </c>
      <c r="AE1355" s="275">
        <v>0.2026194361298522</v>
      </c>
      <c r="AF1355" s="275">
        <v>0.25994995640000002</v>
      </c>
      <c r="AG1355" s="275">
        <v>2.4071063099999998E-2</v>
      </c>
      <c r="AH1355" s="275">
        <v>2.4071063099999998E-2</v>
      </c>
      <c r="AI1355" s="275">
        <v>8.4950056398017323E-2</v>
      </c>
      <c r="AJ1355" s="275">
        <v>8.4950056398017323E-2</v>
      </c>
      <c r="AK1355" s="275">
        <v>8.4950056398017323E-2</v>
      </c>
    </row>
    <row r="1356" spans="1:37" ht="15" x14ac:dyDescent="0.25">
      <c r="A1356" s="269" t="s">
        <v>2345</v>
      </c>
      <c r="B1356" s="269" t="s">
        <v>505</v>
      </c>
      <c r="C1356" s="275">
        <v>33</v>
      </c>
      <c r="D1356" s="269" t="s">
        <v>802</v>
      </c>
      <c r="E1356" s="275">
        <v>0</v>
      </c>
      <c r="F1356" s="275">
        <v>0</v>
      </c>
      <c r="G1356" s="275">
        <v>0</v>
      </c>
      <c r="H1356" s="275">
        <v>0</v>
      </c>
      <c r="I1356" s="275">
        <v>0</v>
      </c>
      <c r="J1356" s="275">
        <v>0</v>
      </c>
      <c r="K1356" s="275">
        <v>0</v>
      </c>
      <c r="L1356" s="275">
        <v>0</v>
      </c>
      <c r="M1356" s="275">
        <v>0</v>
      </c>
      <c r="N1356" s="275">
        <v>0.21532373184334042</v>
      </c>
      <c r="O1356" s="275">
        <v>0.21532373184334042</v>
      </c>
      <c r="P1356" s="275">
        <v>0.21532373184334033</v>
      </c>
      <c r="Q1356" s="275">
        <v>0.21532373184334042</v>
      </c>
      <c r="R1356" s="275">
        <v>0.21532373184334042</v>
      </c>
      <c r="S1356" s="275">
        <v>0.21532373184334042</v>
      </c>
      <c r="T1356" s="275">
        <v>0.21532373184334042</v>
      </c>
      <c r="U1356" s="275">
        <v>0.21532373184334042</v>
      </c>
      <c r="V1356" s="275">
        <v>0.21532373184334042</v>
      </c>
      <c r="W1356" s="275">
        <v>0.16940981435834362</v>
      </c>
      <c r="X1356" s="275">
        <v>2.3443893993702293E-3</v>
      </c>
      <c r="Y1356" s="275">
        <v>8.5877101878856929E-2</v>
      </c>
      <c r="Z1356" s="275">
        <v>0.16139084715485219</v>
      </c>
      <c r="AA1356" s="275">
        <v>0.16139084715485219</v>
      </c>
      <c r="AB1356" s="275">
        <v>0.16139084715485219</v>
      </c>
      <c r="AC1356" s="275">
        <v>0.16139084715485219</v>
      </c>
      <c r="AD1356" s="275">
        <v>0.16139084715485219</v>
      </c>
      <c r="AE1356" s="275">
        <v>0.16139084715485219</v>
      </c>
      <c r="AF1356" s="275">
        <v>0.21110311600000001</v>
      </c>
      <c r="AG1356" s="275">
        <v>1.9547902299999996E-2</v>
      </c>
      <c r="AH1356" s="275">
        <v>1.9547902299999996E-2</v>
      </c>
      <c r="AI1356" s="275">
        <v>7.0368816326659395E-2</v>
      </c>
      <c r="AJ1356" s="275">
        <v>7.0368816326659395E-2</v>
      </c>
      <c r="AK1356" s="275">
        <v>7.0368816326659395E-2</v>
      </c>
    </row>
    <row r="1357" spans="1:37" ht="15" x14ac:dyDescent="0.25">
      <c r="A1357" s="269" t="s">
        <v>2346</v>
      </c>
      <c r="B1357" s="269" t="s">
        <v>505</v>
      </c>
      <c r="C1357" s="275">
        <v>27</v>
      </c>
      <c r="D1357" s="269" t="s">
        <v>802</v>
      </c>
      <c r="E1357" s="275">
        <v>0</v>
      </c>
      <c r="F1357" s="275">
        <v>0</v>
      </c>
      <c r="G1357" s="275">
        <v>0</v>
      </c>
      <c r="H1357" s="275">
        <v>0</v>
      </c>
      <c r="I1357" s="275">
        <v>0</v>
      </c>
      <c r="J1357" s="275">
        <v>0</v>
      </c>
      <c r="K1357" s="275">
        <v>0</v>
      </c>
      <c r="L1357" s="275">
        <v>0</v>
      </c>
      <c r="M1357" s="275">
        <v>0</v>
      </c>
      <c r="N1357" s="275">
        <v>0.12727499562126876</v>
      </c>
      <c r="O1357" s="275">
        <v>0.12727499562126876</v>
      </c>
      <c r="P1357" s="275">
        <v>0.12727499562126879</v>
      </c>
      <c r="Q1357" s="275">
        <v>0.12727499562126876</v>
      </c>
      <c r="R1357" s="275">
        <v>0.12727499562126876</v>
      </c>
      <c r="S1357" s="275">
        <v>0.12727499562126876</v>
      </c>
      <c r="T1357" s="275">
        <v>0.12727499562126876</v>
      </c>
      <c r="U1357" s="275">
        <v>0.12727499562126876</v>
      </c>
      <c r="V1357" s="275">
        <v>0.12727499562126876</v>
      </c>
      <c r="W1357" s="275">
        <v>0.11680908331668767</v>
      </c>
      <c r="X1357" s="275">
        <v>1.7686157113721373E-3</v>
      </c>
      <c r="Y1357" s="275">
        <v>5.9288849514029907E-2</v>
      </c>
      <c r="Z1357" s="275">
        <v>0.12532263735451848</v>
      </c>
      <c r="AA1357" s="275">
        <v>0.12532263735451848</v>
      </c>
      <c r="AB1357" s="275">
        <v>0.12532263735451848</v>
      </c>
      <c r="AC1357" s="275">
        <v>0.12532263735451848</v>
      </c>
      <c r="AD1357" s="275">
        <v>0.12532263735451848</v>
      </c>
      <c r="AE1357" s="275">
        <v>0.12532263735451848</v>
      </c>
      <c r="AF1357" s="275">
        <v>5.8628218400000001E-2</v>
      </c>
      <c r="AG1357" s="275">
        <v>5.4289043000000006E-3</v>
      </c>
      <c r="AH1357" s="275">
        <v>5.4289043000000006E-3</v>
      </c>
      <c r="AI1357" s="275">
        <v>5.5394283237145722E-2</v>
      </c>
      <c r="AJ1357" s="275">
        <v>5.5394283237145722E-2</v>
      </c>
      <c r="AK1357" s="275">
        <v>5.5394283237145722E-2</v>
      </c>
    </row>
    <row r="1358" spans="1:37" ht="15" x14ac:dyDescent="0.25">
      <c r="A1358" s="269" t="s">
        <v>2347</v>
      </c>
      <c r="B1358" s="269" t="s">
        <v>505</v>
      </c>
      <c r="C1358" s="275">
        <v>25</v>
      </c>
      <c r="D1358" s="269" t="s">
        <v>802</v>
      </c>
      <c r="E1358" s="275">
        <v>0</v>
      </c>
      <c r="F1358" s="275">
        <v>0</v>
      </c>
      <c r="G1358" s="275">
        <v>0</v>
      </c>
      <c r="H1358" s="275">
        <v>0</v>
      </c>
      <c r="I1358" s="275">
        <v>0</v>
      </c>
      <c r="J1358" s="275">
        <v>0</v>
      </c>
      <c r="K1358" s="275">
        <v>0</v>
      </c>
      <c r="L1358" s="275">
        <v>0</v>
      </c>
      <c r="M1358" s="275">
        <v>0</v>
      </c>
      <c r="N1358" s="275">
        <v>0.12967404997718812</v>
      </c>
      <c r="O1358" s="275">
        <v>0.12967404997718812</v>
      </c>
      <c r="P1358" s="275">
        <v>0.12967404997718815</v>
      </c>
      <c r="Q1358" s="275">
        <v>0.12967404997718812</v>
      </c>
      <c r="R1358" s="275">
        <v>0.12967404997718812</v>
      </c>
      <c r="S1358" s="275">
        <v>0.12967404997718812</v>
      </c>
      <c r="T1358" s="275">
        <v>0.12967404997718812</v>
      </c>
      <c r="U1358" s="275">
        <v>0.12967404997718812</v>
      </c>
      <c r="V1358" s="275">
        <v>0.12967404997718812</v>
      </c>
      <c r="W1358" s="275">
        <v>0.11430988071918767</v>
      </c>
      <c r="X1358" s="275">
        <v>1.6679588613721374E-3</v>
      </c>
      <c r="Y1358" s="275">
        <v>5.7988919790279904E-2</v>
      </c>
      <c r="Z1358" s="275">
        <v>0.11948693716951847</v>
      </c>
      <c r="AA1358" s="275">
        <v>0.11948693716951847</v>
      </c>
      <c r="AB1358" s="275">
        <v>0.11948693716951847</v>
      </c>
      <c r="AC1358" s="275">
        <v>0.11948693716951847</v>
      </c>
      <c r="AD1358" s="275">
        <v>0.11948693716951847</v>
      </c>
      <c r="AE1358" s="275">
        <v>0.11948693716951847</v>
      </c>
      <c r="AF1358" s="275">
        <v>0.24511407820000003</v>
      </c>
      <c r="AG1358" s="275">
        <v>2.2697278700000004E-2</v>
      </c>
      <c r="AH1358" s="275">
        <v>2.2697278700000004E-2</v>
      </c>
      <c r="AI1358" s="275">
        <v>5.1748973219306237E-2</v>
      </c>
      <c r="AJ1358" s="275">
        <v>5.1748973219306237E-2</v>
      </c>
      <c r="AK1358" s="275">
        <v>5.1748973219306237E-2</v>
      </c>
    </row>
    <row r="1359" spans="1:37" ht="15" x14ac:dyDescent="0.25">
      <c r="A1359" s="269" t="s">
        <v>4421</v>
      </c>
      <c r="B1359" s="269" t="s">
        <v>3144</v>
      </c>
      <c r="C1359" s="275">
        <v>586</v>
      </c>
      <c r="D1359" s="269" t="s">
        <v>802</v>
      </c>
      <c r="E1359" s="275">
        <v>1315.5013386455828</v>
      </c>
      <c r="F1359" s="275">
        <v>998.48640071296734</v>
      </c>
      <c r="G1359" s="275">
        <v>1116.8568397891327</v>
      </c>
      <c r="H1359" s="275">
        <v>1315.217626366627</v>
      </c>
      <c r="I1359" s="275">
        <v>1145.7684186480135</v>
      </c>
      <c r="J1359" s="275">
        <v>1239.5970380800472</v>
      </c>
      <c r="K1359" s="275">
        <v>1315.5013386455828</v>
      </c>
      <c r="L1359" s="275">
        <v>1059.1658633636489</v>
      </c>
      <c r="M1359" s="275">
        <v>1187.4131150034902</v>
      </c>
      <c r="N1359" s="275">
        <v>669.11269117442066</v>
      </c>
      <c r="O1359" s="275">
        <v>414.48747090450428</v>
      </c>
      <c r="P1359" s="275">
        <v>513.98883382470819</v>
      </c>
      <c r="Q1359" s="275">
        <v>615.01667918052794</v>
      </c>
      <c r="R1359" s="275">
        <v>579.05917206491017</v>
      </c>
      <c r="S1359" s="275">
        <v>595.25884595023319</v>
      </c>
      <c r="T1359" s="275">
        <v>611.4231316356022</v>
      </c>
      <c r="U1359" s="275">
        <v>423.83526166383126</v>
      </c>
      <c r="V1359" s="275">
        <v>521.32440188725559</v>
      </c>
      <c r="W1359" s="275">
        <v>36.174021586774799</v>
      </c>
      <c r="X1359" s="275">
        <v>0.62146943247701236</v>
      </c>
      <c r="Y1359" s="275">
        <v>18.397745509625906</v>
      </c>
      <c r="Z1359" s="275">
        <v>4.7462349909917885</v>
      </c>
      <c r="AA1359" s="275">
        <v>4.7462349909917885</v>
      </c>
      <c r="AB1359" s="275">
        <v>4.7462349909917885</v>
      </c>
      <c r="AC1359" s="275">
        <v>4.7462349909917885</v>
      </c>
      <c r="AD1359" s="275">
        <v>4.7462349909917885</v>
      </c>
      <c r="AE1359" s="275">
        <v>4.7462349909917885</v>
      </c>
      <c r="AF1359" s="275">
        <v>1245.0890986384247</v>
      </c>
      <c r="AG1359" s="275">
        <v>115.29402023691651</v>
      </c>
      <c r="AH1359" s="275">
        <v>115.29402023691651</v>
      </c>
      <c r="AI1359" s="275">
        <v>117.16533407569258</v>
      </c>
      <c r="AJ1359" s="275">
        <v>117.16533407569258</v>
      </c>
      <c r="AK1359" s="275">
        <v>117.16533407569258</v>
      </c>
    </row>
    <row r="1360" spans="1:37" ht="15" x14ac:dyDescent="0.25">
      <c r="A1360" s="269" t="s">
        <v>4422</v>
      </c>
      <c r="B1360" s="269" t="s">
        <v>3146</v>
      </c>
      <c r="C1360" s="275">
        <v>497</v>
      </c>
      <c r="D1360" s="269" t="s">
        <v>802</v>
      </c>
      <c r="E1360" s="275">
        <v>1111.9730963613456</v>
      </c>
      <c r="F1360" s="275">
        <v>836.98266833362084</v>
      </c>
      <c r="G1360" s="275">
        <v>940.50288675719912</v>
      </c>
      <c r="H1360" s="275">
        <v>1106.5872533656639</v>
      </c>
      <c r="I1360" s="275">
        <v>965.00328708974178</v>
      </c>
      <c r="J1360" s="275">
        <v>1043.2822857999529</v>
      </c>
      <c r="K1360" s="275">
        <v>1111.9730963613456</v>
      </c>
      <c r="L1360" s="275">
        <v>891.27131469294932</v>
      </c>
      <c r="M1360" s="275">
        <v>1001.0211303105157</v>
      </c>
      <c r="N1360" s="275">
        <v>584.06144891066458</v>
      </c>
      <c r="O1360" s="275">
        <v>370.72187579598767</v>
      </c>
      <c r="P1360" s="275">
        <v>454.50228122832067</v>
      </c>
      <c r="Q1360" s="275">
        <v>538.41219434834193</v>
      </c>
      <c r="R1360" s="275">
        <v>509.53965646267534</v>
      </c>
      <c r="S1360" s="275">
        <v>522.47640634842526</v>
      </c>
      <c r="T1360" s="275">
        <v>539.40180421711273</v>
      </c>
      <c r="U1360" s="275">
        <v>378.98884282713914</v>
      </c>
      <c r="V1360" s="275">
        <v>461.91071318051917</v>
      </c>
      <c r="W1360" s="275">
        <v>34.346956866842113</v>
      </c>
      <c r="X1360" s="275">
        <v>0.59089376957684003</v>
      </c>
      <c r="Y1360" s="275">
        <v>17.468925318209475</v>
      </c>
      <c r="Z1360" s="275">
        <v>4.1052946463133608</v>
      </c>
      <c r="AA1360" s="275">
        <v>4.1052946463133608</v>
      </c>
      <c r="AB1360" s="275">
        <v>4.1052946463133608</v>
      </c>
      <c r="AC1360" s="275">
        <v>4.1052946463133608</v>
      </c>
      <c r="AD1360" s="275">
        <v>4.1052946463133608</v>
      </c>
      <c r="AE1360" s="275">
        <v>4.1052946463133608</v>
      </c>
      <c r="AF1360" s="275">
        <v>1050.6725226031247</v>
      </c>
      <c r="AG1360" s="275">
        <v>97.291236735816526</v>
      </c>
      <c r="AH1360" s="275">
        <v>97.291236735816526</v>
      </c>
      <c r="AI1360" s="275">
        <v>96.471095079915216</v>
      </c>
      <c r="AJ1360" s="275">
        <v>96.471095079915216</v>
      </c>
      <c r="AK1360" s="275">
        <v>96.471095079915216</v>
      </c>
    </row>
    <row r="1361" spans="1:37" ht="15" x14ac:dyDescent="0.25">
      <c r="A1361" s="269" t="s">
        <v>4423</v>
      </c>
      <c r="B1361" s="269" t="s">
        <v>3146</v>
      </c>
      <c r="C1361" s="275">
        <v>314</v>
      </c>
      <c r="D1361" s="269" t="s">
        <v>802</v>
      </c>
      <c r="E1361" s="275">
        <v>620.82064598983925</v>
      </c>
      <c r="F1361" s="275">
        <v>426.03081370522517</v>
      </c>
      <c r="G1361" s="275">
        <v>501.9277601110885</v>
      </c>
      <c r="H1361" s="275">
        <v>584.50871400170854</v>
      </c>
      <c r="I1361" s="275">
        <v>514.34255467433741</v>
      </c>
      <c r="J1361" s="275">
        <v>552.34874990594574</v>
      </c>
      <c r="K1361" s="275">
        <v>620.82064598983925</v>
      </c>
      <c r="L1361" s="275">
        <v>457.46314862261232</v>
      </c>
      <c r="M1361" s="275">
        <v>540.20111607545346</v>
      </c>
      <c r="N1361" s="275">
        <v>324.95496946262239</v>
      </c>
      <c r="O1361" s="275">
        <v>203.15543696725126</v>
      </c>
      <c r="P1361" s="275">
        <v>248.40165101168259</v>
      </c>
      <c r="Q1361" s="275">
        <v>294.37391914063028</v>
      </c>
      <c r="R1361" s="275">
        <v>279.17319241219172</v>
      </c>
      <c r="S1361" s="275">
        <v>286.13060394534983</v>
      </c>
      <c r="T1361" s="275">
        <v>297.64450644741891</v>
      </c>
      <c r="U1361" s="275">
        <v>209.29558245024666</v>
      </c>
      <c r="V1361" s="275">
        <v>253.91138704285436</v>
      </c>
      <c r="W1361" s="275">
        <v>20.527722192640013</v>
      </c>
      <c r="X1361" s="275">
        <v>0.32917372561617447</v>
      </c>
      <c r="Y1361" s="275">
        <v>10.428447959128095</v>
      </c>
      <c r="Z1361" s="275">
        <v>2.252355069941979</v>
      </c>
      <c r="AA1361" s="275">
        <v>2.252355069941979</v>
      </c>
      <c r="AB1361" s="275">
        <v>2.252355069941979</v>
      </c>
      <c r="AC1361" s="275">
        <v>2.252355069941979</v>
      </c>
      <c r="AD1361" s="275">
        <v>2.252355069941979</v>
      </c>
      <c r="AE1361" s="275">
        <v>2.252355069941979</v>
      </c>
      <c r="AF1361" s="275">
        <v>593.35844940562833</v>
      </c>
      <c r="AG1361" s="275">
        <v>54.94440629809781</v>
      </c>
      <c r="AH1361" s="275">
        <v>54.94440629809781</v>
      </c>
      <c r="AI1361" s="275">
        <v>54.795152501835695</v>
      </c>
      <c r="AJ1361" s="275">
        <v>54.795152501835695</v>
      </c>
      <c r="AK1361" s="275">
        <v>54.795152501835695</v>
      </c>
    </row>
    <row r="1362" spans="1:37" ht="15" x14ac:dyDescent="0.25">
      <c r="A1362" s="269" t="s">
        <v>4424</v>
      </c>
      <c r="B1362" s="269" t="s">
        <v>3149</v>
      </c>
      <c r="C1362" s="275">
        <v>499</v>
      </c>
      <c r="D1362" s="269" t="s">
        <v>802</v>
      </c>
      <c r="E1362" s="275">
        <v>1099.9682688615003</v>
      </c>
      <c r="F1362" s="275">
        <v>827.07202239664844</v>
      </c>
      <c r="G1362" s="275">
        <v>932.87903256669415</v>
      </c>
      <c r="H1362" s="275">
        <v>1094.9257500317183</v>
      </c>
      <c r="I1362" s="275">
        <v>958.81514910834073</v>
      </c>
      <c r="J1362" s="275">
        <v>1034.202365142673</v>
      </c>
      <c r="K1362" s="275">
        <v>1113.2622154506344</v>
      </c>
      <c r="L1362" s="275">
        <v>880.0160201429494</v>
      </c>
      <c r="M1362" s="275">
        <v>995.16305555022609</v>
      </c>
      <c r="N1362" s="275">
        <v>577.24199567699452</v>
      </c>
      <c r="O1362" s="275">
        <v>368.79401077160207</v>
      </c>
      <c r="P1362" s="275">
        <v>450.02325579998256</v>
      </c>
      <c r="Q1362" s="275">
        <v>532.3279565047493</v>
      </c>
      <c r="R1362" s="275">
        <v>504.65744660544976</v>
      </c>
      <c r="S1362" s="275">
        <v>517.02282836519908</v>
      </c>
      <c r="T1362" s="275">
        <v>532.06566739939501</v>
      </c>
      <c r="U1362" s="275">
        <v>377.60138966684138</v>
      </c>
      <c r="V1362" s="275">
        <v>457.70869611666626</v>
      </c>
      <c r="W1362" s="275">
        <v>33.8362565939441</v>
      </c>
      <c r="X1362" s="275">
        <v>0.5824976715272393</v>
      </c>
      <c r="Y1362" s="275">
        <v>17.209377132735671</v>
      </c>
      <c r="Z1362" s="275">
        <v>4.0390727513520881</v>
      </c>
      <c r="AA1362" s="275">
        <v>4.0390727513520881</v>
      </c>
      <c r="AB1362" s="275">
        <v>4.0390727513520881</v>
      </c>
      <c r="AC1362" s="275">
        <v>4.0390727513520881</v>
      </c>
      <c r="AD1362" s="275">
        <v>4.0390727513520881</v>
      </c>
      <c r="AE1362" s="275">
        <v>4.0390727513520881</v>
      </c>
      <c r="AF1362" s="275">
        <v>1033.6876384488246</v>
      </c>
      <c r="AG1362" s="275">
        <v>95.718454831616526</v>
      </c>
      <c r="AH1362" s="275">
        <v>95.718454831616526</v>
      </c>
      <c r="AI1362" s="275">
        <v>95.520885193131576</v>
      </c>
      <c r="AJ1362" s="275">
        <v>95.520885193131576</v>
      </c>
      <c r="AK1362" s="275">
        <v>95.520885193131576</v>
      </c>
    </row>
    <row r="1363" spans="1:37" ht="15" x14ac:dyDescent="0.25">
      <c r="A1363" s="269" t="s">
        <v>4425</v>
      </c>
      <c r="B1363" s="269" t="s">
        <v>3146</v>
      </c>
      <c r="C1363" s="275">
        <v>549</v>
      </c>
      <c r="D1363" s="269" t="s">
        <v>802</v>
      </c>
      <c r="E1363" s="275">
        <v>1277.3599832225259</v>
      </c>
      <c r="F1363" s="275">
        <v>937.43220913356527</v>
      </c>
      <c r="G1363" s="275">
        <v>1059.9518836314867</v>
      </c>
      <c r="H1363" s="275">
        <v>1247.476232948271</v>
      </c>
      <c r="I1363" s="275">
        <v>1083.0967219158256</v>
      </c>
      <c r="J1363" s="275">
        <v>1173.2057930009128</v>
      </c>
      <c r="K1363" s="275">
        <v>1277.3599832225259</v>
      </c>
      <c r="L1363" s="275">
        <v>997.44373687657617</v>
      </c>
      <c r="M1363" s="275">
        <v>1127.6579672821936</v>
      </c>
      <c r="N1363" s="275">
        <v>651.8087911345973</v>
      </c>
      <c r="O1363" s="275">
        <v>399.18214771759892</v>
      </c>
      <c r="P1363" s="275">
        <v>498.5731502352042</v>
      </c>
      <c r="Q1363" s="275">
        <v>595.23024296616018</v>
      </c>
      <c r="R1363" s="275">
        <v>560.94535123383741</v>
      </c>
      <c r="S1363" s="275">
        <v>576.45698214790161</v>
      </c>
      <c r="T1363" s="275">
        <v>601.1613268849394</v>
      </c>
      <c r="U1363" s="275">
        <v>407.98952661283818</v>
      </c>
      <c r="V1363" s="275">
        <v>506.54440201712907</v>
      </c>
      <c r="W1363" s="275">
        <v>35.406347351982674</v>
      </c>
      <c r="X1363" s="275">
        <v>0.61719688072017564</v>
      </c>
      <c r="Y1363" s="275">
        <v>18.011772116351423</v>
      </c>
      <c r="Z1363" s="275">
        <v>4.4921585909629416</v>
      </c>
      <c r="AA1363" s="275">
        <v>4.4921585909629416</v>
      </c>
      <c r="AB1363" s="275">
        <v>4.4921585909629416</v>
      </c>
      <c r="AC1363" s="275">
        <v>4.4921585909629416</v>
      </c>
      <c r="AD1363" s="275">
        <v>4.4921585909629416</v>
      </c>
      <c r="AE1363" s="275">
        <v>4.4921585909629416</v>
      </c>
      <c r="AF1363" s="275">
        <v>1220.0835648458246</v>
      </c>
      <c r="AG1363" s="275">
        <v>112.9785311709165</v>
      </c>
      <c r="AH1363" s="275">
        <v>112.9785311709165</v>
      </c>
      <c r="AI1363" s="275">
        <v>111.60632184886519</v>
      </c>
      <c r="AJ1363" s="275">
        <v>111.60632184886519</v>
      </c>
      <c r="AK1363" s="275">
        <v>111.60632184886519</v>
      </c>
    </row>
    <row r="1364" spans="1:37" ht="15" x14ac:dyDescent="0.25">
      <c r="A1364" s="269" t="s">
        <v>4426</v>
      </c>
      <c r="B1364" s="269" t="s">
        <v>3153</v>
      </c>
      <c r="C1364" s="275">
        <v>370</v>
      </c>
      <c r="D1364" s="269" t="s">
        <v>802</v>
      </c>
      <c r="E1364" s="275">
        <v>682.11601750211776</v>
      </c>
      <c r="F1364" s="275">
        <v>470.033542812875</v>
      </c>
      <c r="G1364" s="275">
        <v>550.05817728896136</v>
      </c>
      <c r="H1364" s="275">
        <v>642.57487516923709</v>
      </c>
      <c r="I1364" s="275">
        <v>562.26414578597564</v>
      </c>
      <c r="J1364" s="275">
        <v>605.71882604915311</v>
      </c>
      <c r="K1364" s="275">
        <v>682.11601750211776</v>
      </c>
      <c r="L1364" s="275">
        <v>504.82749926283122</v>
      </c>
      <c r="M1364" s="275">
        <v>590.13888680905143</v>
      </c>
      <c r="N1364" s="275">
        <v>352.41903995662256</v>
      </c>
      <c r="O1364" s="275">
        <v>214.72693662922106</v>
      </c>
      <c r="P1364" s="275">
        <v>265.9206804772079</v>
      </c>
      <c r="Q1364" s="275">
        <v>317.43126424617412</v>
      </c>
      <c r="R1364" s="275">
        <v>299.30386857928329</v>
      </c>
      <c r="S1364" s="275">
        <v>307.68948717485409</v>
      </c>
      <c r="T1364" s="275">
        <v>320.75830247134371</v>
      </c>
      <c r="U1364" s="275">
        <v>220.86708211221642</v>
      </c>
      <c r="V1364" s="275">
        <v>271.07451512547391</v>
      </c>
      <c r="W1364" s="275">
        <v>21.613137366494719</v>
      </c>
      <c r="X1364" s="275">
        <v>0.33966251939137093</v>
      </c>
      <c r="Y1364" s="275">
        <v>10.976399942943045</v>
      </c>
      <c r="Z1364" s="275">
        <v>2.5328638831704895</v>
      </c>
      <c r="AA1364" s="275">
        <v>2.5328638831704895</v>
      </c>
      <c r="AB1364" s="275">
        <v>2.5328638831704895</v>
      </c>
      <c r="AC1364" s="275">
        <v>2.5328638831704895</v>
      </c>
      <c r="AD1364" s="275">
        <v>2.5328638831704895</v>
      </c>
      <c r="AE1364" s="275">
        <v>2.5328638831704895</v>
      </c>
      <c r="AF1364" s="275">
        <v>656.91027170862844</v>
      </c>
      <c r="AG1364" s="275">
        <v>60.829241484897821</v>
      </c>
      <c r="AH1364" s="275">
        <v>60.829241484897821</v>
      </c>
      <c r="AI1364" s="275">
        <v>61.523099389372689</v>
      </c>
      <c r="AJ1364" s="275">
        <v>61.523099389372689</v>
      </c>
      <c r="AK1364" s="275">
        <v>61.523099389372689</v>
      </c>
    </row>
    <row r="1365" spans="1:37" ht="15" x14ac:dyDescent="0.25">
      <c r="A1365" s="269" t="s">
        <v>4427</v>
      </c>
      <c r="B1365" s="269" t="s">
        <v>3146</v>
      </c>
      <c r="C1365" s="275">
        <v>394</v>
      </c>
      <c r="D1365" s="269" t="s">
        <v>802</v>
      </c>
      <c r="E1365" s="275">
        <v>978.79359238616098</v>
      </c>
      <c r="F1365" s="275">
        <v>747.70196492702678</v>
      </c>
      <c r="G1365" s="275">
        <v>837.7459001326439</v>
      </c>
      <c r="H1365" s="275">
        <v>985.30517041233441</v>
      </c>
      <c r="I1365" s="275">
        <v>861.95328686652533</v>
      </c>
      <c r="J1365" s="275">
        <v>930.52884421545878</v>
      </c>
      <c r="K1365" s="275">
        <v>996.44148481571563</v>
      </c>
      <c r="L1365" s="275">
        <v>795.26736822121711</v>
      </c>
      <c r="M1365" s="275">
        <v>892.16071572200508</v>
      </c>
      <c r="N1365" s="275">
        <v>528.74234064333598</v>
      </c>
      <c r="O1365" s="275">
        <v>344.92158337679535</v>
      </c>
      <c r="P1365" s="275">
        <v>417.01207111495478</v>
      </c>
      <c r="Q1365" s="275">
        <v>490.22939386047449</v>
      </c>
      <c r="R1365" s="275">
        <v>465.76531129792255</v>
      </c>
      <c r="S1365" s="275">
        <v>476.64908692281153</v>
      </c>
      <c r="T1365" s="275">
        <v>490.09271076219937</v>
      </c>
      <c r="U1365" s="275">
        <v>352.64813854385903</v>
      </c>
      <c r="V1365" s="275">
        <v>424.11420668238958</v>
      </c>
      <c r="W1365" s="275">
        <v>32.885037988569024</v>
      </c>
      <c r="X1365" s="275">
        <v>0.5670478160892749</v>
      </c>
      <c r="Y1365" s="275">
        <v>16.726042902329148</v>
      </c>
      <c r="Z1365" s="275">
        <v>3.5095783846364208</v>
      </c>
      <c r="AA1365" s="275">
        <v>3.5095783846364208</v>
      </c>
      <c r="AB1365" s="275">
        <v>3.5095783846364208</v>
      </c>
      <c r="AC1365" s="275">
        <v>3.5095783846364208</v>
      </c>
      <c r="AD1365" s="275">
        <v>3.5095783846364208</v>
      </c>
      <c r="AE1365" s="275">
        <v>3.5095783846364208</v>
      </c>
      <c r="AF1365" s="275">
        <v>918.58667406532436</v>
      </c>
      <c r="AG1365" s="275">
        <v>85.060217653016537</v>
      </c>
      <c r="AH1365" s="275">
        <v>85.060217653016537</v>
      </c>
      <c r="AI1365" s="275">
        <v>83.594715447865212</v>
      </c>
      <c r="AJ1365" s="275">
        <v>83.594715447865212</v>
      </c>
      <c r="AK1365" s="275">
        <v>83.594715447865212</v>
      </c>
    </row>
    <row r="1366" spans="1:37" ht="15" x14ac:dyDescent="0.25">
      <c r="A1366" s="269" t="s">
        <v>3143</v>
      </c>
      <c r="B1366" s="269" t="s">
        <v>3144</v>
      </c>
      <c r="C1366" s="275">
        <v>586</v>
      </c>
      <c r="D1366" s="269" t="s">
        <v>802</v>
      </c>
      <c r="E1366" s="275">
        <v>1315.5013386455828</v>
      </c>
      <c r="F1366" s="275">
        <v>998.48640071296734</v>
      </c>
      <c r="G1366" s="275">
        <v>1116.8568397891327</v>
      </c>
      <c r="H1366" s="275">
        <v>1315.217626366627</v>
      </c>
      <c r="I1366" s="275">
        <v>1145.7684186480135</v>
      </c>
      <c r="J1366" s="275">
        <v>1239.5970380800472</v>
      </c>
      <c r="K1366" s="275">
        <v>1315.5013386455828</v>
      </c>
      <c r="L1366" s="275">
        <v>1059.1658633636489</v>
      </c>
      <c r="M1366" s="275">
        <v>1187.4131150034902</v>
      </c>
      <c r="N1366" s="275">
        <v>670.41990675020702</v>
      </c>
      <c r="O1366" s="275">
        <v>415.79468648029069</v>
      </c>
      <c r="P1366" s="275">
        <v>515.29604940049444</v>
      </c>
      <c r="Q1366" s="275">
        <v>616.3238947563143</v>
      </c>
      <c r="R1366" s="275">
        <v>580.36638764069664</v>
      </c>
      <c r="S1366" s="275">
        <v>596.56606152601967</v>
      </c>
      <c r="T1366" s="275">
        <v>612.73034721138856</v>
      </c>
      <c r="U1366" s="275">
        <v>425.14247723961768</v>
      </c>
      <c r="V1366" s="275">
        <v>522.63161746304195</v>
      </c>
      <c r="W1366" s="275">
        <v>36.174021586774799</v>
      </c>
      <c r="X1366" s="275">
        <v>0.62146943247701236</v>
      </c>
      <c r="Y1366" s="275">
        <v>18.397745509625906</v>
      </c>
      <c r="Z1366" s="275">
        <v>4.7462349909917885</v>
      </c>
      <c r="AA1366" s="275">
        <v>4.7462349909917885</v>
      </c>
      <c r="AB1366" s="275">
        <v>4.7462349909917885</v>
      </c>
      <c r="AC1366" s="275">
        <v>4.7462349909917885</v>
      </c>
      <c r="AD1366" s="275">
        <v>4.7462349909917885</v>
      </c>
      <c r="AE1366" s="275">
        <v>4.7462349909917885</v>
      </c>
      <c r="AF1366" s="275">
        <v>1245.0909810410794</v>
      </c>
      <c r="AG1366" s="275">
        <v>115.29419453461789</v>
      </c>
      <c r="AH1366" s="275">
        <v>115.29419453461789</v>
      </c>
      <c r="AI1366" s="275">
        <v>117.16188928480165</v>
      </c>
      <c r="AJ1366" s="275">
        <v>117.16188928480165</v>
      </c>
      <c r="AK1366" s="275">
        <v>117.16188928480165</v>
      </c>
    </row>
    <row r="1367" spans="1:37" ht="15" x14ac:dyDescent="0.25">
      <c r="A1367" s="269" t="s">
        <v>3145</v>
      </c>
      <c r="B1367" s="269" t="s">
        <v>3146</v>
      </c>
      <c r="C1367" s="275">
        <v>497</v>
      </c>
      <c r="D1367" s="269" t="s">
        <v>802</v>
      </c>
      <c r="E1367" s="275">
        <v>1111.9730963613458</v>
      </c>
      <c r="F1367" s="275">
        <v>836.98266833362095</v>
      </c>
      <c r="G1367" s="275">
        <v>940.50288675719924</v>
      </c>
      <c r="H1367" s="275">
        <v>1106.5872533656641</v>
      </c>
      <c r="I1367" s="275">
        <v>965.00328708974189</v>
      </c>
      <c r="J1367" s="275">
        <v>1043.2822857999531</v>
      </c>
      <c r="K1367" s="275">
        <v>1111.9730963613458</v>
      </c>
      <c r="L1367" s="275">
        <v>891.27131469294955</v>
      </c>
      <c r="M1367" s="275">
        <v>1001.0211303105159</v>
      </c>
      <c r="N1367" s="275">
        <v>585.3392458923978</v>
      </c>
      <c r="O1367" s="275">
        <v>371.99967277772089</v>
      </c>
      <c r="P1367" s="275">
        <v>455.780078210054</v>
      </c>
      <c r="Q1367" s="275">
        <v>539.68999133007515</v>
      </c>
      <c r="R1367" s="275">
        <v>510.81745344440856</v>
      </c>
      <c r="S1367" s="275">
        <v>523.75420333015848</v>
      </c>
      <c r="T1367" s="275">
        <v>540.67960119884594</v>
      </c>
      <c r="U1367" s="275">
        <v>380.26663980887236</v>
      </c>
      <c r="V1367" s="275">
        <v>463.18851016225233</v>
      </c>
      <c r="W1367" s="275">
        <v>34.346956866842113</v>
      </c>
      <c r="X1367" s="275">
        <v>0.59089376957684003</v>
      </c>
      <c r="Y1367" s="275">
        <v>17.468925318209475</v>
      </c>
      <c r="Z1367" s="275">
        <v>4.1052946463133608</v>
      </c>
      <c r="AA1367" s="275">
        <v>4.1052946463133608</v>
      </c>
      <c r="AB1367" s="275">
        <v>4.1052946463133608</v>
      </c>
      <c r="AC1367" s="275">
        <v>4.1052946463133608</v>
      </c>
      <c r="AD1367" s="275">
        <v>4.1052946463133608</v>
      </c>
      <c r="AE1367" s="275">
        <v>4.1052946463133608</v>
      </c>
      <c r="AF1367" s="275">
        <v>1050.6723509217793</v>
      </c>
      <c r="AG1367" s="275">
        <v>97.291220828717911</v>
      </c>
      <c r="AH1367" s="275">
        <v>97.291220828717911</v>
      </c>
      <c r="AI1367" s="275">
        <v>96.467650289024277</v>
      </c>
      <c r="AJ1367" s="275">
        <v>96.467650289024277</v>
      </c>
      <c r="AK1367" s="275">
        <v>96.467650289024277</v>
      </c>
    </row>
    <row r="1368" spans="1:37" ht="15" x14ac:dyDescent="0.25">
      <c r="A1368" s="269" t="s">
        <v>3147</v>
      </c>
      <c r="B1368" s="269" t="s">
        <v>3146</v>
      </c>
      <c r="C1368" s="275">
        <v>466</v>
      </c>
      <c r="D1368" s="269" t="s">
        <v>802</v>
      </c>
      <c r="E1368" s="275">
        <v>1068.20251347721</v>
      </c>
      <c r="F1368" s="275">
        <v>787.26983094646926</v>
      </c>
      <c r="G1368" s="275">
        <v>892.97567651242605</v>
      </c>
      <c r="H1368" s="275">
        <v>1048.4363567425851</v>
      </c>
      <c r="I1368" s="275">
        <v>915.27025249245344</v>
      </c>
      <c r="J1368" s="275">
        <v>988.53182018953089</v>
      </c>
      <c r="K1368" s="275">
        <v>1068.2025134772102</v>
      </c>
      <c r="L1368" s="275">
        <v>839.54150438625629</v>
      </c>
      <c r="M1368" s="275">
        <v>952.40950793230763</v>
      </c>
      <c r="N1368" s="275">
        <v>567.58675969719684</v>
      </c>
      <c r="O1368" s="275">
        <v>361.11287664735067</v>
      </c>
      <c r="P1368" s="275">
        <v>441.72323520633057</v>
      </c>
      <c r="Q1368" s="275">
        <v>521.596924839292</v>
      </c>
      <c r="R1368" s="275">
        <v>494.36877776401445</v>
      </c>
      <c r="S1368" s="275">
        <v>506.61100210039569</v>
      </c>
      <c r="T1368" s="275">
        <v>525.14664275130167</v>
      </c>
      <c r="U1368" s="275">
        <v>369.37984367850214</v>
      </c>
      <c r="V1368" s="275">
        <v>449.27545139284604</v>
      </c>
      <c r="W1368" s="275">
        <v>34.330029455670065</v>
      </c>
      <c r="X1368" s="275">
        <v>0.58837449326708424</v>
      </c>
      <c r="Y1368" s="275">
        <v>17.459201974468574</v>
      </c>
      <c r="Z1368" s="275">
        <v>3.9138524187128443</v>
      </c>
      <c r="AA1368" s="275">
        <v>3.9138524187128443</v>
      </c>
      <c r="AB1368" s="275">
        <v>3.9138524187128443</v>
      </c>
      <c r="AC1368" s="275">
        <v>3.9138524187128443</v>
      </c>
      <c r="AD1368" s="275">
        <v>3.9138524187128443</v>
      </c>
      <c r="AE1368" s="275">
        <v>3.9138524187128443</v>
      </c>
      <c r="AF1368" s="275">
        <v>1011.6565728862794</v>
      </c>
      <c r="AG1368" s="275">
        <v>93.678398443817898</v>
      </c>
      <c r="AH1368" s="275">
        <v>93.678398443817898</v>
      </c>
      <c r="AI1368" s="275">
        <v>92.107160664709824</v>
      </c>
      <c r="AJ1368" s="275">
        <v>92.107160664709824</v>
      </c>
      <c r="AK1368" s="275">
        <v>92.107160664709824</v>
      </c>
    </row>
    <row r="1369" spans="1:37" ht="15" x14ac:dyDescent="0.25">
      <c r="A1369" s="269" t="s">
        <v>3148</v>
      </c>
      <c r="B1369" s="269" t="s">
        <v>3149</v>
      </c>
      <c r="C1369" s="275">
        <v>499</v>
      </c>
      <c r="D1369" s="269" t="s">
        <v>802</v>
      </c>
      <c r="E1369" s="275">
        <v>1099.9682688615005</v>
      </c>
      <c r="F1369" s="275">
        <v>827.07202239664855</v>
      </c>
      <c r="G1369" s="275">
        <v>932.87903256669415</v>
      </c>
      <c r="H1369" s="275">
        <v>1094.9257500317183</v>
      </c>
      <c r="I1369" s="275">
        <v>958.81514910834062</v>
      </c>
      <c r="J1369" s="275">
        <v>1034.202365142673</v>
      </c>
      <c r="K1369" s="275">
        <v>1113.2622154506344</v>
      </c>
      <c r="L1369" s="275">
        <v>880.0160201429494</v>
      </c>
      <c r="M1369" s="275">
        <v>995.16305555022609</v>
      </c>
      <c r="N1369" s="275">
        <v>578.50998646071002</v>
      </c>
      <c r="O1369" s="275">
        <v>370.06200155531752</v>
      </c>
      <c r="P1369" s="275">
        <v>451.29124658369795</v>
      </c>
      <c r="Q1369" s="275">
        <v>533.59594728846469</v>
      </c>
      <c r="R1369" s="275">
        <v>505.92543738916527</v>
      </c>
      <c r="S1369" s="275">
        <v>518.29081914891458</v>
      </c>
      <c r="T1369" s="275">
        <v>533.33365818311051</v>
      </c>
      <c r="U1369" s="275">
        <v>378.86938045055683</v>
      </c>
      <c r="V1369" s="275">
        <v>458.97668690038165</v>
      </c>
      <c r="W1369" s="275">
        <v>33.8362565939441</v>
      </c>
      <c r="X1369" s="275">
        <v>0.5824976715272393</v>
      </c>
      <c r="Y1369" s="275">
        <v>17.209377132735671</v>
      </c>
      <c r="Z1369" s="275">
        <v>4.0390727513520881</v>
      </c>
      <c r="AA1369" s="275">
        <v>4.0390727513520881</v>
      </c>
      <c r="AB1369" s="275">
        <v>4.0390727513520881</v>
      </c>
      <c r="AC1369" s="275">
        <v>4.0390727513520881</v>
      </c>
      <c r="AD1369" s="275">
        <v>4.0390727513520881</v>
      </c>
      <c r="AE1369" s="275">
        <v>4.0390727513520881</v>
      </c>
      <c r="AF1369" s="275">
        <v>1033.6867236072794</v>
      </c>
      <c r="AG1369" s="275">
        <v>95.718370109717895</v>
      </c>
      <c r="AH1369" s="275">
        <v>95.718370109717895</v>
      </c>
      <c r="AI1369" s="275">
        <v>95.517440402240638</v>
      </c>
      <c r="AJ1369" s="275">
        <v>95.517440402240638</v>
      </c>
      <c r="AK1369" s="275">
        <v>95.517440402240638</v>
      </c>
    </row>
    <row r="1370" spans="1:37" ht="15" x14ac:dyDescent="0.25">
      <c r="A1370" s="269" t="s">
        <v>3150</v>
      </c>
      <c r="B1370" s="269" t="s">
        <v>3151</v>
      </c>
      <c r="C1370" s="275">
        <v>549</v>
      </c>
      <c r="D1370" s="269" t="s">
        <v>802</v>
      </c>
      <c r="E1370" s="275">
        <v>1277.3599832225257</v>
      </c>
      <c r="F1370" s="275">
        <v>937.43220913356527</v>
      </c>
      <c r="G1370" s="275">
        <v>1059.9518836314862</v>
      </c>
      <c r="H1370" s="275">
        <v>1247.476232948271</v>
      </c>
      <c r="I1370" s="275">
        <v>1083.0967219158256</v>
      </c>
      <c r="J1370" s="275">
        <v>1173.2057930009128</v>
      </c>
      <c r="K1370" s="275">
        <v>1277.3599832225254</v>
      </c>
      <c r="L1370" s="275">
        <v>997.44373687657605</v>
      </c>
      <c r="M1370" s="275">
        <v>1127.6579672821936</v>
      </c>
      <c r="N1370" s="275">
        <v>653.0865881163304</v>
      </c>
      <c r="O1370" s="275">
        <v>400.45994469933214</v>
      </c>
      <c r="P1370" s="275">
        <v>499.85094721693741</v>
      </c>
      <c r="Q1370" s="275">
        <v>596.50803994789328</v>
      </c>
      <c r="R1370" s="275">
        <v>562.22314821557052</v>
      </c>
      <c r="S1370" s="275">
        <v>577.73477912963483</v>
      </c>
      <c r="T1370" s="275">
        <v>602.43912386667262</v>
      </c>
      <c r="U1370" s="275">
        <v>409.26732359457139</v>
      </c>
      <c r="V1370" s="275">
        <v>507.82219899886229</v>
      </c>
      <c r="W1370" s="275">
        <v>35.406347351982674</v>
      </c>
      <c r="X1370" s="275">
        <v>0.61719688072017564</v>
      </c>
      <c r="Y1370" s="275">
        <v>18.011772116351423</v>
      </c>
      <c r="Z1370" s="275">
        <v>4.4921585909629416</v>
      </c>
      <c r="AA1370" s="275">
        <v>4.4921585909629416</v>
      </c>
      <c r="AB1370" s="275">
        <v>4.4921585909629416</v>
      </c>
      <c r="AC1370" s="275">
        <v>4.4921585909629416</v>
      </c>
      <c r="AD1370" s="275">
        <v>4.4921585909629416</v>
      </c>
      <c r="AE1370" s="275">
        <v>4.4921585909629416</v>
      </c>
      <c r="AF1370" s="275">
        <v>1220.0828893368794</v>
      </c>
      <c r="AG1370" s="275">
        <v>112.97846860901787</v>
      </c>
      <c r="AH1370" s="275">
        <v>112.97846860901787</v>
      </c>
      <c r="AI1370" s="275">
        <v>111.60287705797425</v>
      </c>
      <c r="AJ1370" s="275">
        <v>111.60287705797425</v>
      </c>
      <c r="AK1370" s="275">
        <v>111.60287705797425</v>
      </c>
    </row>
    <row r="1371" spans="1:37" ht="15" x14ac:dyDescent="0.25">
      <c r="A1371" s="269" t="s">
        <v>3152</v>
      </c>
      <c r="B1371" s="269" t="s">
        <v>3153</v>
      </c>
      <c r="C1371" s="275">
        <v>370</v>
      </c>
      <c r="D1371" s="269" t="s">
        <v>802</v>
      </c>
      <c r="E1371" s="275">
        <v>682.11601750211776</v>
      </c>
      <c r="F1371" s="275">
        <v>470.033542812875</v>
      </c>
      <c r="G1371" s="275">
        <v>550.05817728896136</v>
      </c>
      <c r="H1371" s="275">
        <v>642.57487516923709</v>
      </c>
      <c r="I1371" s="275">
        <v>562.26414578597553</v>
      </c>
      <c r="J1371" s="275">
        <v>605.71882604915299</v>
      </c>
      <c r="K1371" s="275">
        <v>682.11601750211776</v>
      </c>
      <c r="L1371" s="275">
        <v>504.82749926283128</v>
      </c>
      <c r="M1371" s="275">
        <v>590.13888680905143</v>
      </c>
      <c r="N1371" s="275">
        <v>353.70664313637349</v>
      </c>
      <c r="O1371" s="275">
        <v>216.01453980897199</v>
      </c>
      <c r="P1371" s="275">
        <v>267.20828365695888</v>
      </c>
      <c r="Q1371" s="275">
        <v>318.71886742592505</v>
      </c>
      <c r="R1371" s="275">
        <v>300.59147175903422</v>
      </c>
      <c r="S1371" s="275">
        <v>308.97709035460502</v>
      </c>
      <c r="T1371" s="275">
        <v>322.04590565109464</v>
      </c>
      <c r="U1371" s="275">
        <v>222.15468529196735</v>
      </c>
      <c r="V1371" s="275">
        <v>272.36211830522484</v>
      </c>
      <c r="W1371" s="275">
        <v>21.613137366494719</v>
      </c>
      <c r="X1371" s="275">
        <v>0.33966251939137093</v>
      </c>
      <c r="Y1371" s="275">
        <v>10.976399942943045</v>
      </c>
      <c r="Z1371" s="275">
        <v>2.5328638831704895</v>
      </c>
      <c r="AA1371" s="275">
        <v>2.5328638831704895</v>
      </c>
      <c r="AB1371" s="275">
        <v>2.5328638831704895</v>
      </c>
      <c r="AC1371" s="275">
        <v>2.5328638831704895</v>
      </c>
      <c r="AD1371" s="275">
        <v>2.5328638831704895</v>
      </c>
      <c r="AE1371" s="275">
        <v>2.5328638831704895</v>
      </c>
      <c r="AF1371" s="275">
        <v>656.91077726788319</v>
      </c>
      <c r="AG1371" s="275">
        <v>60.829288291399195</v>
      </c>
      <c r="AH1371" s="275">
        <v>60.829288291399195</v>
      </c>
      <c r="AI1371" s="275">
        <v>61.51965459848175</v>
      </c>
      <c r="AJ1371" s="275">
        <v>61.51965459848175</v>
      </c>
      <c r="AK1371" s="275">
        <v>61.51965459848175</v>
      </c>
    </row>
    <row r="1372" spans="1:37" ht="15" x14ac:dyDescent="0.25">
      <c r="A1372" s="269" t="s">
        <v>3154</v>
      </c>
      <c r="B1372" s="269" t="s">
        <v>3146</v>
      </c>
      <c r="C1372" s="275">
        <v>394</v>
      </c>
      <c r="D1372" s="269" t="s">
        <v>802</v>
      </c>
      <c r="E1372" s="275">
        <v>978.79359238616098</v>
      </c>
      <c r="F1372" s="275">
        <v>747.70196492702701</v>
      </c>
      <c r="G1372" s="275">
        <v>837.7459001326439</v>
      </c>
      <c r="H1372" s="275">
        <v>985.30517041233452</v>
      </c>
      <c r="I1372" s="275">
        <v>861.95328686652533</v>
      </c>
      <c r="J1372" s="275">
        <v>930.528844215459</v>
      </c>
      <c r="K1372" s="275">
        <v>996.44148481571563</v>
      </c>
      <c r="L1372" s="275">
        <v>795.26736822121757</v>
      </c>
      <c r="M1372" s="275">
        <v>892.16071572200531</v>
      </c>
      <c r="N1372" s="275">
        <v>530.00052522903377</v>
      </c>
      <c r="O1372" s="275">
        <v>346.17976796249309</v>
      </c>
      <c r="P1372" s="275">
        <v>418.27025570065257</v>
      </c>
      <c r="Q1372" s="275">
        <v>491.48757844617217</v>
      </c>
      <c r="R1372" s="275">
        <v>467.02349588362028</v>
      </c>
      <c r="S1372" s="275">
        <v>477.90727150850921</v>
      </c>
      <c r="T1372" s="275">
        <v>491.35089534789716</v>
      </c>
      <c r="U1372" s="275">
        <v>353.90632312955677</v>
      </c>
      <c r="V1372" s="275">
        <v>425.37239126808731</v>
      </c>
      <c r="W1372" s="275">
        <v>32.885037988569024</v>
      </c>
      <c r="X1372" s="275">
        <v>0.5670478160892749</v>
      </c>
      <c r="Y1372" s="275">
        <v>16.726042902329148</v>
      </c>
      <c r="Z1372" s="275">
        <v>3.5095783846364208</v>
      </c>
      <c r="AA1372" s="275">
        <v>3.5095783846364208</v>
      </c>
      <c r="AB1372" s="275">
        <v>3.5095783846364208</v>
      </c>
      <c r="AC1372" s="275">
        <v>3.5095783846364208</v>
      </c>
      <c r="AD1372" s="275">
        <v>3.5095783846364208</v>
      </c>
      <c r="AE1372" s="275">
        <v>3.5095783846364208</v>
      </c>
      <c r="AF1372" s="275">
        <v>918.58981419037923</v>
      </c>
      <c r="AG1372" s="275">
        <v>85.060508414317908</v>
      </c>
      <c r="AH1372" s="275">
        <v>85.060508414317908</v>
      </c>
      <c r="AI1372" s="275">
        <v>83.591270656974274</v>
      </c>
      <c r="AJ1372" s="275">
        <v>83.591270656974274</v>
      </c>
      <c r="AK1372" s="275">
        <v>83.591270656974274</v>
      </c>
    </row>
    <row r="1373" spans="1:37" ht="15" x14ac:dyDescent="0.25">
      <c r="A1373" s="269" t="s">
        <v>3878</v>
      </c>
      <c r="B1373" s="269" t="s">
        <v>482</v>
      </c>
      <c r="C1373" s="275">
        <v>93</v>
      </c>
      <c r="D1373" s="269" t="s">
        <v>802</v>
      </c>
      <c r="E1373" s="275">
        <v>182.44125048484304</v>
      </c>
      <c r="F1373" s="275">
        <v>130.71097629516058</v>
      </c>
      <c r="G1373" s="275">
        <v>155.30274149083954</v>
      </c>
      <c r="H1373" s="275">
        <v>181.63118086170894</v>
      </c>
      <c r="I1373" s="275">
        <v>162.3482978221933</v>
      </c>
      <c r="J1373" s="275">
        <v>173.05610489366143</v>
      </c>
      <c r="K1373" s="275">
        <v>196.90156067328851</v>
      </c>
      <c r="L1373" s="275">
        <v>142.04357120833961</v>
      </c>
      <c r="M1373" s="275">
        <v>167.79965100582228</v>
      </c>
      <c r="N1373" s="275">
        <v>87.046463936286557</v>
      </c>
      <c r="O1373" s="275">
        <v>51.272654471548577</v>
      </c>
      <c r="P1373" s="275">
        <v>66.146995003594768</v>
      </c>
      <c r="Q1373" s="275">
        <v>79.92247503005575</v>
      </c>
      <c r="R1373" s="275">
        <v>76.233137248606184</v>
      </c>
      <c r="S1373" s="275">
        <v>77.879390481723036</v>
      </c>
      <c r="T1373" s="275">
        <v>84.231788474727665</v>
      </c>
      <c r="U1373" s="275">
        <v>55.593841240743366</v>
      </c>
      <c r="V1373" s="275">
        <v>69.338876532231438</v>
      </c>
      <c r="W1373" s="275">
        <v>4.889063279366284</v>
      </c>
      <c r="X1373" s="275">
        <v>6.8842786433875591E-2</v>
      </c>
      <c r="Y1373" s="275">
        <v>2.4789530329000797</v>
      </c>
      <c r="Z1373" s="275">
        <v>0.50156361759187362</v>
      </c>
      <c r="AA1373" s="275">
        <v>0.50156361759187362</v>
      </c>
      <c r="AB1373" s="275">
        <v>0.50156361759187362</v>
      </c>
      <c r="AC1373" s="275">
        <v>0.50156361759187362</v>
      </c>
      <c r="AD1373" s="275">
        <v>0.50156361759187362</v>
      </c>
      <c r="AE1373" s="275">
        <v>0.50156361759187362</v>
      </c>
      <c r="AF1373" s="275">
        <v>163.46147484049342</v>
      </c>
      <c r="AG1373" s="275">
        <v>15.136370999197361</v>
      </c>
      <c r="AH1373" s="275">
        <v>15.136370999197361</v>
      </c>
      <c r="AI1373" s="275">
        <v>16.184037679880902</v>
      </c>
      <c r="AJ1373" s="275">
        <v>16.184037679880902</v>
      </c>
      <c r="AK1373" s="275">
        <v>16.184037679880902</v>
      </c>
    </row>
    <row r="1374" spans="1:37" ht="15" x14ac:dyDescent="0.25">
      <c r="A1374" s="269" t="s">
        <v>2348</v>
      </c>
      <c r="B1374" s="269" t="s">
        <v>482</v>
      </c>
      <c r="C1374" s="275">
        <v>93</v>
      </c>
      <c r="D1374" s="269" t="s">
        <v>802</v>
      </c>
      <c r="E1374" s="275">
        <v>182.44125048484304</v>
      </c>
      <c r="F1374" s="275">
        <v>130.71097629516058</v>
      </c>
      <c r="G1374" s="275">
        <v>155.30274149083954</v>
      </c>
      <c r="H1374" s="275">
        <v>181.63118086170894</v>
      </c>
      <c r="I1374" s="275">
        <v>162.3482978221933</v>
      </c>
      <c r="J1374" s="275">
        <v>173.05610489366143</v>
      </c>
      <c r="K1374" s="275">
        <v>196.90156067328851</v>
      </c>
      <c r="L1374" s="275">
        <v>142.04357120833961</v>
      </c>
      <c r="M1374" s="275">
        <v>167.79965100582228</v>
      </c>
      <c r="N1374" s="275">
        <v>88.294842323966549</v>
      </c>
      <c r="O1374" s="275">
        <v>52.521032859228569</v>
      </c>
      <c r="P1374" s="275">
        <v>67.395373391274759</v>
      </c>
      <c r="Q1374" s="275">
        <v>81.170853417735742</v>
      </c>
      <c r="R1374" s="275">
        <v>77.481515636286176</v>
      </c>
      <c r="S1374" s="275">
        <v>79.127768869403027</v>
      </c>
      <c r="T1374" s="275">
        <v>85.480166862407685</v>
      </c>
      <c r="U1374" s="275">
        <v>56.842219628423358</v>
      </c>
      <c r="V1374" s="275">
        <v>70.58725491991143</v>
      </c>
      <c r="W1374" s="275">
        <v>4.889063279366284</v>
      </c>
      <c r="X1374" s="275">
        <v>6.8842786433875591E-2</v>
      </c>
      <c r="Y1374" s="275">
        <v>2.4789530329000797</v>
      </c>
      <c r="Z1374" s="275">
        <v>0.50156361759187362</v>
      </c>
      <c r="AA1374" s="275">
        <v>0.50156361759187362</v>
      </c>
      <c r="AB1374" s="275">
        <v>0.50156361759187362</v>
      </c>
      <c r="AC1374" s="275">
        <v>0.50156361759187362</v>
      </c>
      <c r="AD1374" s="275">
        <v>0.50156361759187362</v>
      </c>
      <c r="AE1374" s="275">
        <v>0.50156361759187362</v>
      </c>
      <c r="AF1374" s="275">
        <v>163.46201753717835</v>
      </c>
      <c r="AG1374" s="275">
        <v>15.136421248897818</v>
      </c>
      <c r="AH1374" s="275">
        <v>15.136421248897818</v>
      </c>
      <c r="AI1374" s="275">
        <v>16.180592888989956</v>
      </c>
      <c r="AJ1374" s="275">
        <v>16.180592888989956</v>
      </c>
      <c r="AK1374" s="275">
        <v>16.180592888989956</v>
      </c>
    </row>
    <row r="1375" spans="1:37" ht="15" x14ac:dyDescent="0.25">
      <c r="A1375" s="269" t="s">
        <v>3879</v>
      </c>
      <c r="B1375" s="269" t="s">
        <v>3156</v>
      </c>
      <c r="C1375" s="275">
        <v>279</v>
      </c>
      <c r="D1375" s="269" t="s">
        <v>802</v>
      </c>
      <c r="E1375" s="275">
        <v>536.16848347693326</v>
      </c>
      <c r="F1375" s="275">
        <v>360.79401438378363</v>
      </c>
      <c r="G1375" s="275">
        <v>425.52614445384103</v>
      </c>
      <c r="H1375" s="275">
        <v>493.04684863073578</v>
      </c>
      <c r="I1375" s="275">
        <v>433.08516295383157</v>
      </c>
      <c r="J1375" s="275">
        <v>465.29895581212008</v>
      </c>
      <c r="K1375" s="275">
        <v>536.16848347693326</v>
      </c>
      <c r="L1375" s="275">
        <v>384.99768941828097</v>
      </c>
      <c r="M1375" s="275">
        <v>458.44885687510384</v>
      </c>
      <c r="N1375" s="275">
        <v>274.94961700168301</v>
      </c>
      <c r="O1375" s="275">
        <v>164.50243454313301</v>
      </c>
      <c r="P1375" s="275">
        <v>206.27674934155573</v>
      </c>
      <c r="Q1375" s="275">
        <v>245.02959235214075</v>
      </c>
      <c r="R1375" s="275">
        <v>231.31819856566278</v>
      </c>
      <c r="S1375" s="275">
        <v>237.68696560750976</v>
      </c>
      <c r="T1375" s="275">
        <v>250.40514246693775</v>
      </c>
      <c r="U1375" s="275">
        <v>168.80831650173769</v>
      </c>
      <c r="V1375" s="275">
        <v>209.21761597267565</v>
      </c>
      <c r="W1375" s="275">
        <v>16.779022912187202</v>
      </c>
      <c r="X1375" s="275">
        <v>0.27411975946374528</v>
      </c>
      <c r="Y1375" s="275">
        <v>8.5265713358254729</v>
      </c>
      <c r="Z1375" s="275">
        <v>2.0825221667500449</v>
      </c>
      <c r="AA1375" s="275">
        <v>2.0825221667500449</v>
      </c>
      <c r="AB1375" s="275">
        <v>2.0825221667500449</v>
      </c>
      <c r="AC1375" s="275">
        <v>2.0825221667500449</v>
      </c>
      <c r="AD1375" s="275">
        <v>2.0825221667500449</v>
      </c>
      <c r="AE1375" s="275">
        <v>2.0825221667500449</v>
      </c>
      <c r="AF1375" s="275">
        <v>521.16200770373496</v>
      </c>
      <c r="AG1375" s="275">
        <v>48.259088415900464</v>
      </c>
      <c r="AH1375" s="275">
        <v>48.259088415900464</v>
      </c>
      <c r="AI1375" s="275">
        <v>48.039787857202569</v>
      </c>
      <c r="AJ1375" s="275">
        <v>48.039787857202569</v>
      </c>
      <c r="AK1375" s="275">
        <v>48.039787857202569</v>
      </c>
    </row>
    <row r="1376" spans="1:37" ht="15" x14ac:dyDescent="0.25">
      <c r="A1376" s="269" t="s">
        <v>3880</v>
      </c>
      <c r="B1376" s="269" t="s">
        <v>485</v>
      </c>
      <c r="C1376" s="275">
        <v>222</v>
      </c>
      <c r="D1376" s="269" t="s">
        <v>802</v>
      </c>
      <c r="E1376" s="275">
        <v>424.76600118949432</v>
      </c>
      <c r="F1376" s="275">
        <v>281.93490235384081</v>
      </c>
      <c r="G1376" s="275">
        <v>333.38741514988436</v>
      </c>
      <c r="H1376" s="275">
        <v>386.7499008630063</v>
      </c>
      <c r="I1376" s="275">
        <v>338.34697859067768</v>
      </c>
      <c r="J1376" s="275">
        <v>364.21708974124249</v>
      </c>
      <c r="K1376" s="275">
        <v>424.76600118949432</v>
      </c>
      <c r="L1376" s="275">
        <v>301.43230724274133</v>
      </c>
      <c r="M1376" s="275">
        <v>358.80239088812158</v>
      </c>
      <c r="N1376" s="275">
        <v>230.79373865438484</v>
      </c>
      <c r="O1376" s="275">
        <v>143.73058276809519</v>
      </c>
      <c r="P1376" s="275">
        <v>177.45689644828315</v>
      </c>
      <c r="Q1376" s="275">
        <v>208.0246798948354</v>
      </c>
      <c r="R1376" s="275">
        <v>197.47150540440046</v>
      </c>
      <c r="S1376" s="275">
        <v>202.31748704400877</v>
      </c>
      <c r="T1376" s="275">
        <v>213.78584773653816</v>
      </c>
      <c r="U1376" s="275">
        <v>146.95564099852433</v>
      </c>
      <c r="V1376" s="275">
        <v>180.0789816454392</v>
      </c>
      <c r="W1376" s="275">
        <v>15.655131999293715</v>
      </c>
      <c r="X1376" s="275">
        <v>0.2590562204552968</v>
      </c>
      <c r="Y1376" s="275">
        <v>7.9570941098745056</v>
      </c>
      <c r="Z1376" s="275">
        <v>1.7489856994810336</v>
      </c>
      <c r="AA1376" s="275">
        <v>1.7489856994810336</v>
      </c>
      <c r="AB1376" s="275">
        <v>1.7489856994810336</v>
      </c>
      <c r="AC1376" s="275">
        <v>1.7489856994810336</v>
      </c>
      <c r="AD1376" s="275">
        <v>1.7489856994810336</v>
      </c>
      <c r="AE1376" s="275">
        <v>1.7489856994810336</v>
      </c>
      <c r="AF1376" s="275">
        <v>416.80595650313489</v>
      </c>
      <c r="AG1376" s="275">
        <v>38.595819931000449</v>
      </c>
      <c r="AH1376" s="275">
        <v>38.595819931000449</v>
      </c>
      <c r="AI1376" s="275">
        <v>36.680892575562474</v>
      </c>
      <c r="AJ1376" s="275">
        <v>36.680892575562474</v>
      </c>
      <c r="AK1376" s="275">
        <v>36.680892575562474</v>
      </c>
    </row>
    <row r="1377" spans="1:37" ht="15" x14ac:dyDescent="0.25">
      <c r="A1377" s="269" t="s">
        <v>3881</v>
      </c>
      <c r="B1377" s="269" t="s">
        <v>3158</v>
      </c>
      <c r="C1377" s="275">
        <v>221</v>
      </c>
      <c r="D1377" s="269" t="s">
        <v>802</v>
      </c>
      <c r="E1377" s="275">
        <v>438.37939550499624</v>
      </c>
      <c r="F1377" s="275">
        <v>295.24984821885835</v>
      </c>
      <c r="G1377" s="275">
        <v>346.62501862024897</v>
      </c>
      <c r="H1377" s="275">
        <v>402.87753313999963</v>
      </c>
      <c r="I1377" s="275">
        <v>351.99425685214413</v>
      </c>
      <c r="J1377" s="275">
        <v>379.29264501228431</v>
      </c>
      <c r="K1377" s="275">
        <v>438.37939550499624</v>
      </c>
      <c r="L1377" s="275">
        <v>315.41957741427268</v>
      </c>
      <c r="M1377" s="275">
        <v>372.40146506963117</v>
      </c>
      <c r="N1377" s="275">
        <v>237.9085055263358</v>
      </c>
      <c r="O1377" s="275">
        <v>147.45967688033025</v>
      </c>
      <c r="P1377" s="275">
        <v>182.25465600808778</v>
      </c>
      <c r="Q1377" s="275">
        <v>214.45144411057453</v>
      </c>
      <c r="R1377" s="275">
        <v>202.94005516358553</v>
      </c>
      <c r="S1377" s="275">
        <v>208.25121346362675</v>
      </c>
      <c r="T1377" s="275">
        <v>218.72547737345144</v>
      </c>
      <c r="U1377" s="275">
        <v>150.68473511075939</v>
      </c>
      <c r="V1377" s="275">
        <v>184.57251051062295</v>
      </c>
      <c r="W1377" s="275">
        <v>15.638658913273732</v>
      </c>
      <c r="X1377" s="275">
        <v>0.26033093918229877</v>
      </c>
      <c r="Y1377" s="275">
        <v>7.9494949262280148</v>
      </c>
      <c r="Z1377" s="275">
        <v>1.750791452350104</v>
      </c>
      <c r="AA1377" s="275">
        <v>1.750791452350104</v>
      </c>
      <c r="AB1377" s="275">
        <v>1.750791452350104</v>
      </c>
      <c r="AC1377" s="275">
        <v>1.750791452350104</v>
      </c>
      <c r="AD1377" s="275">
        <v>1.750791452350104</v>
      </c>
      <c r="AE1377" s="275">
        <v>1.750791452350104</v>
      </c>
      <c r="AF1377" s="275">
        <v>429.89697456513494</v>
      </c>
      <c r="AG1377" s="275">
        <v>39.808035298900457</v>
      </c>
      <c r="AH1377" s="275">
        <v>39.808035298900457</v>
      </c>
      <c r="AI1377" s="275">
        <v>38.6111148219548</v>
      </c>
      <c r="AJ1377" s="275">
        <v>38.6111148219548</v>
      </c>
      <c r="AK1377" s="275">
        <v>38.6111148219548</v>
      </c>
    </row>
    <row r="1378" spans="1:37" ht="15" x14ac:dyDescent="0.25">
      <c r="A1378" s="269" t="s">
        <v>3882</v>
      </c>
      <c r="B1378" s="269" t="s">
        <v>3160</v>
      </c>
      <c r="C1378" s="275">
        <v>222</v>
      </c>
      <c r="D1378" s="269" t="s">
        <v>802</v>
      </c>
      <c r="E1378" s="275">
        <v>448.69095656620277</v>
      </c>
      <c r="F1378" s="275">
        <v>295.60109377874772</v>
      </c>
      <c r="G1378" s="275">
        <v>352.38197118393464</v>
      </c>
      <c r="H1378" s="275">
        <v>407.10329412686713</v>
      </c>
      <c r="I1378" s="275">
        <v>358.36947518381987</v>
      </c>
      <c r="J1378" s="275">
        <v>384.40503466974394</v>
      </c>
      <c r="K1378" s="275">
        <v>448.69095656620277</v>
      </c>
      <c r="L1378" s="275">
        <v>315.77082297416206</v>
      </c>
      <c r="M1378" s="275">
        <v>380.64713848582198</v>
      </c>
      <c r="N1378" s="275">
        <v>235.48614710497429</v>
      </c>
      <c r="O1378" s="275">
        <v>145.16062940038086</v>
      </c>
      <c r="P1378" s="275">
        <v>180.11556263820628</v>
      </c>
      <c r="Q1378" s="275">
        <v>211.18384941009046</v>
      </c>
      <c r="R1378" s="275">
        <v>201.13636752229945</v>
      </c>
      <c r="S1378" s="275">
        <v>205.72465867983561</v>
      </c>
      <c r="T1378" s="275">
        <v>219.06023884875367</v>
      </c>
      <c r="U1378" s="275">
        <v>148.92609949489776</v>
      </c>
      <c r="V1378" s="275">
        <v>183.46340660719673</v>
      </c>
      <c r="W1378" s="275">
        <v>15.667542267158701</v>
      </c>
      <c r="X1378" s="275">
        <v>0.25759472296992086</v>
      </c>
      <c r="Y1378" s="275">
        <v>7.9625684950643114</v>
      </c>
      <c r="Z1378" s="275">
        <v>1.7746453216683729</v>
      </c>
      <c r="AA1378" s="275">
        <v>1.7746453216683729</v>
      </c>
      <c r="AB1378" s="275">
        <v>1.7746453216683729</v>
      </c>
      <c r="AC1378" s="275">
        <v>1.7746453216683729</v>
      </c>
      <c r="AD1378" s="275">
        <v>1.7746453216683729</v>
      </c>
      <c r="AE1378" s="275">
        <v>1.7746453216683729</v>
      </c>
      <c r="AF1378" s="275">
        <v>436.38284266003501</v>
      </c>
      <c r="AG1378" s="275">
        <v>40.408621035800458</v>
      </c>
      <c r="AH1378" s="275">
        <v>40.408621035800458</v>
      </c>
      <c r="AI1378" s="275">
        <v>38.022457645884479</v>
      </c>
      <c r="AJ1378" s="275">
        <v>38.022457645884479</v>
      </c>
      <c r="AK1378" s="275">
        <v>38.022457645884479</v>
      </c>
    </row>
    <row r="1379" spans="1:37" ht="15" x14ac:dyDescent="0.25">
      <c r="A1379" s="269" t="s">
        <v>3883</v>
      </c>
      <c r="B1379" s="269" t="s">
        <v>3151</v>
      </c>
      <c r="C1379" s="275">
        <v>228</v>
      </c>
      <c r="D1379" s="269" t="s">
        <v>802</v>
      </c>
      <c r="E1379" s="275">
        <v>482.75953944747721</v>
      </c>
      <c r="F1379" s="275">
        <v>312.97393115636248</v>
      </c>
      <c r="G1379" s="275">
        <v>374.03718142107823</v>
      </c>
      <c r="H1379" s="275">
        <v>432.91419074040914</v>
      </c>
      <c r="I1379" s="275">
        <v>378.99650977252514</v>
      </c>
      <c r="J1379" s="275">
        <v>407.62400027086761</v>
      </c>
      <c r="K1379" s="275">
        <v>482.75953944747721</v>
      </c>
      <c r="L1379" s="275">
        <v>335.16063327131832</v>
      </c>
      <c r="M1379" s="275">
        <v>403.38676085640077</v>
      </c>
      <c r="N1379" s="275">
        <v>250.21105810360854</v>
      </c>
      <c r="O1379" s="275">
        <v>150.14284730497729</v>
      </c>
      <c r="P1379" s="275">
        <v>188.75261250585933</v>
      </c>
      <c r="Q1379" s="275">
        <v>222.87804033269225</v>
      </c>
      <c r="R1379" s="275">
        <v>211.19885063811779</v>
      </c>
      <c r="S1379" s="275">
        <v>216.59572942792042</v>
      </c>
      <c r="T1379" s="275">
        <v>231.61001261235032</v>
      </c>
      <c r="U1379" s="275">
        <v>153.90831739949428</v>
      </c>
      <c r="V1379" s="275">
        <v>191.96459911778624</v>
      </c>
      <c r="W1379" s="275">
        <v>15.787032079502485</v>
      </c>
      <c r="X1379" s="275">
        <v>0.26018013813054119</v>
      </c>
      <c r="Y1379" s="275">
        <v>8.0236061088165123</v>
      </c>
      <c r="Z1379" s="275">
        <v>1.8107270236836419</v>
      </c>
      <c r="AA1379" s="275">
        <v>1.8107270236836419</v>
      </c>
      <c r="AB1379" s="275">
        <v>1.8107270236836419</v>
      </c>
      <c r="AC1379" s="275">
        <v>1.8107270236836419</v>
      </c>
      <c r="AD1379" s="275">
        <v>1.8107270236836419</v>
      </c>
      <c r="AE1379" s="275">
        <v>1.8107270236836419</v>
      </c>
      <c r="AF1379" s="275">
        <v>472.54400981293492</v>
      </c>
      <c r="AG1379" s="275">
        <v>43.757109125200458</v>
      </c>
      <c r="AH1379" s="275">
        <v>43.757109125200458</v>
      </c>
      <c r="AI1379" s="275">
        <v>41.602190181783214</v>
      </c>
      <c r="AJ1379" s="275">
        <v>41.602190181783214</v>
      </c>
      <c r="AK1379" s="275">
        <v>41.602190181783214</v>
      </c>
    </row>
    <row r="1380" spans="1:37" ht="15" x14ac:dyDescent="0.25">
      <c r="A1380" s="269" t="s">
        <v>3884</v>
      </c>
      <c r="B1380" s="269" t="s">
        <v>3885</v>
      </c>
      <c r="C1380" s="275">
        <v>163</v>
      </c>
      <c r="D1380" s="269" t="s">
        <v>802</v>
      </c>
      <c r="E1380" s="275">
        <v>362.18786870298453</v>
      </c>
      <c r="F1380" s="275">
        <v>267.67692797621862</v>
      </c>
      <c r="G1380" s="275">
        <v>303.57684564025948</v>
      </c>
      <c r="H1380" s="275">
        <v>354.55397899852721</v>
      </c>
      <c r="I1380" s="275">
        <v>311.13656940828906</v>
      </c>
      <c r="J1380" s="275">
        <v>335.07822422324455</v>
      </c>
      <c r="K1380" s="275">
        <v>364.43552432000774</v>
      </c>
      <c r="L1380" s="275">
        <v>283.81271133255007</v>
      </c>
      <c r="M1380" s="275">
        <v>324.69574697026638</v>
      </c>
      <c r="N1380" s="275">
        <v>208.59845290447109</v>
      </c>
      <c r="O1380" s="275">
        <v>137.7879029643853</v>
      </c>
      <c r="P1380" s="275">
        <v>165.06723014608582</v>
      </c>
      <c r="Q1380" s="275">
        <v>192.3703052890296</v>
      </c>
      <c r="R1380" s="275">
        <v>182.65842489640951</v>
      </c>
      <c r="S1380" s="275">
        <v>187.06376659695388</v>
      </c>
      <c r="T1380" s="275">
        <v>191.00857932499832</v>
      </c>
      <c r="U1380" s="275">
        <v>140.47254933072665</v>
      </c>
      <c r="V1380" s="275">
        <v>166.62680989629271</v>
      </c>
      <c r="W1380" s="275">
        <v>14.511453937108126</v>
      </c>
      <c r="X1380" s="275">
        <v>0.2450808643904763</v>
      </c>
      <c r="Y1380" s="275">
        <v>7.3782674007493014</v>
      </c>
      <c r="Z1380" s="275">
        <v>1.4456220881625044</v>
      </c>
      <c r="AA1380" s="275">
        <v>1.4456220881625044</v>
      </c>
      <c r="AB1380" s="275">
        <v>1.4456220881625044</v>
      </c>
      <c r="AC1380" s="275">
        <v>1.4456220881625044</v>
      </c>
      <c r="AD1380" s="275">
        <v>1.4456220881625044</v>
      </c>
      <c r="AE1380" s="275">
        <v>1.4456220881625044</v>
      </c>
      <c r="AF1380" s="275">
        <v>350.58387761783496</v>
      </c>
      <c r="AG1380" s="275">
        <v>32.463720839900461</v>
      </c>
      <c r="AH1380" s="275">
        <v>32.463720839900461</v>
      </c>
      <c r="AI1380" s="275">
        <v>32.110632305172985</v>
      </c>
      <c r="AJ1380" s="275">
        <v>32.110632305172985</v>
      </c>
      <c r="AK1380" s="275">
        <v>32.110632305172985</v>
      </c>
    </row>
    <row r="1381" spans="1:37" ht="15" x14ac:dyDescent="0.25">
      <c r="A1381" s="269" t="s">
        <v>3886</v>
      </c>
      <c r="B1381" s="269" t="s">
        <v>3163</v>
      </c>
      <c r="C1381" s="275">
        <v>277</v>
      </c>
      <c r="D1381" s="269" t="s">
        <v>802</v>
      </c>
      <c r="E1381" s="275">
        <v>499.67476701727463</v>
      </c>
      <c r="F1381" s="275">
        <v>339.25257732650812</v>
      </c>
      <c r="G1381" s="275">
        <v>394.75543579812182</v>
      </c>
      <c r="H1381" s="275">
        <v>460.94369430752818</v>
      </c>
      <c r="I1381" s="275">
        <v>399.91584796378226</v>
      </c>
      <c r="J1381" s="275">
        <v>432.66272115549162</v>
      </c>
      <c r="K1381" s="275">
        <v>499.67476701727463</v>
      </c>
      <c r="L1381" s="275">
        <v>362.78392805449153</v>
      </c>
      <c r="M1381" s="275">
        <v>422.33923580322914</v>
      </c>
      <c r="N1381" s="275">
        <v>265.37257602033594</v>
      </c>
      <c r="O1381" s="275">
        <v>159.03117654230002</v>
      </c>
      <c r="P1381" s="275">
        <v>199.7736854736132</v>
      </c>
      <c r="Q1381" s="275">
        <v>237.50878921611843</v>
      </c>
      <c r="R1381" s="275">
        <v>223.07073133067715</v>
      </c>
      <c r="S1381" s="275">
        <v>229.81009669313104</v>
      </c>
      <c r="T1381" s="275">
        <v>241.83927339737625</v>
      </c>
      <c r="U1381" s="275">
        <v>162.25623477272916</v>
      </c>
      <c r="V1381" s="275">
        <v>201.73563859324253</v>
      </c>
      <c r="W1381" s="275">
        <v>16.724074087128429</v>
      </c>
      <c r="X1381" s="275">
        <v>0.27081973295749528</v>
      </c>
      <c r="Y1381" s="275">
        <v>8.4974469100429619</v>
      </c>
      <c r="Z1381" s="275">
        <v>2.0313002655786154</v>
      </c>
      <c r="AA1381" s="275">
        <v>2.0313002655786154</v>
      </c>
      <c r="AB1381" s="275">
        <v>2.0313002655786154</v>
      </c>
      <c r="AC1381" s="275">
        <v>2.0313002655786154</v>
      </c>
      <c r="AD1381" s="275">
        <v>2.0313002655786154</v>
      </c>
      <c r="AE1381" s="275">
        <v>2.0313002655786154</v>
      </c>
      <c r="AF1381" s="275">
        <v>493.44879686813493</v>
      </c>
      <c r="AG1381" s="275">
        <v>45.692870485700453</v>
      </c>
      <c r="AH1381" s="275">
        <v>45.692870485700453</v>
      </c>
      <c r="AI1381" s="275">
        <v>45.339061709491787</v>
      </c>
      <c r="AJ1381" s="275">
        <v>45.339061709491787</v>
      </c>
      <c r="AK1381" s="275">
        <v>45.339061709491787</v>
      </c>
    </row>
    <row r="1382" spans="1:37" ht="15" x14ac:dyDescent="0.25">
      <c r="A1382" s="269" t="s">
        <v>3887</v>
      </c>
      <c r="B1382" s="269" t="s">
        <v>485</v>
      </c>
      <c r="C1382" s="275">
        <v>153</v>
      </c>
      <c r="D1382" s="269" t="s">
        <v>802</v>
      </c>
      <c r="E1382" s="275">
        <v>362.18786870298453</v>
      </c>
      <c r="F1382" s="275">
        <v>267.67692797621862</v>
      </c>
      <c r="G1382" s="275">
        <v>303.57684564025948</v>
      </c>
      <c r="H1382" s="275">
        <v>354.55397899852721</v>
      </c>
      <c r="I1382" s="275">
        <v>311.13656940828906</v>
      </c>
      <c r="J1382" s="275">
        <v>335.07822422324455</v>
      </c>
      <c r="K1382" s="275">
        <v>364.43552432000774</v>
      </c>
      <c r="L1382" s="275">
        <v>283.81271133255007</v>
      </c>
      <c r="M1382" s="275">
        <v>324.69574697026638</v>
      </c>
      <c r="N1382" s="275">
        <v>208.18219976691992</v>
      </c>
      <c r="O1382" s="275">
        <v>137.37164982683413</v>
      </c>
      <c r="P1382" s="275">
        <v>164.65097700853465</v>
      </c>
      <c r="Q1382" s="275">
        <v>191.95405215147844</v>
      </c>
      <c r="R1382" s="275">
        <v>182.24217175885835</v>
      </c>
      <c r="S1382" s="275">
        <v>186.64751345940272</v>
      </c>
      <c r="T1382" s="275">
        <v>190.59232618744716</v>
      </c>
      <c r="U1382" s="275">
        <v>140.05629619317548</v>
      </c>
      <c r="V1382" s="275">
        <v>166.21055675874155</v>
      </c>
      <c r="W1382" s="275">
        <v>14.320420097071439</v>
      </c>
      <c r="X1382" s="275">
        <v>0.24320778145048585</v>
      </c>
      <c r="Y1382" s="275">
        <v>7.2818139392609629</v>
      </c>
      <c r="Z1382" s="275">
        <v>1.4006009682605378</v>
      </c>
      <c r="AA1382" s="275">
        <v>1.4006009682605378</v>
      </c>
      <c r="AB1382" s="275">
        <v>1.4006009682605378</v>
      </c>
      <c r="AC1382" s="275">
        <v>1.4006009682605378</v>
      </c>
      <c r="AD1382" s="275">
        <v>1.4006009682605378</v>
      </c>
      <c r="AE1382" s="275">
        <v>1.4006009682605378</v>
      </c>
      <c r="AF1382" s="275">
        <v>350.28128008463494</v>
      </c>
      <c r="AG1382" s="275">
        <v>32.435700666100459</v>
      </c>
      <c r="AH1382" s="275">
        <v>32.435700666100459</v>
      </c>
      <c r="AI1382" s="275">
        <v>32.072212739903804</v>
      </c>
      <c r="AJ1382" s="275">
        <v>32.072212739903804</v>
      </c>
      <c r="AK1382" s="275">
        <v>32.072212739903804</v>
      </c>
    </row>
    <row r="1383" spans="1:37" ht="15" x14ac:dyDescent="0.25">
      <c r="A1383" s="269" t="s">
        <v>3155</v>
      </c>
      <c r="B1383" s="269" t="s">
        <v>3156</v>
      </c>
      <c r="C1383" s="275">
        <v>279</v>
      </c>
      <c r="D1383" s="269" t="s">
        <v>802</v>
      </c>
      <c r="E1383" s="275">
        <v>536.16848347693326</v>
      </c>
      <c r="F1383" s="275">
        <v>360.79401438378363</v>
      </c>
      <c r="G1383" s="275">
        <v>425.52614445384103</v>
      </c>
      <c r="H1383" s="275">
        <v>493.04684863073578</v>
      </c>
      <c r="I1383" s="275">
        <v>433.08516295383157</v>
      </c>
      <c r="J1383" s="275">
        <v>465.29895581212008</v>
      </c>
      <c r="K1383" s="275">
        <v>536.16848347693326</v>
      </c>
      <c r="L1383" s="275">
        <v>384.99768941828091</v>
      </c>
      <c r="M1383" s="275">
        <v>458.44885687510384</v>
      </c>
      <c r="N1383" s="275">
        <v>275.0084541897894</v>
      </c>
      <c r="O1383" s="275">
        <v>164.5612717312394</v>
      </c>
      <c r="P1383" s="275">
        <v>206.33558652966215</v>
      </c>
      <c r="Q1383" s="275">
        <v>245.08842954024715</v>
      </c>
      <c r="R1383" s="275">
        <v>231.37703575376923</v>
      </c>
      <c r="S1383" s="275">
        <v>237.74580279561619</v>
      </c>
      <c r="T1383" s="275">
        <v>250.46397965504417</v>
      </c>
      <c r="U1383" s="275">
        <v>168.86715368984409</v>
      </c>
      <c r="V1383" s="275">
        <v>209.27645316078207</v>
      </c>
      <c r="W1383" s="275">
        <v>16.779022912187202</v>
      </c>
      <c r="X1383" s="275">
        <v>0.27411975946374528</v>
      </c>
      <c r="Y1383" s="275">
        <v>8.5265713358254729</v>
      </c>
      <c r="Z1383" s="275">
        <v>2.0825221667500449</v>
      </c>
      <c r="AA1383" s="275">
        <v>2.0825221667500449</v>
      </c>
      <c r="AB1383" s="275">
        <v>2.0825221667500449</v>
      </c>
      <c r="AC1383" s="275">
        <v>2.0825221667500449</v>
      </c>
      <c r="AD1383" s="275">
        <v>2.0825221667500449</v>
      </c>
      <c r="AE1383" s="275">
        <v>2.0825221667500449</v>
      </c>
      <c r="AF1383" s="275">
        <v>521.16249278890484</v>
      </c>
      <c r="AG1383" s="275">
        <v>48.259133329901374</v>
      </c>
      <c r="AH1383" s="275">
        <v>48.259133329901374</v>
      </c>
      <c r="AI1383" s="275">
        <v>48.039787857202569</v>
      </c>
      <c r="AJ1383" s="275">
        <v>48.039787857202569</v>
      </c>
      <c r="AK1383" s="275">
        <v>48.039787857202569</v>
      </c>
    </row>
    <row r="1384" spans="1:37" ht="15" x14ac:dyDescent="0.25">
      <c r="A1384" s="269" t="s">
        <v>2349</v>
      </c>
      <c r="B1384" s="269" t="s">
        <v>485</v>
      </c>
      <c r="C1384" s="275">
        <v>222</v>
      </c>
      <c r="D1384" s="269" t="s">
        <v>802</v>
      </c>
      <c r="E1384" s="275">
        <v>424.76600118949432</v>
      </c>
      <c r="F1384" s="275">
        <v>281.93490235384081</v>
      </c>
      <c r="G1384" s="275">
        <v>333.38741514988436</v>
      </c>
      <c r="H1384" s="275">
        <v>386.74990086300636</v>
      </c>
      <c r="I1384" s="275">
        <v>338.34697859067768</v>
      </c>
      <c r="J1384" s="275">
        <v>364.21708974124255</v>
      </c>
      <c r="K1384" s="275">
        <v>424.76600118949432</v>
      </c>
      <c r="L1384" s="275">
        <v>301.43230724274133</v>
      </c>
      <c r="M1384" s="275">
        <v>358.80239088812158</v>
      </c>
      <c r="N1384" s="275">
        <v>230.82315724843801</v>
      </c>
      <c r="O1384" s="275">
        <v>143.76000136214842</v>
      </c>
      <c r="P1384" s="275">
        <v>177.48631504233637</v>
      </c>
      <c r="Q1384" s="275">
        <v>208.05409848888866</v>
      </c>
      <c r="R1384" s="275">
        <v>197.50092399845369</v>
      </c>
      <c r="S1384" s="275">
        <v>202.34690563806197</v>
      </c>
      <c r="T1384" s="275">
        <v>213.81526633059136</v>
      </c>
      <c r="U1384" s="275">
        <v>146.98505959257756</v>
      </c>
      <c r="V1384" s="275">
        <v>180.10840023949243</v>
      </c>
      <c r="W1384" s="275">
        <v>15.655131999293715</v>
      </c>
      <c r="X1384" s="275">
        <v>0.2590562204552968</v>
      </c>
      <c r="Y1384" s="275">
        <v>7.9570941098745056</v>
      </c>
      <c r="Z1384" s="275">
        <v>1.7489856994810336</v>
      </c>
      <c r="AA1384" s="275">
        <v>1.7489856994810336</v>
      </c>
      <c r="AB1384" s="275">
        <v>1.7489856994810336</v>
      </c>
      <c r="AC1384" s="275">
        <v>1.7489856994810336</v>
      </c>
      <c r="AD1384" s="275">
        <v>1.7489856994810336</v>
      </c>
      <c r="AE1384" s="275">
        <v>1.7489856994810336</v>
      </c>
      <c r="AF1384" s="275">
        <v>416.80467237790481</v>
      </c>
      <c r="AG1384" s="275">
        <v>38.595701018201368</v>
      </c>
      <c r="AH1384" s="275">
        <v>38.595701018201368</v>
      </c>
      <c r="AI1384" s="275">
        <v>36.680892575562474</v>
      </c>
      <c r="AJ1384" s="275">
        <v>36.680892575562474</v>
      </c>
      <c r="AK1384" s="275">
        <v>36.680892575562474</v>
      </c>
    </row>
    <row r="1385" spans="1:37" ht="15" x14ac:dyDescent="0.25">
      <c r="A1385" s="269" t="s">
        <v>3157</v>
      </c>
      <c r="B1385" s="269" t="s">
        <v>3158</v>
      </c>
      <c r="C1385" s="275">
        <v>221</v>
      </c>
      <c r="D1385" s="269" t="s">
        <v>802</v>
      </c>
      <c r="E1385" s="275">
        <v>438.3793955049963</v>
      </c>
      <c r="F1385" s="275">
        <v>295.24984821885835</v>
      </c>
      <c r="G1385" s="275">
        <v>346.62501862024897</v>
      </c>
      <c r="H1385" s="275">
        <v>402.87753313999963</v>
      </c>
      <c r="I1385" s="275">
        <v>351.99425685214413</v>
      </c>
      <c r="J1385" s="275">
        <v>379.29264501228431</v>
      </c>
      <c r="K1385" s="275">
        <v>438.3793955049963</v>
      </c>
      <c r="L1385" s="275">
        <v>315.41957741427268</v>
      </c>
      <c r="M1385" s="275">
        <v>372.40146506963117</v>
      </c>
      <c r="N1385" s="275">
        <v>237.94773031840674</v>
      </c>
      <c r="O1385" s="275">
        <v>147.49890167240119</v>
      </c>
      <c r="P1385" s="275">
        <v>182.29388080015872</v>
      </c>
      <c r="Q1385" s="275">
        <v>214.4906689026455</v>
      </c>
      <c r="R1385" s="275">
        <v>202.97927995565647</v>
      </c>
      <c r="S1385" s="275">
        <v>208.29043825569772</v>
      </c>
      <c r="T1385" s="275">
        <v>218.76470216552238</v>
      </c>
      <c r="U1385" s="275">
        <v>150.72395990283033</v>
      </c>
      <c r="V1385" s="275">
        <v>184.61173530269389</v>
      </c>
      <c r="W1385" s="275">
        <v>15.638658913273732</v>
      </c>
      <c r="X1385" s="275">
        <v>0.26033093918229877</v>
      </c>
      <c r="Y1385" s="275">
        <v>7.9494949262280148</v>
      </c>
      <c r="Z1385" s="275">
        <v>1.750791452350104</v>
      </c>
      <c r="AA1385" s="275">
        <v>1.750791452350104</v>
      </c>
      <c r="AB1385" s="275">
        <v>1.750791452350104</v>
      </c>
      <c r="AC1385" s="275">
        <v>1.750791452350104</v>
      </c>
      <c r="AD1385" s="275">
        <v>1.750791452350104</v>
      </c>
      <c r="AE1385" s="275">
        <v>1.750791452350104</v>
      </c>
      <c r="AF1385" s="275">
        <v>429.89654307710481</v>
      </c>
      <c r="AG1385" s="275">
        <v>39.807995339301371</v>
      </c>
      <c r="AH1385" s="275">
        <v>39.807995339301371</v>
      </c>
      <c r="AI1385" s="275">
        <v>38.6111148219548</v>
      </c>
      <c r="AJ1385" s="275">
        <v>38.6111148219548</v>
      </c>
      <c r="AK1385" s="275">
        <v>38.6111148219548</v>
      </c>
    </row>
    <row r="1386" spans="1:37" ht="15" x14ac:dyDescent="0.25">
      <c r="A1386" s="269" t="s">
        <v>3159</v>
      </c>
      <c r="B1386" s="269" t="s">
        <v>3160</v>
      </c>
      <c r="C1386" s="275">
        <v>222</v>
      </c>
      <c r="D1386" s="269" t="s">
        <v>802</v>
      </c>
      <c r="E1386" s="275">
        <v>448.69095656620271</v>
      </c>
      <c r="F1386" s="275">
        <v>295.60109377874772</v>
      </c>
      <c r="G1386" s="275">
        <v>352.38197118393464</v>
      </c>
      <c r="H1386" s="275">
        <v>407.10329412686713</v>
      </c>
      <c r="I1386" s="275">
        <v>358.36947518381987</v>
      </c>
      <c r="J1386" s="275">
        <v>384.40503466974394</v>
      </c>
      <c r="K1386" s="275">
        <v>448.69095656620271</v>
      </c>
      <c r="L1386" s="275">
        <v>315.77082297416206</v>
      </c>
      <c r="M1386" s="275">
        <v>380.64713848582198</v>
      </c>
      <c r="N1386" s="275">
        <v>235.50575950100978</v>
      </c>
      <c r="O1386" s="275">
        <v>145.18024179641631</v>
      </c>
      <c r="P1386" s="275">
        <v>180.13517503424177</v>
      </c>
      <c r="Q1386" s="275">
        <v>211.20346180612592</v>
      </c>
      <c r="R1386" s="275">
        <v>201.15597991833494</v>
      </c>
      <c r="S1386" s="275">
        <v>205.74427107587107</v>
      </c>
      <c r="T1386" s="275">
        <v>219.07985124478915</v>
      </c>
      <c r="U1386" s="275">
        <v>148.94571189093324</v>
      </c>
      <c r="V1386" s="275">
        <v>183.48301900323222</v>
      </c>
      <c r="W1386" s="275">
        <v>15.667542267158701</v>
      </c>
      <c r="X1386" s="275">
        <v>0.25759472296992086</v>
      </c>
      <c r="Y1386" s="275">
        <v>7.9625684950643114</v>
      </c>
      <c r="Z1386" s="275">
        <v>1.7746453216683729</v>
      </c>
      <c r="AA1386" s="275">
        <v>1.7746453216683729</v>
      </c>
      <c r="AB1386" s="275">
        <v>1.7746453216683729</v>
      </c>
      <c r="AC1386" s="275">
        <v>1.7746453216683729</v>
      </c>
      <c r="AD1386" s="275">
        <v>1.7746453216683729</v>
      </c>
      <c r="AE1386" s="275">
        <v>1.7746453216683729</v>
      </c>
      <c r="AF1386" s="275">
        <v>436.38110024820486</v>
      </c>
      <c r="AG1386" s="275">
        <v>40.408459686201375</v>
      </c>
      <c r="AH1386" s="275">
        <v>40.408459686201375</v>
      </c>
      <c r="AI1386" s="275">
        <v>38.022457645884479</v>
      </c>
      <c r="AJ1386" s="275">
        <v>38.022457645884479</v>
      </c>
      <c r="AK1386" s="275">
        <v>38.022457645884479</v>
      </c>
    </row>
    <row r="1387" spans="1:37" ht="15" x14ac:dyDescent="0.25">
      <c r="A1387" s="269" t="s">
        <v>3161</v>
      </c>
      <c r="B1387" s="269" t="s">
        <v>3151</v>
      </c>
      <c r="C1387" s="275">
        <v>228</v>
      </c>
      <c r="D1387" s="269" t="s">
        <v>802</v>
      </c>
      <c r="E1387" s="275">
        <v>482.75953944747721</v>
      </c>
      <c r="F1387" s="275">
        <v>312.97393115636248</v>
      </c>
      <c r="G1387" s="275">
        <v>374.03718142107823</v>
      </c>
      <c r="H1387" s="275">
        <v>432.91419074040914</v>
      </c>
      <c r="I1387" s="275">
        <v>378.99650977252514</v>
      </c>
      <c r="J1387" s="275">
        <v>407.62400027086761</v>
      </c>
      <c r="K1387" s="275">
        <v>482.75953944747721</v>
      </c>
      <c r="L1387" s="275">
        <v>335.16063327131832</v>
      </c>
      <c r="M1387" s="275">
        <v>403.38676085640077</v>
      </c>
      <c r="N1387" s="275">
        <v>250.24047669766176</v>
      </c>
      <c r="O1387" s="275">
        <v>150.17226589903052</v>
      </c>
      <c r="P1387" s="275">
        <v>188.78203109991253</v>
      </c>
      <c r="Q1387" s="275">
        <v>222.90745892674551</v>
      </c>
      <c r="R1387" s="275">
        <v>211.22826923217099</v>
      </c>
      <c r="S1387" s="275">
        <v>216.62514802197364</v>
      </c>
      <c r="T1387" s="275">
        <v>231.63943120640351</v>
      </c>
      <c r="U1387" s="275">
        <v>153.93773599354748</v>
      </c>
      <c r="V1387" s="275">
        <v>191.99401771183943</v>
      </c>
      <c r="W1387" s="275">
        <v>15.787032079502485</v>
      </c>
      <c r="X1387" s="275">
        <v>0.26018013813054119</v>
      </c>
      <c r="Y1387" s="275">
        <v>8.0236061088165123</v>
      </c>
      <c r="Z1387" s="275">
        <v>1.8107270236836419</v>
      </c>
      <c r="AA1387" s="275">
        <v>1.8107270236836419</v>
      </c>
      <c r="AB1387" s="275">
        <v>1.8107270236836419</v>
      </c>
      <c r="AC1387" s="275">
        <v>1.8107270236836419</v>
      </c>
      <c r="AD1387" s="275">
        <v>1.8107270236836419</v>
      </c>
      <c r="AE1387" s="275">
        <v>1.8107270236836419</v>
      </c>
      <c r="AF1387" s="275">
        <v>472.54193698650477</v>
      </c>
      <c r="AG1387" s="275">
        <v>43.756917179601366</v>
      </c>
      <c r="AH1387" s="275">
        <v>43.756917179601366</v>
      </c>
      <c r="AI1387" s="275">
        <v>41.602190181783214</v>
      </c>
      <c r="AJ1387" s="275">
        <v>41.602190181783214</v>
      </c>
      <c r="AK1387" s="275">
        <v>41.602190181783214</v>
      </c>
    </row>
    <row r="1388" spans="1:37" ht="15" x14ac:dyDescent="0.25">
      <c r="A1388" s="269" t="s">
        <v>3888</v>
      </c>
      <c r="B1388" s="269" t="s">
        <v>3885</v>
      </c>
      <c r="C1388" s="275">
        <v>163</v>
      </c>
      <c r="D1388" s="269" t="s">
        <v>802</v>
      </c>
      <c r="E1388" s="275">
        <v>362.18786870298459</v>
      </c>
      <c r="F1388" s="275">
        <v>267.67692797621862</v>
      </c>
      <c r="G1388" s="275">
        <v>303.57684564025948</v>
      </c>
      <c r="H1388" s="275">
        <v>354.55397899852721</v>
      </c>
      <c r="I1388" s="275">
        <v>311.13656940828906</v>
      </c>
      <c r="J1388" s="275">
        <v>335.07822422324455</v>
      </c>
      <c r="K1388" s="275">
        <v>364.43552432000774</v>
      </c>
      <c r="L1388" s="275">
        <v>283.81271133255007</v>
      </c>
      <c r="M1388" s="275">
        <v>324.69574697026638</v>
      </c>
      <c r="N1388" s="275">
        <v>208.60825910248886</v>
      </c>
      <c r="O1388" s="275">
        <v>137.79770916240304</v>
      </c>
      <c r="P1388" s="275">
        <v>165.07703634410356</v>
      </c>
      <c r="Q1388" s="275">
        <v>192.38011148704734</v>
      </c>
      <c r="R1388" s="275">
        <v>182.66823109442726</v>
      </c>
      <c r="S1388" s="275">
        <v>187.07357279497162</v>
      </c>
      <c r="T1388" s="275">
        <v>191.01838552301606</v>
      </c>
      <c r="U1388" s="275">
        <v>140.48235552874439</v>
      </c>
      <c r="V1388" s="275">
        <v>166.63661609431045</v>
      </c>
      <c r="W1388" s="275">
        <v>14.511453937108126</v>
      </c>
      <c r="X1388" s="275">
        <v>0.2450808643904763</v>
      </c>
      <c r="Y1388" s="275">
        <v>7.3782674007493014</v>
      </c>
      <c r="Z1388" s="275">
        <v>1.4456220881625044</v>
      </c>
      <c r="AA1388" s="275">
        <v>1.4456220881625044</v>
      </c>
      <c r="AB1388" s="275">
        <v>1.4456220881625044</v>
      </c>
      <c r="AC1388" s="275">
        <v>1.4456220881625044</v>
      </c>
      <c r="AD1388" s="275">
        <v>1.4456220881625044</v>
      </c>
      <c r="AE1388" s="275">
        <v>1.4456220881625044</v>
      </c>
      <c r="AF1388" s="275">
        <v>350.58562042540484</v>
      </c>
      <c r="AG1388" s="275">
        <v>32.463882217501371</v>
      </c>
      <c r="AH1388" s="275">
        <v>32.463882217501371</v>
      </c>
      <c r="AI1388" s="275">
        <v>32.110632305172985</v>
      </c>
      <c r="AJ1388" s="275">
        <v>32.110632305172985</v>
      </c>
      <c r="AK1388" s="275">
        <v>32.110632305172985</v>
      </c>
    </row>
    <row r="1389" spans="1:37" ht="15" x14ac:dyDescent="0.25">
      <c r="A1389" s="269" t="s">
        <v>3162</v>
      </c>
      <c r="B1389" s="269" t="s">
        <v>3163</v>
      </c>
      <c r="C1389" s="275">
        <v>277</v>
      </c>
      <c r="D1389" s="269" t="s">
        <v>802</v>
      </c>
      <c r="E1389" s="275">
        <v>499.67476701727458</v>
      </c>
      <c r="F1389" s="275">
        <v>339.25257732650812</v>
      </c>
      <c r="G1389" s="275">
        <v>394.75543579812182</v>
      </c>
      <c r="H1389" s="275">
        <v>460.94369430752818</v>
      </c>
      <c r="I1389" s="275">
        <v>399.91584796378226</v>
      </c>
      <c r="J1389" s="275">
        <v>432.66272115549162</v>
      </c>
      <c r="K1389" s="275">
        <v>499.67476701727458</v>
      </c>
      <c r="L1389" s="275">
        <v>362.78392805449153</v>
      </c>
      <c r="M1389" s="275">
        <v>422.33923580322903</v>
      </c>
      <c r="N1389" s="275">
        <v>265.41180081240691</v>
      </c>
      <c r="O1389" s="275">
        <v>159.07040133437098</v>
      </c>
      <c r="P1389" s="275">
        <v>199.81291026568411</v>
      </c>
      <c r="Q1389" s="275">
        <v>237.5480140081894</v>
      </c>
      <c r="R1389" s="275">
        <v>223.10995612274809</v>
      </c>
      <c r="S1389" s="275">
        <v>229.84932148520201</v>
      </c>
      <c r="T1389" s="275">
        <v>241.87849818944719</v>
      </c>
      <c r="U1389" s="275">
        <v>162.2954595648001</v>
      </c>
      <c r="V1389" s="275">
        <v>201.77486338531347</v>
      </c>
      <c r="W1389" s="275">
        <v>16.724074087128429</v>
      </c>
      <c r="X1389" s="275">
        <v>0.27081973295749528</v>
      </c>
      <c r="Y1389" s="275">
        <v>8.4974469100429619</v>
      </c>
      <c r="Z1389" s="275">
        <v>2.0313002655786154</v>
      </c>
      <c r="AA1389" s="275">
        <v>2.0313002655786154</v>
      </c>
      <c r="AB1389" s="275">
        <v>2.0313002655786154</v>
      </c>
      <c r="AC1389" s="275">
        <v>2.0313002655786154</v>
      </c>
      <c r="AD1389" s="275">
        <v>2.0313002655786154</v>
      </c>
      <c r="AE1389" s="275">
        <v>2.0313002655786154</v>
      </c>
      <c r="AF1389" s="275">
        <v>493.44875973070481</v>
      </c>
      <c r="AG1389" s="275">
        <v>45.692867042501369</v>
      </c>
      <c r="AH1389" s="275">
        <v>45.692867042501369</v>
      </c>
      <c r="AI1389" s="275">
        <v>45.339061709491787</v>
      </c>
      <c r="AJ1389" s="275">
        <v>45.339061709491787</v>
      </c>
      <c r="AK1389" s="275">
        <v>45.339061709491787</v>
      </c>
    </row>
    <row r="1390" spans="1:37" ht="15" x14ac:dyDescent="0.25">
      <c r="A1390" s="269" t="s">
        <v>2619</v>
      </c>
      <c r="B1390" s="269" t="s">
        <v>485</v>
      </c>
      <c r="C1390" s="275">
        <v>153</v>
      </c>
      <c r="D1390" s="269" t="s">
        <v>802</v>
      </c>
      <c r="E1390" s="275">
        <v>362.18786870298459</v>
      </c>
      <c r="F1390" s="275">
        <v>267.67692797621862</v>
      </c>
      <c r="G1390" s="275">
        <v>303.57684564025948</v>
      </c>
      <c r="H1390" s="275">
        <v>354.55397899852721</v>
      </c>
      <c r="I1390" s="275">
        <v>311.13656940828906</v>
      </c>
      <c r="J1390" s="275">
        <v>335.07822422324455</v>
      </c>
      <c r="K1390" s="275">
        <v>364.43552432000774</v>
      </c>
      <c r="L1390" s="275">
        <v>283.81271133255007</v>
      </c>
      <c r="M1390" s="275">
        <v>324.69574697026638</v>
      </c>
      <c r="N1390" s="275">
        <v>208.19200596493769</v>
      </c>
      <c r="O1390" s="275">
        <v>137.38145602485187</v>
      </c>
      <c r="P1390" s="275">
        <v>164.6607832065524</v>
      </c>
      <c r="Q1390" s="275">
        <v>191.96385834949618</v>
      </c>
      <c r="R1390" s="275">
        <v>182.25197795687609</v>
      </c>
      <c r="S1390" s="275">
        <v>186.65731965742046</v>
      </c>
      <c r="T1390" s="275">
        <v>190.6021323854649</v>
      </c>
      <c r="U1390" s="275">
        <v>140.06610239119323</v>
      </c>
      <c r="V1390" s="275">
        <v>166.22036295675929</v>
      </c>
      <c r="W1390" s="275">
        <v>14.320420097071439</v>
      </c>
      <c r="X1390" s="275">
        <v>0.24320778145048585</v>
      </c>
      <c r="Y1390" s="275">
        <v>7.2818139392609629</v>
      </c>
      <c r="Z1390" s="275">
        <v>1.4006009682605378</v>
      </c>
      <c r="AA1390" s="275">
        <v>1.4006009682605378</v>
      </c>
      <c r="AB1390" s="275">
        <v>1.4006009682605378</v>
      </c>
      <c r="AC1390" s="275">
        <v>1.4006009682605378</v>
      </c>
      <c r="AD1390" s="275">
        <v>1.4006009682605378</v>
      </c>
      <c r="AE1390" s="275">
        <v>1.4006009682605378</v>
      </c>
      <c r="AF1390" s="275">
        <v>350.28302289220483</v>
      </c>
      <c r="AG1390" s="275">
        <v>32.43586204370137</v>
      </c>
      <c r="AH1390" s="275">
        <v>32.43586204370137</v>
      </c>
      <c r="AI1390" s="275">
        <v>32.072212739903804</v>
      </c>
      <c r="AJ1390" s="275">
        <v>32.072212739903804</v>
      </c>
      <c r="AK1390" s="275">
        <v>32.072212739903804</v>
      </c>
    </row>
    <row r="1391" spans="1:37" ht="15" x14ac:dyDescent="0.25">
      <c r="A1391" s="269" t="s">
        <v>3889</v>
      </c>
      <c r="B1391" s="269" t="s">
        <v>2351</v>
      </c>
      <c r="C1391" s="275">
        <v>57</v>
      </c>
      <c r="D1391" s="269" t="s">
        <v>802</v>
      </c>
      <c r="E1391" s="275">
        <v>144.28306508932016</v>
      </c>
      <c r="F1391" s="275">
        <v>92.271949142913058</v>
      </c>
      <c r="G1391" s="275">
        <v>110.62593932938455</v>
      </c>
      <c r="H1391" s="275">
        <v>128.1478441166268</v>
      </c>
      <c r="I1391" s="275">
        <v>111.80121871367895</v>
      </c>
      <c r="J1391" s="275">
        <v>120.43983141397271</v>
      </c>
      <c r="K1391" s="275">
        <v>144.28306508932016</v>
      </c>
      <c r="L1391" s="275">
        <v>98.995192208051179</v>
      </c>
      <c r="M1391" s="275">
        <v>119.2180881458453</v>
      </c>
      <c r="N1391" s="275">
        <v>78.665961476571482</v>
      </c>
      <c r="O1391" s="275">
        <v>47.61060667158462</v>
      </c>
      <c r="P1391" s="275">
        <v>59.355468749513442</v>
      </c>
      <c r="Q1391" s="275">
        <v>69.795654177962263</v>
      </c>
      <c r="R1391" s="275">
        <v>65.954296861097433</v>
      </c>
      <c r="S1391" s="275">
        <v>67.764239104605139</v>
      </c>
      <c r="T1391" s="275">
        <v>72.248115444354937</v>
      </c>
      <c r="U1391" s="275">
        <v>48.682723922711411</v>
      </c>
      <c r="V1391" s="275">
        <v>60.122542465591089</v>
      </c>
      <c r="W1391" s="275">
        <v>4.8118727449706293</v>
      </c>
      <c r="X1391" s="275">
        <v>8.2766169425111821E-2</v>
      </c>
      <c r="Y1391" s="275">
        <v>2.4473194571978705</v>
      </c>
      <c r="Z1391" s="275">
        <v>0.41166990042945029</v>
      </c>
      <c r="AA1391" s="275">
        <v>0.41166990042945029</v>
      </c>
      <c r="AB1391" s="275">
        <v>0.41166990042945029</v>
      </c>
      <c r="AC1391" s="275">
        <v>0.41166990042945029</v>
      </c>
      <c r="AD1391" s="275">
        <v>0.41166990042945029</v>
      </c>
      <c r="AE1391" s="275">
        <v>0.41166990042945029</v>
      </c>
      <c r="AF1391" s="275">
        <v>145.41665188053494</v>
      </c>
      <c r="AG1391" s="275">
        <v>13.465438097100456</v>
      </c>
      <c r="AH1391" s="275">
        <v>13.465438097100456</v>
      </c>
      <c r="AI1391" s="275">
        <v>12.429052221941113</v>
      </c>
      <c r="AJ1391" s="275">
        <v>12.429052221941113</v>
      </c>
      <c r="AK1391" s="275">
        <v>12.429052221941113</v>
      </c>
    </row>
    <row r="1392" spans="1:37" ht="15" x14ac:dyDescent="0.25">
      <c r="A1392" s="269" t="s">
        <v>2350</v>
      </c>
      <c r="B1392" s="269" t="s">
        <v>2351</v>
      </c>
      <c r="C1392" s="275">
        <v>57</v>
      </c>
      <c r="D1392" s="269" t="s">
        <v>802</v>
      </c>
      <c r="E1392" s="275">
        <v>144.28306508932016</v>
      </c>
      <c r="F1392" s="275">
        <v>92.271949142913058</v>
      </c>
      <c r="G1392" s="275">
        <v>110.62593932938455</v>
      </c>
      <c r="H1392" s="275">
        <v>128.1478441166268</v>
      </c>
      <c r="I1392" s="275">
        <v>111.80121871367895</v>
      </c>
      <c r="J1392" s="275">
        <v>120.43983141397271</v>
      </c>
      <c r="K1392" s="275">
        <v>144.28306508932016</v>
      </c>
      <c r="L1392" s="275">
        <v>98.995192208051179</v>
      </c>
      <c r="M1392" s="275">
        <v>119.2180881458453</v>
      </c>
      <c r="N1392" s="275">
        <v>78.665961476571482</v>
      </c>
      <c r="O1392" s="275">
        <v>47.61060667158462</v>
      </c>
      <c r="P1392" s="275">
        <v>59.355468749513442</v>
      </c>
      <c r="Q1392" s="275">
        <v>69.795654177962263</v>
      </c>
      <c r="R1392" s="275">
        <v>65.954296861097433</v>
      </c>
      <c r="S1392" s="275">
        <v>67.764239104605139</v>
      </c>
      <c r="T1392" s="275">
        <v>72.248115444354937</v>
      </c>
      <c r="U1392" s="275">
        <v>48.682723922711411</v>
      </c>
      <c r="V1392" s="275">
        <v>60.122542465591089</v>
      </c>
      <c r="W1392" s="275">
        <v>4.8118727449706293</v>
      </c>
      <c r="X1392" s="275">
        <v>8.2766169425111821E-2</v>
      </c>
      <c r="Y1392" s="275">
        <v>2.4473194571978705</v>
      </c>
      <c r="Z1392" s="275">
        <v>0.41166990042945029</v>
      </c>
      <c r="AA1392" s="275">
        <v>0.41166990042945029</v>
      </c>
      <c r="AB1392" s="275">
        <v>0.41166990042945029</v>
      </c>
      <c r="AC1392" s="275">
        <v>0.41166990042945029</v>
      </c>
      <c r="AD1392" s="275">
        <v>0.41166990042945029</v>
      </c>
      <c r="AE1392" s="275">
        <v>0.41166990042945029</v>
      </c>
      <c r="AF1392" s="275">
        <v>145.41754205090481</v>
      </c>
      <c r="AG1392" s="275">
        <v>13.46552052150137</v>
      </c>
      <c r="AH1392" s="275">
        <v>13.46552052150137</v>
      </c>
      <c r="AI1392" s="275">
        <v>12.429052221941113</v>
      </c>
      <c r="AJ1392" s="275">
        <v>12.429052221941113</v>
      </c>
      <c r="AK1392" s="275">
        <v>12.429052221941113</v>
      </c>
    </row>
    <row r="1393" spans="1:37" ht="15" x14ac:dyDescent="0.25">
      <c r="A1393" s="269" t="s">
        <v>3890</v>
      </c>
      <c r="B1393" s="269" t="s">
        <v>2353</v>
      </c>
      <c r="C1393" s="275">
        <v>124</v>
      </c>
      <c r="D1393" s="269" t="s">
        <v>802</v>
      </c>
      <c r="E1393" s="275">
        <v>108.82971553300841</v>
      </c>
      <c r="F1393" s="275">
        <v>72.240812305983937</v>
      </c>
      <c r="G1393" s="275">
        <v>83.953780187365993</v>
      </c>
      <c r="H1393" s="275">
        <v>98.616819028768049</v>
      </c>
      <c r="I1393" s="275">
        <v>84.386444266766148</v>
      </c>
      <c r="J1393" s="275">
        <v>91.952581656099824</v>
      </c>
      <c r="K1393" s="275">
        <v>108.82971553300841</v>
      </c>
      <c r="L1393" s="275">
        <v>76.789882305844159</v>
      </c>
      <c r="M1393" s="275">
        <v>89.334266729031427</v>
      </c>
      <c r="N1393" s="275">
        <v>76.701820231638976</v>
      </c>
      <c r="O1393" s="275">
        <v>54.609050325038943</v>
      </c>
      <c r="P1393" s="275">
        <v>63.155621485584533</v>
      </c>
      <c r="Q1393" s="275">
        <v>74.195756302926299</v>
      </c>
      <c r="R1393" s="275">
        <v>69.57032677889562</v>
      </c>
      <c r="S1393" s="275">
        <v>71.64311552535375</v>
      </c>
      <c r="T1393" s="275">
        <v>70.828289971839055</v>
      </c>
      <c r="U1393" s="275">
        <v>55.140755712077961</v>
      </c>
      <c r="V1393" s="275">
        <v>62.728295836276203</v>
      </c>
      <c r="W1393" s="275">
        <v>6.1960972523900182</v>
      </c>
      <c r="X1393" s="275">
        <v>0.10336428216536928</v>
      </c>
      <c r="Y1393" s="275">
        <v>3.1497307672776937</v>
      </c>
      <c r="Z1393" s="275">
        <v>0.79124266582995106</v>
      </c>
      <c r="AA1393" s="275">
        <v>0.79124266582995106</v>
      </c>
      <c r="AB1393" s="275">
        <v>0.79124266582995106</v>
      </c>
      <c r="AC1393" s="275">
        <v>0.79124266582995106</v>
      </c>
      <c r="AD1393" s="275">
        <v>0.79124266582995106</v>
      </c>
      <c r="AE1393" s="275">
        <v>0.79124266582995106</v>
      </c>
      <c r="AF1393" s="275">
        <v>109.0563091672</v>
      </c>
      <c r="AG1393" s="275">
        <v>10.098506473599999</v>
      </c>
      <c r="AH1393" s="275">
        <v>10.098506473599999</v>
      </c>
      <c r="AI1393" s="275">
        <v>11.682889940506016</v>
      </c>
      <c r="AJ1393" s="275">
        <v>11.682889940506016</v>
      </c>
      <c r="AK1393" s="275">
        <v>11.682889940506016</v>
      </c>
    </row>
    <row r="1394" spans="1:37" ht="15" x14ac:dyDescent="0.25">
      <c r="A1394" s="269" t="s">
        <v>3891</v>
      </c>
      <c r="B1394" s="269" t="s">
        <v>2353</v>
      </c>
      <c r="C1394" s="275">
        <v>84</v>
      </c>
      <c r="D1394" s="269" t="s">
        <v>802</v>
      </c>
      <c r="E1394" s="275">
        <v>74.761132651733874</v>
      </c>
      <c r="F1394" s="275">
        <v>54.867974928369136</v>
      </c>
      <c r="G1394" s="275">
        <v>62.298569950222351</v>
      </c>
      <c r="H1394" s="275">
        <v>72.805922415226007</v>
      </c>
      <c r="I1394" s="275">
        <v>63.759409678060834</v>
      </c>
      <c r="J1394" s="275">
        <v>68.733616054976153</v>
      </c>
      <c r="K1394" s="275">
        <v>74.761132651733874</v>
      </c>
      <c r="L1394" s="275">
        <v>58.229596460938197</v>
      </c>
      <c r="M1394" s="275">
        <v>66.59464435845274</v>
      </c>
      <c r="N1394" s="275">
        <v>58.642944673995366</v>
      </c>
      <c r="O1394" s="275">
        <v>46.603601752152848</v>
      </c>
      <c r="P1394" s="275">
        <v>51.573024422321787</v>
      </c>
      <c r="Q1394" s="275">
        <v>59.167600821315169</v>
      </c>
      <c r="R1394" s="275">
        <v>56.484612994787653</v>
      </c>
      <c r="S1394" s="275">
        <v>57.593447163619473</v>
      </c>
      <c r="T1394" s="275">
        <v>57.820614540916246</v>
      </c>
      <c r="U1394" s="275">
        <v>47.135307139191866</v>
      </c>
      <c r="V1394" s="275">
        <v>51.475764811776791</v>
      </c>
      <c r="W1394" s="275">
        <v>5.4285319997382135</v>
      </c>
      <c r="X1394" s="275">
        <v>9.1486130168029589E-2</v>
      </c>
      <c r="Y1394" s="275">
        <v>2.7600090649531217</v>
      </c>
      <c r="Z1394" s="275">
        <v>0.60114831890910436</v>
      </c>
      <c r="AA1394" s="275">
        <v>0.60114831890910436</v>
      </c>
      <c r="AB1394" s="275">
        <v>0.60114831890910436</v>
      </c>
      <c r="AC1394" s="275">
        <v>0.60114831890910436</v>
      </c>
      <c r="AD1394" s="275">
        <v>0.60114831890910436</v>
      </c>
      <c r="AE1394" s="275">
        <v>0.60114831890910436</v>
      </c>
      <c r="AF1394" s="275">
        <v>71.675459782000004</v>
      </c>
      <c r="AG1394" s="275">
        <v>6.6370770851999996</v>
      </c>
      <c r="AH1394" s="275">
        <v>6.6370770851999996</v>
      </c>
      <c r="AI1394" s="275">
        <v>7.5473401641231908</v>
      </c>
      <c r="AJ1394" s="275">
        <v>7.5473401641231908</v>
      </c>
      <c r="AK1394" s="275">
        <v>7.5473401641231908</v>
      </c>
    </row>
    <row r="1395" spans="1:37" ht="15" x14ac:dyDescent="0.25">
      <c r="A1395" s="269" t="s">
        <v>3892</v>
      </c>
      <c r="B1395" s="269" t="s">
        <v>2353</v>
      </c>
      <c r="C1395" s="275">
        <v>84</v>
      </c>
      <c r="D1395" s="269" t="s">
        <v>802</v>
      </c>
      <c r="E1395" s="275">
        <v>86.117326945492053</v>
      </c>
      <c r="F1395" s="275">
        <v>60.658920720907403</v>
      </c>
      <c r="G1395" s="275">
        <v>69.516973362603565</v>
      </c>
      <c r="H1395" s="275">
        <v>81.409554619740021</v>
      </c>
      <c r="I1395" s="275">
        <v>70.635087874295934</v>
      </c>
      <c r="J1395" s="275">
        <v>76.47327125535071</v>
      </c>
      <c r="K1395" s="275">
        <v>86.117326945492053</v>
      </c>
      <c r="L1395" s="275">
        <v>64.692866559990279</v>
      </c>
      <c r="M1395" s="275">
        <v>74.174518481978964</v>
      </c>
      <c r="N1395" s="275">
        <v>64.107565676475019</v>
      </c>
      <c r="O1395" s="275">
        <v>48.717080426379994</v>
      </c>
      <c r="P1395" s="275">
        <v>54.878885926674485</v>
      </c>
      <c r="Q1395" s="275">
        <v>63.621981798450662</v>
      </c>
      <c r="R1395" s="275">
        <v>60.291513406088761</v>
      </c>
      <c r="S1395" s="275">
        <v>61.721665767462675</v>
      </c>
      <c r="T1395" s="275">
        <v>61.601502167822289</v>
      </c>
      <c r="U1395" s="275">
        <v>49.248785813419005</v>
      </c>
      <c r="V1395" s="275">
        <v>54.671604303208369</v>
      </c>
      <c r="W1395" s="275">
        <v>5.4296752972398989</v>
      </c>
      <c r="X1395" s="275">
        <v>9.294807024715554E-2</v>
      </c>
      <c r="Y1395" s="275">
        <v>2.7613116837435272</v>
      </c>
      <c r="Z1395" s="275">
        <v>0.60448494134676478</v>
      </c>
      <c r="AA1395" s="275">
        <v>0.60448494134676478</v>
      </c>
      <c r="AB1395" s="275">
        <v>0.60448494134676478</v>
      </c>
      <c r="AC1395" s="275">
        <v>0.60448494134676478</v>
      </c>
      <c r="AD1395" s="275">
        <v>0.60448494134676478</v>
      </c>
      <c r="AE1395" s="275">
        <v>0.60448494134676478</v>
      </c>
      <c r="AF1395" s="275">
        <v>83.732279532800007</v>
      </c>
      <c r="AG1395" s="275">
        <v>7.7535266495999986</v>
      </c>
      <c r="AH1395" s="275">
        <v>7.7535266495999986</v>
      </c>
      <c r="AI1395" s="275">
        <v>8.8746306692252332</v>
      </c>
      <c r="AJ1395" s="275">
        <v>8.8746306692252332</v>
      </c>
      <c r="AK1395" s="275">
        <v>8.8746306692252332</v>
      </c>
    </row>
    <row r="1396" spans="1:37" ht="15" x14ac:dyDescent="0.25">
      <c r="A1396" s="269" t="s">
        <v>3893</v>
      </c>
      <c r="B1396" s="269" t="s">
        <v>2353</v>
      </c>
      <c r="C1396" s="275">
        <v>74</v>
      </c>
      <c r="D1396" s="269" t="s">
        <v>802</v>
      </c>
      <c r="E1396" s="275">
        <v>63.404938357975695</v>
      </c>
      <c r="F1396" s="275">
        <v>49.07702913583087</v>
      </c>
      <c r="G1396" s="275">
        <v>55.080166537841166</v>
      </c>
      <c r="H1396" s="275">
        <v>64.202290210712007</v>
      </c>
      <c r="I1396" s="275">
        <v>56.88373148182572</v>
      </c>
      <c r="J1396" s="275">
        <v>60.993960854601596</v>
      </c>
      <c r="K1396" s="275">
        <v>67.802365718479464</v>
      </c>
      <c r="L1396" s="275">
        <v>51.766326361886115</v>
      </c>
      <c r="M1396" s="275">
        <v>59.014770234926502</v>
      </c>
      <c r="N1396" s="275">
        <v>52.762070533964554</v>
      </c>
      <c r="O1396" s="275">
        <v>44.073869940374536</v>
      </c>
      <c r="P1396" s="275">
        <v>47.850909780417936</v>
      </c>
      <c r="Q1396" s="275">
        <v>54.296966706628524</v>
      </c>
      <c r="R1396" s="275">
        <v>52.261459445935394</v>
      </c>
      <c r="S1396" s="275">
        <v>53.048975422225105</v>
      </c>
      <c r="T1396" s="275">
        <v>53.623473776459036</v>
      </c>
      <c r="U1396" s="275">
        <v>44.605575327413554</v>
      </c>
      <c r="V1396" s="275">
        <v>47.863672182794055</v>
      </c>
      <c r="W1396" s="275">
        <v>5.2363548621998444</v>
      </c>
      <c r="X1396" s="275">
        <v>8.8151107148913166E-2</v>
      </c>
      <c r="Y1396" s="275">
        <v>2.662252984674379</v>
      </c>
      <c r="Z1396" s="275">
        <v>0.55279057656947728</v>
      </c>
      <c r="AA1396" s="275">
        <v>0.55279057656947728</v>
      </c>
      <c r="AB1396" s="275">
        <v>0.55279057656947728</v>
      </c>
      <c r="AC1396" s="275">
        <v>0.55279057656947728</v>
      </c>
      <c r="AD1396" s="275">
        <v>0.55279057656947728</v>
      </c>
      <c r="AE1396" s="275">
        <v>0.55279057656947728</v>
      </c>
      <c r="AF1396" s="275">
        <v>59.316042498000002</v>
      </c>
      <c r="AG1396" s="275">
        <v>5.492607346999999</v>
      </c>
      <c r="AH1396" s="275">
        <v>5.492607346999999</v>
      </c>
      <c r="AI1396" s="275">
        <v>6.1816300937519726</v>
      </c>
      <c r="AJ1396" s="275">
        <v>6.1816300937519726</v>
      </c>
      <c r="AK1396" s="275">
        <v>6.1816300937519726</v>
      </c>
    </row>
    <row r="1397" spans="1:37" ht="15" x14ac:dyDescent="0.25">
      <c r="A1397" s="269" t="s">
        <v>3894</v>
      </c>
      <c r="B1397" s="269" t="s">
        <v>2353</v>
      </c>
      <c r="C1397" s="275">
        <v>74</v>
      </c>
      <c r="D1397" s="269" t="s">
        <v>802</v>
      </c>
      <c r="E1397" s="275">
        <v>86.117326945492053</v>
      </c>
      <c r="F1397" s="275">
        <v>60.658920720907403</v>
      </c>
      <c r="G1397" s="275">
        <v>69.516973362603565</v>
      </c>
      <c r="H1397" s="275">
        <v>81.409554619740021</v>
      </c>
      <c r="I1397" s="275">
        <v>70.635087874295934</v>
      </c>
      <c r="J1397" s="275">
        <v>76.47327125535071</v>
      </c>
      <c r="K1397" s="275">
        <v>86.117326945492053</v>
      </c>
      <c r="L1397" s="275">
        <v>64.692866559990279</v>
      </c>
      <c r="M1397" s="275">
        <v>74.174518481978964</v>
      </c>
      <c r="N1397" s="275">
        <v>63.508795320055356</v>
      </c>
      <c r="O1397" s="275">
        <v>48.11831006996033</v>
      </c>
      <c r="P1397" s="275">
        <v>54.280115570254829</v>
      </c>
      <c r="Q1397" s="275">
        <v>63.023211442030998</v>
      </c>
      <c r="R1397" s="275">
        <v>59.692743049669097</v>
      </c>
      <c r="S1397" s="275">
        <v>61.122895411043011</v>
      </c>
      <c r="T1397" s="275">
        <v>61.002731811402626</v>
      </c>
      <c r="U1397" s="275">
        <v>48.650015456999355</v>
      </c>
      <c r="V1397" s="275">
        <v>54.07283394678872</v>
      </c>
      <c r="W1397" s="275">
        <v>5.2360251234765283</v>
      </c>
      <c r="X1397" s="275">
        <v>8.9612567753039135E-2</v>
      </c>
      <c r="Y1397" s="275">
        <v>2.6628188456147837</v>
      </c>
      <c r="Z1397" s="275">
        <v>0.55087636498213788</v>
      </c>
      <c r="AA1397" s="275">
        <v>0.55087636498213788</v>
      </c>
      <c r="AB1397" s="275">
        <v>0.55087636498213788</v>
      </c>
      <c r="AC1397" s="275">
        <v>0.55087636498213788</v>
      </c>
      <c r="AD1397" s="275">
        <v>0.55087636498213788</v>
      </c>
      <c r="AE1397" s="275">
        <v>0.55087636498213788</v>
      </c>
      <c r="AF1397" s="275">
        <v>83.412868907300009</v>
      </c>
      <c r="AG1397" s="275">
        <v>7.7239496017999985</v>
      </c>
      <c r="AH1397" s="275">
        <v>7.7239496017999985</v>
      </c>
      <c r="AI1397" s="275">
        <v>8.8978415473643793</v>
      </c>
      <c r="AJ1397" s="275">
        <v>8.8978415473643793</v>
      </c>
      <c r="AK1397" s="275">
        <v>8.8978415473643793</v>
      </c>
    </row>
    <row r="1398" spans="1:37" ht="15" x14ac:dyDescent="0.25">
      <c r="A1398" s="269" t="s">
        <v>3895</v>
      </c>
      <c r="B1398" s="269" t="s">
        <v>2353</v>
      </c>
      <c r="C1398" s="275">
        <v>44</v>
      </c>
      <c r="D1398" s="269" t="s">
        <v>802</v>
      </c>
      <c r="E1398" s="275">
        <v>52.048744064217523</v>
      </c>
      <c r="F1398" s="275">
        <v>43.286083343292603</v>
      </c>
      <c r="G1398" s="275">
        <v>47.861763125459952</v>
      </c>
      <c r="H1398" s="275">
        <v>55.598658006198001</v>
      </c>
      <c r="I1398" s="275">
        <v>50.00805328559062</v>
      </c>
      <c r="J1398" s="275">
        <v>53.254305654227046</v>
      </c>
      <c r="K1398" s="275">
        <v>61.228441568304675</v>
      </c>
      <c r="L1398" s="275">
        <v>45.303056262834041</v>
      </c>
      <c r="M1398" s="275">
        <v>51.434896111400278</v>
      </c>
      <c r="N1398" s="275">
        <v>46.048690118831409</v>
      </c>
      <c r="O1398" s="275">
        <v>40.711631853493891</v>
      </c>
      <c r="P1398" s="275">
        <v>43.296288863411746</v>
      </c>
      <c r="Q1398" s="275">
        <v>48.593826316839532</v>
      </c>
      <c r="R1398" s="275">
        <v>47.20402942380732</v>
      </c>
      <c r="S1398" s="275">
        <v>47.671997405728391</v>
      </c>
      <c r="T1398" s="275">
        <v>48.59382673689948</v>
      </c>
      <c r="U1398" s="275">
        <v>41.24333724053291</v>
      </c>
      <c r="V1398" s="275">
        <v>43.419073278708971</v>
      </c>
      <c r="W1398" s="275">
        <v>4.6621100445880987</v>
      </c>
      <c r="X1398" s="275">
        <v>8.1069918249815867E-2</v>
      </c>
      <c r="Y1398" s="275">
        <v>2.3715899814189574</v>
      </c>
      <c r="Z1398" s="275">
        <v>0.41439059442591808</v>
      </c>
      <c r="AA1398" s="275">
        <v>0.41439059442591808</v>
      </c>
      <c r="AB1398" s="275">
        <v>0.41439059442591808</v>
      </c>
      <c r="AC1398" s="275">
        <v>0.41439059442591808</v>
      </c>
      <c r="AD1398" s="275">
        <v>0.41439059442591808</v>
      </c>
      <c r="AE1398" s="275">
        <v>0.41439059442591808</v>
      </c>
      <c r="AF1398" s="275">
        <v>46.351430147600006</v>
      </c>
      <c r="AG1398" s="275">
        <v>4.2920972611999995</v>
      </c>
      <c r="AH1398" s="275">
        <v>4.2920972611999995</v>
      </c>
      <c r="AI1398" s="275">
        <v>4.7390808928424093</v>
      </c>
      <c r="AJ1398" s="275">
        <v>4.7390808928424093</v>
      </c>
      <c r="AK1398" s="275">
        <v>4.7390808928424093</v>
      </c>
    </row>
    <row r="1399" spans="1:37" ht="15" x14ac:dyDescent="0.25">
      <c r="A1399" s="269" t="s">
        <v>3896</v>
      </c>
      <c r="B1399" s="269" t="s">
        <v>2353</v>
      </c>
      <c r="C1399" s="275">
        <v>124</v>
      </c>
      <c r="D1399" s="269" t="s">
        <v>802</v>
      </c>
      <c r="E1399" s="275">
        <v>108.82971553300838</v>
      </c>
      <c r="F1399" s="275">
        <v>72.240812305983937</v>
      </c>
      <c r="G1399" s="275">
        <v>83.953780187365993</v>
      </c>
      <c r="H1399" s="275">
        <v>98.616819028768049</v>
      </c>
      <c r="I1399" s="275">
        <v>84.386444266766148</v>
      </c>
      <c r="J1399" s="275">
        <v>91.952581656099824</v>
      </c>
      <c r="K1399" s="275">
        <v>108.82971553300838</v>
      </c>
      <c r="L1399" s="275">
        <v>76.789882305844159</v>
      </c>
      <c r="M1399" s="275">
        <v>89.334266729031413</v>
      </c>
      <c r="N1399" s="275">
        <v>76.336785793901981</v>
      </c>
      <c r="O1399" s="275">
        <v>54.244015887301941</v>
      </c>
      <c r="P1399" s="275">
        <v>62.790587047847538</v>
      </c>
      <c r="Q1399" s="275">
        <v>73.830721865189304</v>
      </c>
      <c r="R1399" s="275">
        <v>69.205292341158625</v>
      </c>
      <c r="S1399" s="275">
        <v>71.278081087616755</v>
      </c>
      <c r="T1399" s="275">
        <v>70.463255534102061</v>
      </c>
      <c r="U1399" s="275">
        <v>54.77572127434096</v>
      </c>
      <c r="V1399" s="275">
        <v>62.363261398539208</v>
      </c>
      <c r="W1399" s="275">
        <v>6.1908645849366497</v>
      </c>
      <c r="X1399" s="275">
        <v>0.10043944305711737</v>
      </c>
      <c r="Y1399" s="275">
        <v>3.1456520139968833</v>
      </c>
      <c r="Z1399" s="275">
        <v>0.77406775290463004</v>
      </c>
      <c r="AA1399" s="275">
        <v>0.77406775290463004</v>
      </c>
      <c r="AB1399" s="275">
        <v>0.77406775290463004</v>
      </c>
      <c r="AC1399" s="275">
        <v>0.77406775290463004</v>
      </c>
      <c r="AD1399" s="275">
        <v>0.77406775290463004</v>
      </c>
      <c r="AE1399" s="275">
        <v>0.77406775290463004</v>
      </c>
      <c r="AF1399" s="275">
        <v>109.0226829826</v>
      </c>
      <c r="AG1399" s="275">
        <v>10.0953927256</v>
      </c>
      <c r="AH1399" s="275">
        <v>10.0953927256</v>
      </c>
      <c r="AI1399" s="275">
        <v>11.806150827322654</v>
      </c>
      <c r="AJ1399" s="275">
        <v>11.806150827322654</v>
      </c>
      <c r="AK1399" s="275">
        <v>11.806150827322654</v>
      </c>
    </row>
    <row r="1400" spans="1:37" ht="15" x14ac:dyDescent="0.25">
      <c r="A1400" s="269" t="s">
        <v>3897</v>
      </c>
      <c r="B1400" s="269" t="s">
        <v>2353</v>
      </c>
      <c r="C1400" s="275">
        <v>34</v>
      </c>
      <c r="D1400" s="269" t="s">
        <v>802</v>
      </c>
      <c r="E1400" s="275">
        <v>52.048744064217523</v>
      </c>
      <c r="F1400" s="275">
        <v>43.286083343292603</v>
      </c>
      <c r="G1400" s="275">
        <v>47.861763125459952</v>
      </c>
      <c r="H1400" s="275">
        <v>55.598658006198001</v>
      </c>
      <c r="I1400" s="275">
        <v>50.00805328559062</v>
      </c>
      <c r="J1400" s="275">
        <v>53.254305654227046</v>
      </c>
      <c r="K1400" s="275">
        <v>61.228441568304675</v>
      </c>
      <c r="L1400" s="275">
        <v>45.303056262834041</v>
      </c>
      <c r="M1400" s="275">
        <v>51.434896111400278</v>
      </c>
      <c r="N1400" s="275">
        <v>45.632436981280243</v>
      </c>
      <c r="O1400" s="275">
        <v>40.295378715942725</v>
      </c>
      <c r="P1400" s="275">
        <v>42.88003572586058</v>
      </c>
      <c r="Q1400" s="275">
        <v>48.177573179288373</v>
      </c>
      <c r="R1400" s="275">
        <v>46.787776286256154</v>
      </c>
      <c r="S1400" s="275">
        <v>47.255744268177232</v>
      </c>
      <c r="T1400" s="275">
        <v>48.177573599348321</v>
      </c>
      <c r="U1400" s="275">
        <v>40.827084102981743</v>
      </c>
      <c r="V1400" s="275">
        <v>43.002820141157812</v>
      </c>
      <c r="W1400" s="275">
        <v>4.4710762045514105</v>
      </c>
      <c r="X1400" s="275">
        <v>7.9196835309825353E-2</v>
      </c>
      <c r="Y1400" s="275">
        <v>2.2751365199306179</v>
      </c>
      <c r="Z1400" s="275">
        <v>0.3693694745239518</v>
      </c>
      <c r="AA1400" s="275">
        <v>0.3693694745239518</v>
      </c>
      <c r="AB1400" s="275">
        <v>0.3693694745239518</v>
      </c>
      <c r="AC1400" s="275">
        <v>0.3693694745239518</v>
      </c>
      <c r="AD1400" s="275">
        <v>0.3693694745239518</v>
      </c>
      <c r="AE1400" s="275">
        <v>0.3693694745239518</v>
      </c>
      <c r="AF1400" s="275">
        <v>46.048832614400006</v>
      </c>
      <c r="AG1400" s="275">
        <v>4.2640770873999996</v>
      </c>
      <c r="AH1400" s="275">
        <v>4.2640770873999996</v>
      </c>
      <c r="AI1400" s="275">
        <v>4.7006613275732354</v>
      </c>
      <c r="AJ1400" s="275">
        <v>4.7006613275732354</v>
      </c>
      <c r="AK1400" s="275">
        <v>4.7006613275732354</v>
      </c>
    </row>
    <row r="1401" spans="1:37" ht="15" x14ac:dyDescent="0.25">
      <c r="A1401" s="269" t="s">
        <v>3164</v>
      </c>
      <c r="B1401" s="269" t="s">
        <v>2353</v>
      </c>
      <c r="C1401" s="275">
        <v>124</v>
      </c>
      <c r="D1401" s="269" t="s">
        <v>802</v>
      </c>
      <c r="E1401" s="275">
        <v>108.82971553300841</v>
      </c>
      <c r="F1401" s="275">
        <v>72.240812305983937</v>
      </c>
      <c r="G1401" s="275">
        <v>83.953780187365993</v>
      </c>
      <c r="H1401" s="275">
        <v>98.616819028768049</v>
      </c>
      <c r="I1401" s="275">
        <v>84.386444266766148</v>
      </c>
      <c r="J1401" s="275">
        <v>91.952581656099824</v>
      </c>
      <c r="K1401" s="275">
        <v>108.82971553300841</v>
      </c>
      <c r="L1401" s="275">
        <v>76.789882305844159</v>
      </c>
      <c r="M1401" s="275">
        <v>89.334266729031427</v>
      </c>
      <c r="N1401" s="275">
        <v>76.760657419745399</v>
      </c>
      <c r="O1401" s="275">
        <v>54.667887513145359</v>
      </c>
      <c r="P1401" s="275">
        <v>63.214458673690956</v>
      </c>
      <c r="Q1401" s="275">
        <v>74.254593491032708</v>
      </c>
      <c r="R1401" s="275">
        <v>69.629163967002043</v>
      </c>
      <c r="S1401" s="275">
        <v>71.701952713460159</v>
      </c>
      <c r="T1401" s="275">
        <v>70.887127159945464</v>
      </c>
      <c r="U1401" s="275">
        <v>55.199592900184378</v>
      </c>
      <c r="V1401" s="275">
        <v>62.787133024382612</v>
      </c>
      <c r="W1401" s="275">
        <v>6.1960972523900182</v>
      </c>
      <c r="X1401" s="275">
        <v>0.10336428216536928</v>
      </c>
      <c r="Y1401" s="275">
        <v>3.1497307672776937</v>
      </c>
      <c r="Z1401" s="275">
        <v>0.79124266582995106</v>
      </c>
      <c r="AA1401" s="275">
        <v>0.79124266582995106</v>
      </c>
      <c r="AB1401" s="275">
        <v>0.79124266582995106</v>
      </c>
      <c r="AC1401" s="275">
        <v>0.79124266582995106</v>
      </c>
      <c r="AD1401" s="275">
        <v>0.79124266582995106</v>
      </c>
      <c r="AE1401" s="275">
        <v>0.79124266582995106</v>
      </c>
      <c r="AF1401" s="275">
        <v>109.05669278320001</v>
      </c>
      <c r="AG1401" s="275">
        <v>10.098541996</v>
      </c>
      <c r="AH1401" s="275">
        <v>10.098541996</v>
      </c>
      <c r="AI1401" s="275">
        <v>11.682889940506016</v>
      </c>
      <c r="AJ1401" s="275">
        <v>11.682889940506016</v>
      </c>
      <c r="AK1401" s="275">
        <v>11.682889940506016</v>
      </c>
    </row>
    <row r="1402" spans="1:37" ht="15" x14ac:dyDescent="0.25">
      <c r="A1402" s="269" t="s">
        <v>2352</v>
      </c>
      <c r="B1402" s="269" t="s">
        <v>2353</v>
      </c>
      <c r="C1402" s="275">
        <v>84</v>
      </c>
      <c r="D1402" s="269" t="s">
        <v>802</v>
      </c>
      <c r="E1402" s="275">
        <v>74.761132651733874</v>
      </c>
      <c r="F1402" s="275">
        <v>54.867974928369136</v>
      </c>
      <c r="G1402" s="275">
        <v>62.298569950222351</v>
      </c>
      <c r="H1402" s="275">
        <v>72.805922415226007</v>
      </c>
      <c r="I1402" s="275">
        <v>63.759409678060834</v>
      </c>
      <c r="J1402" s="275">
        <v>68.733616054976153</v>
      </c>
      <c r="K1402" s="275">
        <v>74.761132651733874</v>
      </c>
      <c r="L1402" s="275">
        <v>58.229596460938197</v>
      </c>
      <c r="M1402" s="275">
        <v>66.59464435845274</v>
      </c>
      <c r="N1402" s="275">
        <v>58.672363268048578</v>
      </c>
      <c r="O1402" s="275">
        <v>46.633020346206052</v>
      </c>
      <c r="P1402" s="275">
        <v>51.602443016374998</v>
      </c>
      <c r="Q1402" s="275">
        <v>59.197019415368381</v>
      </c>
      <c r="R1402" s="275">
        <v>56.514031588840865</v>
      </c>
      <c r="S1402" s="275">
        <v>57.62286575767267</v>
      </c>
      <c r="T1402" s="275">
        <v>57.850033134969443</v>
      </c>
      <c r="U1402" s="275">
        <v>47.164725733245071</v>
      </c>
      <c r="V1402" s="275">
        <v>51.505183405829996</v>
      </c>
      <c r="W1402" s="275">
        <v>5.4285319997382135</v>
      </c>
      <c r="X1402" s="275">
        <v>9.1486130168029589E-2</v>
      </c>
      <c r="Y1402" s="275">
        <v>2.7600090649531217</v>
      </c>
      <c r="Z1402" s="275">
        <v>0.60114831890910436</v>
      </c>
      <c r="AA1402" s="275">
        <v>0.60114831890910436</v>
      </c>
      <c r="AB1402" s="275">
        <v>0.60114831890910436</v>
      </c>
      <c r="AC1402" s="275">
        <v>0.60114831890910436</v>
      </c>
      <c r="AD1402" s="275">
        <v>0.60114831890910436</v>
      </c>
      <c r="AE1402" s="275">
        <v>0.60114831890910436</v>
      </c>
      <c r="AF1402" s="275">
        <v>71.675651590000001</v>
      </c>
      <c r="AG1402" s="275">
        <v>6.6370948464000001</v>
      </c>
      <c r="AH1402" s="275">
        <v>6.6370948464000001</v>
      </c>
      <c r="AI1402" s="275">
        <v>7.5473401641231908</v>
      </c>
      <c r="AJ1402" s="275">
        <v>7.5473401641231908</v>
      </c>
      <c r="AK1402" s="275">
        <v>7.5473401641231908</v>
      </c>
    </row>
    <row r="1403" spans="1:37" ht="15" x14ac:dyDescent="0.25">
      <c r="A1403" s="269" t="s">
        <v>3165</v>
      </c>
      <c r="B1403" s="269" t="s">
        <v>2353</v>
      </c>
      <c r="C1403" s="275">
        <v>84</v>
      </c>
      <c r="D1403" s="269" t="s">
        <v>802</v>
      </c>
      <c r="E1403" s="275">
        <v>86.117326945492053</v>
      </c>
      <c r="F1403" s="275">
        <v>60.658920720907403</v>
      </c>
      <c r="G1403" s="275">
        <v>69.516973362603565</v>
      </c>
      <c r="H1403" s="275">
        <v>81.409554619740021</v>
      </c>
      <c r="I1403" s="275">
        <v>70.635087874295934</v>
      </c>
      <c r="J1403" s="275">
        <v>76.47327125535071</v>
      </c>
      <c r="K1403" s="275">
        <v>86.117326945492053</v>
      </c>
      <c r="L1403" s="275">
        <v>64.692866559990279</v>
      </c>
      <c r="M1403" s="275">
        <v>74.174518481978964</v>
      </c>
      <c r="N1403" s="275">
        <v>64.146790468545959</v>
      </c>
      <c r="O1403" s="275">
        <v>48.756305218450933</v>
      </c>
      <c r="P1403" s="275">
        <v>54.918110718745424</v>
      </c>
      <c r="Q1403" s="275">
        <v>63.661206590521608</v>
      </c>
      <c r="R1403" s="275">
        <v>60.3307381981597</v>
      </c>
      <c r="S1403" s="275">
        <v>61.760890559533621</v>
      </c>
      <c r="T1403" s="275">
        <v>61.640726959893236</v>
      </c>
      <c r="U1403" s="275">
        <v>49.288010605489958</v>
      </c>
      <c r="V1403" s="275">
        <v>54.710829095279323</v>
      </c>
      <c r="W1403" s="275">
        <v>5.4296752972398989</v>
      </c>
      <c r="X1403" s="275">
        <v>9.294807024715554E-2</v>
      </c>
      <c r="Y1403" s="275">
        <v>2.7613116837435272</v>
      </c>
      <c r="Z1403" s="275">
        <v>0.60448494134676478</v>
      </c>
      <c r="AA1403" s="275">
        <v>0.60448494134676478</v>
      </c>
      <c r="AB1403" s="275">
        <v>0.60448494134676478</v>
      </c>
      <c r="AC1403" s="275">
        <v>0.60448494134676478</v>
      </c>
      <c r="AD1403" s="275">
        <v>0.60448494134676478</v>
      </c>
      <c r="AE1403" s="275">
        <v>0.60448494134676478</v>
      </c>
      <c r="AF1403" s="275">
        <v>83.732535276800007</v>
      </c>
      <c r="AG1403" s="275">
        <v>7.7535503311999987</v>
      </c>
      <c r="AH1403" s="275">
        <v>7.7535503311999987</v>
      </c>
      <c r="AI1403" s="275">
        <v>8.8746306692252332</v>
      </c>
      <c r="AJ1403" s="275">
        <v>8.8746306692252332</v>
      </c>
      <c r="AK1403" s="275">
        <v>8.8746306692252332</v>
      </c>
    </row>
    <row r="1404" spans="1:37" ht="15" x14ac:dyDescent="0.25">
      <c r="A1404" s="269" t="s">
        <v>3166</v>
      </c>
      <c r="B1404" s="269" t="s">
        <v>2353</v>
      </c>
      <c r="C1404" s="275">
        <v>74</v>
      </c>
      <c r="D1404" s="269" t="s">
        <v>802</v>
      </c>
      <c r="E1404" s="275">
        <v>63.404938357975695</v>
      </c>
      <c r="F1404" s="275">
        <v>49.07702913583087</v>
      </c>
      <c r="G1404" s="275">
        <v>55.080166537841166</v>
      </c>
      <c r="H1404" s="275">
        <v>64.202290210712007</v>
      </c>
      <c r="I1404" s="275">
        <v>56.88373148182572</v>
      </c>
      <c r="J1404" s="275">
        <v>60.993960854601596</v>
      </c>
      <c r="K1404" s="275">
        <v>67.802365718479464</v>
      </c>
      <c r="L1404" s="275">
        <v>51.766326361886115</v>
      </c>
      <c r="M1404" s="275">
        <v>59.014770234926502</v>
      </c>
      <c r="N1404" s="275">
        <v>52.781682930000024</v>
      </c>
      <c r="O1404" s="275">
        <v>44.093482336410005</v>
      </c>
      <c r="P1404" s="275">
        <v>47.870522176453399</v>
      </c>
      <c r="Q1404" s="275">
        <v>54.316579102663994</v>
      </c>
      <c r="R1404" s="275">
        <v>52.281071841970864</v>
      </c>
      <c r="S1404" s="275">
        <v>53.068587818260568</v>
      </c>
      <c r="T1404" s="275">
        <v>53.643086172494506</v>
      </c>
      <c r="U1404" s="275">
        <v>44.625187723449024</v>
      </c>
      <c r="V1404" s="275">
        <v>47.883284578829517</v>
      </c>
      <c r="W1404" s="275">
        <v>5.2363548621998444</v>
      </c>
      <c r="X1404" s="275">
        <v>8.8151107148913166E-2</v>
      </c>
      <c r="Y1404" s="275">
        <v>2.662252984674379</v>
      </c>
      <c r="Z1404" s="275">
        <v>0.55279057656947728</v>
      </c>
      <c r="AA1404" s="275">
        <v>0.55279057656947728</v>
      </c>
      <c r="AB1404" s="275">
        <v>0.55279057656947728</v>
      </c>
      <c r="AC1404" s="275">
        <v>0.55279057656947728</v>
      </c>
      <c r="AD1404" s="275">
        <v>0.55279057656947728</v>
      </c>
      <c r="AE1404" s="275">
        <v>0.55279057656947728</v>
      </c>
      <c r="AF1404" s="275">
        <v>59.316170370000002</v>
      </c>
      <c r="AG1404" s="275">
        <v>5.492619187799999</v>
      </c>
      <c r="AH1404" s="275">
        <v>5.492619187799999</v>
      </c>
      <c r="AI1404" s="275">
        <v>6.1816300937519726</v>
      </c>
      <c r="AJ1404" s="275">
        <v>6.1816300937519726</v>
      </c>
      <c r="AK1404" s="275">
        <v>6.1816300937519726</v>
      </c>
    </row>
    <row r="1405" spans="1:37" ht="15" x14ac:dyDescent="0.25">
      <c r="A1405" s="269" t="s">
        <v>3167</v>
      </c>
      <c r="B1405" s="269" t="s">
        <v>2353</v>
      </c>
      <c r="C1405" s="275">
        <v>74</v>
      </c>
      <c r="D1405" s="269" t="s">
        <v>802</v>
      </c>
      <c r="E1405" s="275">
        <v>86.117326945492053</v>
      </c>
      <c r="F1405" s="275">
        <v>60.658920720907403</v>
      </c>
      <c r="G1405" s="275">
        <v>69.516973362603565</v>
      </c>
      <c r="H1405" s="275">
        <v>81.409554619740021</v>
      </c>
      <c r="I1405" s="275">
        <v>70.635087874295934</v>
      </c>
      <c r="J1405" s="275">
        <v>76.47327125535071</v>
      </c>
      <c r="K1405" s="275">
        <v>86.117326945492053</v>
      </c>
      <c r="L1405" s="275">
        <v>64.692866559990279</v>
      </c>
      <c r="M1405" s="275">
        <v>74.174518481978964</v>
      </c>
      <c r="N1405" s="275">
        <v>63.53821391410856</v>
      </c>
      <c r="O1405" s="275">
        <v>48.147728664013542</v>
      </c>
      <c r="P1405" s="275">
        <v>54.30953416430804</v>
      </c>
      <c r="Q1405" s="275">
        <v>63.052630036084203</v>
      </c>
      <c r="R1405" s="275">
        <v>59.722161643722295</v>
      </c>
      <c r="S1405" s="275">
        <v>61.152314005096223</v>
      </c>
      <c r="T1405" s="275">
        <v>61.03215040545583</v>
      </c>
      <c r="U1405" s="275">
        <v>48.679434051052553</v>
      </c>
      <c r="V1405" s="275">
        <v>54.102252540841924</v>
      </c>
      <c r="W1405" s="275">
        <v>5.2360251234765283</v>
      </c>
      <c r="X1405" s="275">
        <v>8.9612567753039135E-2</v>
      </c>
      <c r="Y1405" s="275">
        <v>2.6628188456147837</v>
      </c>
      <c r="Z1405" s="275">
        <v>0.55087636498213788</v>
      </c>
      <c r="AA1405" s="275">
        <v>0.55087636498213788</v>
      </c>
      <c r="AB1405" s="275">
        <v>0.55087636498213788</v>
      </c>
      <c r="AC1405" s="275">
        <v>0.55087636498213788</v>
      </c>
      <c r="AD1405" s="275">
        <v>0.55087636498213788</v>
      </c>
      <c r="AE1405" s="275">
        <v>0.55087636498213788</v>
      </c>
      <c r="AF1405" s="275">
        <v>83.413060715300006</v>
      </c>
      <c r="AG1405" s="275">
        <v>7.723967362999999</v>
      </c>
      <c r="AH1405" s="275">
        <v>7.723967362999999</v>
      </c>
      <c r="AI1405" s="275">
        <v>8.8978415473643793</v>
      </c>
      <c r="AJ1405" s="275">
        <v>8.8978415473643793</v>
      </c>
      <c r="AK1405" s="275">
        <v>8.8978415473643793</v>
      </c>
    </row>
    <row r="1406" spans="1:37" ht="15" x14ac:dyDescent="0.25">
      <c r="A1406" s="269" t="s">
        <v>2620</v>
      </c>
      <c r="B1406" s="269" t="s">
        <v>2353</v>
      </c>
      <c r="C1406" s="275">
        <v>44</v>
      </c>
      <c r="D1406" s="269" t="s">
        <v>802</v>
      </c>
      <c r="E1406" s="275">
        <v>52.048744064217523</v>
      </c>
      <c r="F1406" s="275">
        <v>43.286083343292603</v>
      </c>
      <c r="G1406" s="275">
        <v>47.861763125459952</v>
      </c>
      <c r="H1406" s="275">
        <v>55.598658006198001</v>
      </c>
      <c r="I1406" s="275">
        <v>50.00805328559062</v>
      </c>
      <c r="J1406" s="275">
        <v>53.254305654227046</v>
      </c>
      <c r="K1406" s="275">
        <v>61.228441568304675</v>
      </c>
      <c r="L1406" s="275">
        <v>45.303056262834041</v>
      </c>
      <c r="M1406" s="275">
        <v>51.434896111400278</v>
      </c>
      <c r="N1406" s="275">
        <v>46.058496316849144</v>
      </c>
      <c r="O1406" s="275">
        <v>40.721438051511626</v>
      </c>
      <c r="P1406" s="275">
        <v>43.306095061429481</v>
      </c>
      <c r="Q1406" s="275">
        <v>48.603632514857267</v>
      </c>
      <c r="R1406" s="275">
        <v>47.213835621825055</v>
      </c>
      <c r="S1406" s="275">
        <v>47.681803603746133</v>
      </c>
      <c r="T1406" s="275">
        <v>48.603632934917215</v>
      </c>
      <c r="U1406" s="275">
        <v>41.253143438550644</v>
      </c>
      <c r="V1406" s="275">
        <v>43.428879476726706</v>
      </c>
      <c r="W1406" s="275">
        <v>4.6621100445880987</v>
      </c>
      <c r="X1406" s="275">
        <v>8.1069918249815867E-2</v>
      </c>
      <c r="Y1406" s="275">
        <v>2.3715899814189574</v>
      </c>
      <c r="Z1406" s="275">
        <v>0.41439059442591808</v>
      </c>
      <c r="AA1406" s="275">
        <v>0.41439059442591808</v>
      </c>
      <c r="AB1406" s="275">
        <v>0.41439059442591808</v>
      </c>
      <c r="AC1406" s="275">
        <v>0.41439059442591808</v>
      </c>
      <c r="AD1406" s="275">
        <v>0.41439059442591808</v>
      </c>
      <c r="AE1406" s="275">
        <v>0.41439059442591808</v>
      </c>
      <c r="AF1406" s="275">
        <v>46.351494083600002</v>
      </c>
      <c r="AG1406" s="275">
        <v>4.292103181599999</v>
      </c>
      <c r="AH1406" s="275">
        <v>4.292103181599999</v>
      </c>
      <c r="AI1406" s="275">
        <v>4.7390808928424093</v>
      </c>
      <c r="AJ1406" s="275">
        <v>4.7390808928424093</v>
      </c>
      <c r="AK1406" s="275">
        <v>4.7390808928424093</v>
      </c>
    </row>
    <row r="1407" spans="1:37" ht="15" x14ac:dyDescent="0.25">
      <c r="A1407" s="269" t="s">
        <v>2354</v>
      </c>
      <c r="B1407" s="269" t="s">
        <v>2353</v>
      </c>
      <c r="C1407" s="275">
        <v>124</v>
      </c>
      <c r="D1407" s="269" t="s">
        <v>802</v>
      </c>
      <c r="E1407" s="275">
        <v>108.82971553300838</v>
      </c>
      <c r="F1407" s="275">
        <v>72.240812305983937</v>
      </c>
      <c r="G1407" s="275">
        <v>83.953780187365993</v>
      </c>
      <c r="H1407" s="275">
        <v>98.616819028768049</v>
      </c>
      <c r="I1407" s="275">
        <v>84.386444266766148</v>
      </c>
      <c r="J1407" s="275">
        <v>91.952581656099824</v>
      </c>
      <c r="K1407" s="275">
        <v>108.82971553300838</v>
      </c>
      <c r="L1407" s="275">
        <v>76.789882305844159</v>
      </c>
      <c r="M1407" s="275">
        <v>89.334266729031413</v>
      </c>
      <c r="N1407" s="275">
        <v>76.376010585972921</v>
      </c>
      <c r="O1407" s="275">
        <v>54.283240679372888</v>
      </c>
      <c r="P1407" s="275">
        <v>62.829811839918477</v>
      </c>
      <c r="Q1407" s="275">
        <v>73.869946657260243</v>
      </c>
      <c r="R1407" s="275">
        <v>69.244517133229564</v>
      </c>
      <c r="S1407" s="275">
        <v>71.317305879687694</v>
      </c>
      <c r="T1407" s="275">
        <v>70.502480326173</v>
      </c>
      <c r="U1407" s="275">
        <v>54.814946066411906</v>
      </c>
      <c r="V1407" s="275">
        <v>62.402486190610148</v>
      </c>
      <c r="W1407" s="275">
        <v>6.1908645849366497</v>
      </c>
      <c r="X1407" s="275">
        <v>0.10043944305711737</v>
      </c>
      <c r="Y1407" s="275">
        <v>3.1456520139968833</v>
      </c>
      <c r="Z1407" s="275">
        <v>0.77406775290463004</v>
      </c>
      <c r="AA1407" s="275">
        <v>0.77406775290463004</v>
      </c>
      <c r="AB1407" s="275">
        <v>0.77406775290463004</v>
      </c>
      <c r="AC1407" s="275">
        <v>0.77406775290463004</v>
      </c>
      <c r="AD1407" s="275">
        <v>0.77406775290463004</v>
      </c>
      <c r="AE1407" s="275">
        <v>0.77406775290463004</v>
      </c>
      <c r="AF1407" s="275">
        <v>109.0229387266</v>
      </c>
      <c r="AG1407" s="275">
        <v>10.0954164072</v>
      </c>
      <c r="AH1407" s="275">
        <v>10.0954164072</v>
      </c>
      <c r="AI1407" s="275">
        <v>11.806150827322654</v>
      </c>
      <c r="AJ1407" s="275">
        <v>11.806150827322654</v>
      </c>
      <c r="AK1407" s="275">
        <v>11.806150827322654</v>
      </c>
    </row>
    <row r="1408" spans="1:37" ht="15" x14ac:dyDescent="0.25">
      <c r="A1408" s="269" t="s">
        <v>2621</v>
      </c>
      <c r="B1408" s="269" t="s">
        <v>2353</v>
      </c>
      <c r="C1408" s="275">
        <v>34</v>
      </c>
      <c r="D1408" s="269" t="s">
        <v>802</v>
      </c>
      <c r="E1408" s="275">
        <v>52.048744064217523</v>
      </c>
      <c r="F1408" s="275">
        <v>43.286083343292603</v>
      </c>
      <c r="G1408" s="275">
        <v>47.861763125459952</v>
      </c>
      <c r="H1408" s="275">
        <v>55.598658006198001</v>
      </c>
      <c r="I1408" s="275">
        <v>50.00805328559062</v>
      </c>
      <c r="J1408" s="275">
        <v>53.254305654227046</v>
      </c>
      <c r="K1408" s="275">
        <v>61.228441568304675</v>
      </c>
      <c r="L1408" s="275">
        <v>45.303056262834041</v>
      </c>
      <c r="M1408" s="275">
        <v>51.434896111400278</v>
      </c>
      <c r="N1408" s="275">
        <v>45.642243179297978</v>
      </c>
      <c r="O1408" s="275">
        <v>40.30518491396046</v>
      </c>
      <c r="P1408" s="275">
        <v>42.889841923878315</v>
      </c>
      <c r="Q1408" s="275">
        <v>48.187379377306108</v>
      </c>
      <c r="R1408" s="275">
        <v>46.797582484273889</v>
      </c>
      <c r="S1408" s="275">
        <v>47.265550466194966</v>
      </c>
      <c r="T1408" s="275">
        <v>48.187379797366056</v>
      </c>
      <c r="U1408" s="275">
        <v>40.836890300999478</v>
      </c>
      <c r="V1408" s="275">
        <v>43.01262633917554</v>
      </c>
      <c r="W1408" s="275">
        <v>4.4710762045514105</v>
      </c>
      <c r="X1408" s="275">
        <v>7.9196835309825353E-2</v>
      </c>
      <c r="Y1408" s="275">
        <v>2.2751365199306179</v>
      </c>
      <c r="Z1408" s="275">
        <v>0.3693694745239518</v>
      </c>
      <c r="AA1408" s="275">
        <v>0.3693694745239518</v>
      </c>
      <c r="AB1408" s="275">
        <v>0.3693694745239518</v>
      </c>
      <c r="AC1408" s="275">
        <v>0.3693694745239518</v>
      </c>
      <c r="AD1408" s="275">
        <v>0.3693694745239518</v>
      </c>
      <c r="AE1408" s="275">
        <v>0.3693694745239518</v>
      </c>
      <c r="AF1408" s="275">
        <v>46.048896550400002</v>
      </c>
      <c r="AG1408" s="275">
        <v>4.2640830077999992</v>
      </c>
      <c r="AH1408" s="275">
        <v>4.2640830077999992</v>
      </c>
      <c r="AI1408" s="275">
        <v>4.7006613275732354</v>
      </c>
      <c r="AJ1408" s="275">
        <v>4.7006613275732354</v>
      </c>
      <c r="AK1408" s="275">
        <v>4.7006613275732354</v>
      </c>
    </row>
    <row r="1409" spans="1:37" ht="15" x14ac:dyDescent="0.25">
      <c r="A1409" s="269" t="s">
        <v>3898</v>
      </c>
      <c r="B1409" s="269" t="s">
        <v>2356</v>
      </c>
      <c r="C1409" s="275">
        <v>214</v>
      </c>
      <c r="D1409" s="269" t="s">
        <v>802</v>
      </c>
      <c r="E1409" s="275">
        <v>596.89160468380635</v>
      </c>
      <c r="F1409" s="275">
        <v>499.28035284073997</v>
      </c>
      <c r="G1409" s="275">
        <v>536.02795384445221</v>
      </c>
      <c r="H1409" s="275">
        <v>640.53959687418239</v>
      </c>
      <c r="I1409" s="275">
        <v>550.33495787198876</v>
      </c>
      <c r="J1409" s="275">
        <v>601.24197737426573</v>
      </c>
      <c r="K1409" s="275">
        <v>602.16748949243299</v>
      </c>
      <c r="L1409" s="275">
        <v>510.45300757714836</v>
      </c>
      <c r="M1409" s="275">
        <v>561.16460712256412</v>
      </c>
      <c r="N1409" s="275">
        <v>307.11661023645104</v>
      </c>
      <c r="O1409" s="275">
        <v>194.28927627445032</v>
      </c>
      <c r="P1409" s="275">
        <v>241.5650894795576</v>
      </c>
      <c r="Q1409" s="275">
        <v>290.06461179833144</v>
      </c>
      <c r="R1409" s="275">
        <v>271.50783625064122</v>
      </c>
      <c r="S1409" s="275">
        <v>279.69248986100047</v>
      </c>
      <c r="T1409" s="275">
        <v>282.09896009469685</v>
      </c>
      <c r="U1409" s="275">
        <v>196.41609782260642</v>
      </c>
      <c r="V1409" s="275">
        <v>242.76790938234845</v>
      </c>
      <c r="W1409" s="275">
        <v>14.505935395221314</v>
      </c>
      <c r="X1409" s="275">
        <v>0.27850688657939132</v>
      </c>
      <c r="Y1409" s="275">
        <v>7.3922211409003529</v>
      </c>
      <c r="Z1409" s="275">
        <v>2.1621492066498709</v>
      </c>
      <c r="AA1409" s="275">
        <v>2.1621492066498709</v>
      </c>
      <c r="AB1409" s="275">
        <v>2.1621492066498709</v>
      </c>
      <c r="AC1409" s="275">
        <v>2.1621492066498709</v>
      </c>
      <c r="AD1409" s="275">
        <v>2.1621492066498709</v>
      </c>
      <c r="AE1409" s="275">
        <v>2.1621492066498709</v>
      </c>
      <c r="AF1409" s="275">
        <v>560.46561609419609</v>
      </c>
      <c r="AG1409" s="275">
        <v>51.898560821818705</v>
      </c>
      <c r="AH1409" s="275">
        <v>51.898560821818705</v>
      </c>
      <c r="AI1409" s="275">
        <v>52.941508538609114</v>
      </c>
      <c r="AJ1409" s="275">
        <v>52.941508538609114</v>
      </c>
      <c r="AK1409" s="275">
        <v>52.941508538609114</v>
      </c>
    </row>
    <row r="1410" spans="1:37" ht="15" x14ac:dyDescent="0.25">
      <c r="A1410" s="269" t="s">
        <v>3899</v>
      </c>
      <c r="B1410" s="269" t="s">
        <v>2356</v>
      </c>
      <c r="C1410" s="275">
        <v>182</v>
      </c>
      <c r="D1410" s="269" t="s">
        <v>802</v>
      </c>
      <c r="E1410" s="275">
        <v>504.76584468700844</v>
      </c>
      <c r="F1410" s="275">
        <v>419.90039736142876</v>
      </c>
      <c r="G1410" s="275">
        <v>451.81273011647522</v>
      </c>
      <c r="H1410" s="275">
        <v>538.20617164094858</v>
      </c>
      <c r="I1410" s="275">
        <v>464.30801067687094</v>
      </c>
      <c r="J1410" s="275">
        <v>506.00909116504897</v>
      </c>
      <c r="K1410" s="275">
        <v>514.04202063957359</v>
      </c>
      <c r="L1410" s="275">
        <v>431.07305209783721</v>
      </c>
      <c r="M1410" s="275">
        <v>474.41908841657192</v>
      </c>
      <c r="N1410" s="275">
        <v>266.22124631999327</v>
      </c>
      <c r="O1410" s="275">
        <v>171.29553294097141</v>
      </c>
      <c r="P1410" s="275">
        <v>210.89838977644271</v>
      </c>
      <c r="Q1410" s="275">
        <v>250.46503942345061</v>
      </c>
      <c r="R1410" s="275">
        <v>235.8350138096686</v>
      </c>
      <c r="S1410" s="275">
        <v>242.27952882269335</v>
      </c>
      <c r="T1410" s="275">
        <v>246.69692740660705</v>
      </c>
      <c r="U1410" s="275">
        <v>173.42235448912746</v>
      </c>
      <c r="V1410" s="275">
        <v>212.4928550028485</v>
      </c>
      <c r="W1410" s="275">
        <v>13.802761588182102</v>
      </c>
      <c r="X1410" s="275">
        <v>0.26299476268766703</v>
      </c>
      <c r="Y1410" s="275">
        <v>7.0328781754348846</v>
      </c>
      <c r="Z1410" s="275">
        <v>1.8547453292404552</v>
      </c>
      <c r="AA1410" s="275">
        <v>1.8547453292404552</v>
      </c>
      <c r="AB1410" s="275">
        <v>1.8547453292404552</v>
      </c>
      <c r="AC1410" s="275">
        <v>1.8547453292404552</v>
      </c>
      <c r="AD1410" s="275">
        <v>1.8547453292404552</v>
      </c>
      <c r="AE1410" s="275">
        <v>1.8547453292404552</v>
      </c>
      <c r="AF1410" s="275">
        <v>470.40509125949615</v>
      </c>
      <c r="AG1410" s="275">
        <v>43.559045805618709</v>
      </c>
      <c r="AH1410" s="275">
        <v>43.559045805618709</v>
      </c>
      <c r="AI1410" s="275">
        <v>43.606164824471847</v>
      </c>
      <c r="AJ1410" s="275">
        <v>43.606164824471847</v>
      </c>
      <c r="AK1410" s="275">
        <v>43.606164824471847</v>
      </c>
    </row>
    <row r="1411" spans="1:37" ht="15" x14ac:dyDescent="0.25">
      <c r="A1411" s="269" t="s">
        <v>3900</v>
      </c>
      <c r="B1411" s="269" t="s">
        <v>2356</v>
      </c>
      <c r="C1411" s="275">
        <v>152</v>
      </c>
      <c r="D1411" s="269" t="s">
        <v>802</v>
      </c>
      <c r="E1411" s="275">
        <v>447.38186748737087</v>
      </c>
      <c r="F1411" s="275">
        <v>360.31836548313498</v>
      </c>
      <c r="G1411" s="275">
        <v>391.04791640133755</v>
      </c>
      <c r="H1411" s="275">
        <v>463.92764274087654</v>
      </c>
      <c r="I1411" s="275">
        <v>400.92769781811603</v>
      </c>
      <c r="J1411" s="275">
        <v>436.18307028358515</v>
      </c>
      <c r="K1411" s="275">
        <v>447.88232395685839</v>
      </c>
      <c r="L1411" s="275">
        <v>371.49102021954337</v>
      </c>
      <c r="M1411" s="275">
        <v>412.20839185685418</v>
      </c>
      <c r="N1411" s="275">
        <v>241.34418705482352</v>
      </c>
      <c r="O1411" s="275">
        <v>156.66983650034851</v>
      </c>
      <c r="P1411" s="275">
        <v>192.03398101489711</v>
      </c>
      <c r="Q1411" s="275">
        <v>225.93540251891085</v>
      </c>
      <c r="R1411" s="275">
        <v>213.90798217207183</v>
      </c>
      <c r="S1411" s="275">
        <v>219.19279497529493</v>
      </c>
      <c r="T1411" s="275">
        <v>226.21453312413172</v>
      </c>
      <c r="U1411" s="275">
        <v>158.79665804850458</v>
      </c>
      <c r="V1411" s="275">
        <v>194.07646117024072</v>
      </c>
      <c r="W1411" s="275">
        <v>13.802307263030052</v>
      </c>
      <c r="X1411" s="275">
        <v>0.25920076765090944</v>
      </c>
      <c r="Y1411" s="275">
        <v>7.0307540153404808</v>
      </c>
      <c r="Z1411" s="275">
        <v>1.6614973487708669</v>
      </c>
      <c r="AA1411" s="275">
        <v>1.6614973487708669</v>
      </c>
      <c r="AB1411" s="275">
        <v>1.6614973487708669</v>
      </c>
      <c r="AC1411" s="275">
        <v>1.6614973487708669</v>
      </c>
      <c r="AD1411" s="275">
        <v>1.6614973487708669</v>
      </c>
      <c r="AE1411" s="275">
        <v>1.6614973487708669</v>
      </c>
      <c r="AF1411" s="275">
        <v>418.29730008799612</v>
      </c>
      <c r="AG1411" s="275">
        <v>38.733915910618713</v>
      </c>
      <c r="AH1411" s="275">
        <v>38.733915910618713</v>
      </c>
      <c r="AI1411" s="275">
        <v>37.31545295376506</v>
      </c>
      <c r="AJ1411" s="275">
        <v>37.31545295376506</v>
      </c>
      <c r="AK1411" s="275">
        <v>37.31545295376506</v>
      </c>
    </row>
    <row r="1412" spans="1:37" ht="15" x14ac:dyDescent="0.25">
      <c r="A1412" s="269" t="s">
        <v>3901</v>
      </c>
      <c r="B1412" s="269" t="s">
        <v>2356</v>
      </c>
      <c r="C1412" s="275">
        <v>184</v>
      </c>
      <c r="D1412" s="269" t="s">
        <v>802</v>
      </c>
      <c r="E1412" s="275">
        <v>468.83606181045457</v>
      </c>
      <c r="F1412" s="275">
        <v>396.5384735222313</v>
      </c>
      <c r="G1412" s="275">
        <v>425.19431989192009</v>
      </c>
      <c r="H1412" s="275">
        <v>506.19127504314224</v>
      </c>
      <c r="I1412" s="275">
        <v>438.09737610232764</v>
      </c>
      <c r="J1412" s="275">
        <v>476.74122557926762</v>
      </c>
      <c r="K1412" s="275">
        <v>488.11624820478477</v>
      </c>
      <c r="L1412" s="275">
        <v>407.71112825863975</v>
      </c>
      <c r="M1412" s="275">
        <v>446.71626605858171</v>
      </c>
      <c r="N1412" s="275">
        <v>254.70938463573367</v>
      </c>
      <c r="O1412" s="275">
        <v>167.93762128430029</v>
      </c>
      <c r="P1412" s="275">
        <v>203.7606981581815</v>
      </c>
      <c r="Q1412" s="275">
        <v>241.221632064603</v>
      </c>
      <c r="R1412" s="275">
        <v>227.28794183454414</v>
      </c>
      <c r="S1412" s="275">
        <v>233.41877920364047</v>
      </c>
      <c r="T1412" s="275">
        <v>234.08639947667388</v>
      </c>
      <c r="U1412" s="275">
        <v>170.06444283245636</v>
      </c>
      <c r="V1412" s="275">
        <v>204.90641297723803</v>
      </c>
      <c r="W1412" s="275">
        <v>13.279651047419124</v>
      </c>
      <c r="X1412" s="275">
        <v>0.25606016212344285</v>
      </c>
      <c r="Y1412" s="275">
        <v>6.7678556047712837</v>
      </c>
      <c r="Z1412" s="275">
        <v>1.7628638120918423</v>
      </c>
      <c r="AA1412" s="275">
        <v>1.7628638120918423</v>
      </c>
      <c r="AB1412" s="275">
        <v>1.7628638120918423</v>
      </c>
      <c r="AC1412" s="275">
        <v>1.7628638120918423</v>
      </c>
      <c r="AD1412" s="275">
        <v>1.7628638120918423</v>
      </c>
      <c r="AE1412" s="275">
        <v>1.7628638120918423</v>
      </c>
      <c r="AF1412" s="275">
        <v>433.84332094829608</v>
      </c>
      <c r="AG1412" s="275">
        <v>40.173462796618715</v>
      </c>
      <c r="AH1412" s="275">
        <v>40.173462796618715</v>
      </c>
      <c r="AI1412" s="275">
        <v>41.314389867366195</v>
      </c>
      <c r="AJ1412" s="275">
        <v>41.314389867366195</v>
      </c>
      <c r="AK1412" s="275">
        <v>41.314389867366195</v>
      </c>
    </row>
    <row r="1413" spans="1:37" ht="15" x14ac:dyDescent="0.25">
      <c r="A1413" s="269" t="s">
        <v>3902</v>
      </c>
      <c r="B1413" s="269" t="s">
        <v>2356</v>
      </c>
      <c r="C1413" s="275">
        <v>228</v>
      </c>
      <c r="D1413" s="269" t="s">
        <v>802</v>
      </c>
      <c r="E1413" s="275">
        <v>612.15919329020539</v>
      </c>
      <c r="F1413" s="275">
        <v>488.79816879962789</v>
      </c>
      <c r="G1413" s="275">
        <v>530.61196071956863</v>
      </c>
      <c r="H1413" s="275">
        <v>632.93086134615294</v>
      </c>
      <c r="I1413" s="275">
        <v>541.75191432110728</v>
      </c>
      <c r="J1413" s="275">
        <v>592.52568783638378</v>
      </c>
      <c r="K1413" s="275">
        <v>612.15919329020539</v>
      </c>
      <c r="L1413" s="275">
        <v>499.97082353603628</v>
      </c>
      <c r="M1413" s="275">
        <v>556.47155541997051</v>
      </c>
      <c r="N1413" s="275">
        <v>314.55126909470209</v>
      </c>
      <c r="O1413" s="275">
        <v>193.34354032570062</v>
      </c>
      <c r="P1413" s="275">
        <v>243.67354272575008</v>
      </c>
      <c r="Q1413" s="275">
        <v>292.42972760341195</v>
      </c>
      <c r="R1413" s="275">
        <v>273.51336334711334</v>
      </c>
      <c r="S1413" s="275">
        <v>281.98186223825809</v>
      </c>
      <c r="T1413" s="275">
        <v>290.6322851986215</v>
      </c>
      <c r="U1413" s="275">
        <v>195.47036187385666</v>
      </c>
      <c r="V1413" s="275">
        <v>245.24092636711137</v>
      </c>
      <c r="W1413" s="275">
        <v>14.730251993113889</v>
      </c>
      <c r="X1413" s="275">
        <v>0.28817395615575875</v>
      </c>
      <c r="Y1413" s="275">
        <v>7.5092129746348242</v>
      </c>
      <c r="Z1413" s="275">
        <v>2.1798679496874263</v>
      </c>
      <c r="AA1413" s="275">
        <v>2.1798679496874263</v>
      </c>
      <c r="AB1413" s="275">
        <v>2.1798679496874263</v>
      </c>
      <c r="AC1413" s="275">
        <v>2.1798679496874263</v>
      </c>
      <c r="AD1413" s="275">
        <v>2.1798679496874263</v>
      </c>
      <c r="AE1413" s="275">
        <v>2.1798679496874263</v>
      </c>
      <c r="AF1413" s="275">
        <v>584.07808019239621</v>
      </c>
      <c r="AG1413" s="275">
        <v>54.085051046518707</v>
      </c>
      <c r="AH1413" s="275">
        <v>54.085051046518707</v>
      </c>
      <c r="AI1413" s="275">
        <v>53.820093987201062</v>
      </c>
      <c r="AJ1413" s="275">
        <v>53.820093987201062</v>
      </c>
      <c r="AK1413" s="275">
        <v>53.820093987201062</v>
      </c>
    </row>
    <row r="1414" spans="1:37" ht="15" x14ac:dyDescent="0.25">
      <c r="A1414" s="269" t="s">
        <v>3903</v>
      </c>
      <c r="B1414" s="269" t="s">
        <v>2356</v>
      </c>
      <c r="C1414" s="275">
        <v>184</v>
      </c>
      <c r="D1414" s="269" t="s">
        <v>802</v>
      </c>
      <c r="E1414" s="275">
        <v>513.86483895902279</v>
      </c>
      <c r="F1414" s="275">
        <v>419.05490524731732</v>
      </c>
      <c r="G1414" s="275">
        <v>453.01193347087298</v>
      </c>
      <c r="H1414" s="275">
        <v>539.2858037729834</v>
      </c>
      <c r="I1414" s="275">
        <v>464.41208880787468</v>
      </c>
      <c r="J1414" s="275">
        <v>506.41284629475632</v>
      </c>
      <c r="K1414" s="275">
        <v>513.86483895902279</v>
      </c>
      <c r="L1414" s="275">
        <v>430.22755998372577</v>
      </c>
      <c r="M1414" s="275">
        <v>475.97976248211472</v>
      </c>
      <c r="N1414" s="275">
        <v>269.30650321532642</v>
      </c>
      <c r="O1414" s="275">
        <v>171.37808258113657</v>
      </c>
      <c r="P1414" s="275">
        <v>212.37551578969465</v>
      </c>
      <c r="Q1414" s="275">
        <v>252.21781892430738</v>
      </c>
      <c r="R1414" s="275">
        <v>237.5649512770317</v>
      </c>
      <c r="S1414" s="275">
        <v>244.0299736938972</v>
      </c>
      <c r="T1414" s="275">
        <v>250.88085054761379</v>
      </c>
      <c r="U1414" s="275">
        <v>173.50490412929264</v>
      </c>
      <c r="V1414" s="275">
        <v>214.25035808589223</v>
      </c>
      <c r="W1414" s="275">
        <v>14.024977948194222</v>
      </c>
      <c r="X1414" s="275">
        <v>0.26630956722128057</v>
      </c>
      <c r="Y1414" s="275">
        <v>7.1456437577077514</v>
      </c>
      <c r="Z1414" s="275">
        <v>1.8678282746289752</v>
      </c>
      <c r="AA1414" s="275">
        <v>1.8678282746289752</v>
      </c>
      <c r="AB1414" s="275">
        <v>1.8678282746289752</v>
      </c>
      <c r="AC1414" s="275">
        <v>1.8678282746289752</v>
      </c>
      <c r="AD1414" s="275">
        <v>1.8678282746289752</v>
      </c>
      <c r="AE1414" s="275">
        <v>1.8678282746289752</v>
      </c>
      <c r="AF1414" s="275">
        <v>482.33182914289614</v>
      </c>
      <c r="AG1414" s="275">
        <v>44.66344953761871</v>
      </c>
      <c r="AH1414" s="275">
        <v>44.66344953761871</v>
      </c>
      <c r="AI1414" s="275">
        <v>43.823801305498222</v>
      </c>
      <c r="AJ1414" s="275">
        <v>43.823801305498222</v>
      </c>
      <c r="AK1414" s="275">
        <v>43.823801305498222</v>
      </c>
    </row>
    <row r="1415" spans="1:37" ht="15" x14ac:dyDescent="0.25">
      <c r="A1415" s="269" t="s">
        <v>3904</v>
      </c>
      <c r="B1415" s="269" t="s">
        <v>2356</v>
      </c>
      <c r="C1415" s="275">
        <v>148</v>
      </c>
      <c r="D1415" s="269" t="s">
        <v>802</v>
      </c>
      <c r="E1415" s="275">
        <v>434.16447319833344</v>
      </c>
      <c r="F1415" s="275">
        <v>348.80865754617719</v>
      </c>
      <c r="G1415" s="275">
        <v>378.86631300154482</v>
      </c>
      <c r="H1415" s="275">
        <v>449.12001055209822</v>
      </c>
      <c r="I1415" s="275">
        <v>388.46841963604305</v>
      </c>
      <c r="J1415" s="275">
        <v>422.39451509855286</v>
      </c>
      <c r="K1415" s="275">
        <v>435.10439982241917</v>
      </c>
      <c r="L1415" s="275">
        <v>359.98131228258563</v>
      </c>
      <c r="M1415" s="275">
        <v>399.66531774591647</v>
      </c>
      <c r="N1415" s="275">
        <v>233.51367694012936</v>
      </c>
      <c r="O1415" s="275">
        <v>151.85417346304021</v>
      </c>
      <c r="P1415" s="275">
        <v>186.21409910282534</v>
      </c>
      <c r="Q1415" s="275">
        <v>218.35286667894027</v>
      </c>
      <c r="R1415" s="275">
        <v>207.29000229045806</v>
      </c>
      <c r="S1415" s="275">
        <v>212.12218298168577</v>
      </c>
      <c r="T1415" s="275">
        <v>220.58135550078475</v>
      </c>
      <c r="U1415" s="275">
        <v>153.98099501119628</v>
      </c>
      <c r="V1415" s="275">
        <v>188.56477339141657</v>
      </c>
      <c r="W1415" s="275">
        <v>13.675554612131302</v>
      </c>
      <c r="X1415" s="275">
        <v>0.25499724820491332</v>
      </c>
      <c r="Y1415" s="275">
        <v>6.965275930168108</v>
      </c>
      <c r="Z1415" s="275">
        <v>1.6074137987840094</v>
      </c>
      <c r="AA1415" s="275">
        <v>1.6074137987840094</v>
      </c>
      <c r="AB1415" s="275">
        <v>1.6074137987840094</v>
      </c>
      <c r="AC1415" s="275">
        <v>1.6074137987840094</v>
      </c>
      <c r="AD1415" s="275">
        <v>1.6074137987840094</v>
      </c>
      <c r="AE1415" s="275">
        <v>1.6074137987840094</v>
      </c>
      <c r="AF1415" s="275">
        <v>404.84391914019614</v>
      </c>
      <c r="AG1415" s="275">
        <v>37.48814598771871</v>
      </c>
      <c r="AH1415" s="275">
        <v>37.48814598771871</v>
      </c>
      <c r="AI1415" s="275">
        <v>35.338465028080492</v>
      </c>
      <c r="AJ1415" s="275">
        <v>35.338465028080492</v>
      </c>
      <c r="AK1415" s="275">
        <v>35.338465028080492</v>
      </c>
    </row>
    <row r="1416" spans="1:37" ht="15" x14ac:dyDescent="0.25">
      <c r="A1416" s="269" t="s">
        <v>3168</v>
      </c>
      <c r="B1416" s="269" t="s">
        <v>2356</v>
      </c>
      <c r="C1416" s="275">
        <v>214</v>
      </c>
      <c r="D1416" s="269" t="s">
        <v>802</v>
      </c>
      <c r="E1416" s="275">
        <v>596.89160468380635</v>
      </c>
      <c r="F1416" s="275">
        <v>499.28035284073997</v>
      </c>
      <c r="G1416" s="275">
        <v>536.02795384445221</v>
      </c>
      <c r="H1416" s="275">
        <v>640.53959687418251</v>
      </c>
      <c r="I1416" s="275">
        <v>550.33495787198876</v>
      </c>
      <c r="J1416" s="275">
        <v>601.24197737426584</v>
      </c>
      <c r="K1416" s="275">
        <v>602.16748949243288</v>
      </c>
      <c r="L1416" s="275">
        <v>510.45300757714836</v>
      </c>
      <c r="M1416" s="275">
        <v>561.16460712256412</v>
      </c>
      <c r="N1416" s="275">
        <v>307.11661023645104</v>
      </c>
      <c r="O1416" s="275">
        <v>194.28927627445034</v>
      </c>
      <c r="P1416" s="275">
        <v>241.5650894795576</v>
      </c>
      <c r="Q1416" s="275">
        <v>290.06461179833144</v>
      </c>
      <c r="R1416" s="275">
        <v>271.50783625064122</v>
      </c>
      <c r="S1416" s="275">
        <v>279.69248986100047</v>
      </c>
      <c r="T1416" s="275">
        <v>282.09896009469685</v>
      </c>
      <c r="U1416" s="275">
        <v>196.41609782260645</v>
      </c>
      <c r="V1416" s="275">
        <v>242.76790938234845</v>
      </c>
      <c r="W1416" s="275">
        <v>14.505935395221314</v>
      </c>
      <c r="X1416" s="275">
        <v>0.27850688657939132</v>
      </c>
      <c r="Y1416" s="275">
        <v>7.3922211409003529</v>
      </c>
      <c r="Z1416" s="275">
        <v>2.1621492066498709</v>
      </c>
      <c r="AA1416" s="275">
        <v>2.1621492066498709</v>
      </c>
      <c r="AB1416" s="275">
        <v>2.1621492066498709</v>
      </c>
      <c r="AC1416" s="275">
        <v>2.1621492066498709</v>
      </c>
      <c r="AD1416" s="275">
        <v>2.1621492066498709</v>
      </c>
      <c r="AE1416" s="275">
        <v>2.1621492066498709</v>
      </c>
      <c r="AF1416" s="275">
        <v>560.46647071499615</v>
      </c>
      <c r="AG1416" s="275">
        <v>51.898639955818709</v>
      </c>
      <c r="AH1416" s="275">
        <v>51.898639955818709</v>
      </c>
      <c r="AI1416" s="275">
        <v>52.941508538609114</v>
      </c>
      <c r="AJ1416" s="275">
        <v>52.941508538609114</v>
      </c>
      <c r="AK1416" s="275">
        <v>52.941508538609114</v>
      </c>
    </row>
    <row r="1417" spans="1:37" ht="15" x14ac:dyDescent="0.25">
      <c r="A1417" s="269" t="s">
        <v>2355</v>
      </c>
      <c r="B1417" s="269" t="s">
        <v>2356</v>
      </c>
      <c r="C1417" s="275">
        <v>182</v>
      </c>
      <c r="D1417" s="269" t="s">
        <v>802</v>
      </c>
      <c r="E1417" s="275">
        <v>504.76584468700844</v>
      </c>
      <c r="F1417" s="275">
        <v>419.90039736142882</v>
      </c>
      <c r="G1417" s="275">
        <v>451.81273011647522</v>
      </c>
      <c r="H1417" s="275">
        <v>538.20617164094858</v>
      </c>
      <c r="I1417" s="275">
        <v>464.30801067687094</v>
      </c>
      <c r="J1417" s="275">
        <v>506.00909116504897</v>
      </c>
      <c r="K1417" s="275">
        <v>514.04202063957359</v>
      </c>
      <c r="L1417" s="275">
        <v>431.07305209783726</v>
      </c>
      <c r="M1417" s="275">
        <v>474.41908841657192</v>
      </c>
      <c r="N1417" s="275">
        <v>266.22124631999321</v>
      </c>
      <c r="O1417" s="275">
        <v>171.29553294097141</v>
      </c>
      <c r="P1417" s="275">
        <v>210.89838977644271</v>
      </c>
      <c r="Q1417" s="275">
        <v>250.46503942345063</v>
      </c>
      <c r="R1417" s="275">
        <v>235.83501380966857</v>
      </c>
      <c r="S1417" s="275">
        <v>242.27952882269335</v>
      </c>
      <c r="T1417" s="275">
        <v>246.69692740660702</v>
      </c>
      <c r="U1417" s="275">
        <v>173.42235448912749</v>
      </c>
      <c r="V1417" s="275">
        <v>212.4928550028485</v>
      </c>
      <c r="W1417" s="275">
        <v>13.802761588182102</v>
      </c>
      <c r="X1417" s="275">
        <v>0.26299476268766703</v>
      </c>
      <c r="Y1417" s="275">
        <v>7.0328781754348846</v>
      </c>
      <c r="Z1417" s="275">
        <v>1.8547453292404552</v>
      </c>
      <c r="AA1417" s="275">
        <v>1.8547453292404552</v>
      </c>
      <c r="AB1417" s="275">
        <v>1.8547453292404552</v>
      </c>
      <c r="AC1417" s="275">
        <v>1.8547453292404552</v>
      </c>
      <c r="AD1417" s="275">
        <v>1.8547453292404552</v>
      </c>
      <c r="AE1417" s="275">
        <v>1.8547453292404552</v>
      </c>
      <c r="AF1417" s="275">
        <v>470.40566100669616</v>
      </c>
      <c r="AG1417" s="275">
        <v>43.559098561618711</v>
      </c>
      <c r="AH1417" s="275">
        <v>43.559098561618711</v>
      </c>
      <c r="AI1417" s="275">
        <v>43.606164824471847</v>
      </c>
      <c r="AJ1417" s="275">
        <v>43.606164824471847</v>
      </c>
      <c r="AK1417" s="275">
        <v>43.606164824471847</v>
      </c>
    </row>
    <row r="1418" spans="1:37" ht="15" x14ac:dyDescent="0.25">
      <c r="A1418" s="269" t="s">
        <v>3169</v>
      </c>
      <c r="B1418" s="269" t="s">
        <v>2356</v>
      </c>
      <c r="C1418" s="275">
        <v>152</v>
      </c>
      <c r="D1418" s="269" t="s">
        <v>802</v>
      </c>
      <c r="E1418" s="275">
        <v>447.38186748737087</v>
      </c>
      <c r="F1418" s="275">
        <v>360.31836548313498</v>
      </c>
      <c r="G1418" s="275">
        <v>391.04791640133755</v>
      </c>
      <c r="H1418" s="275">
        <v>463.92764274087654</v>
      </c>
      <c r="I1418" s="275">
        <v>400.92769781811603</v>
      </c>
      <c r="J1418" s="275">
        <v>436.18307028358515</v>
      </c>
      <c r="K1418" s="275">
        <v>447.88232395685839</v>
      </c>
      <c r="L1418" s="275">
        <v>371.49102021954337</v>
      </c>
      <c r="M1418" s="275">
        <v>412.20839185685418</v>
      </c>
      <c r="N1418" s="275">
        <v>241.34418705482352</v>
      </c>
      <c r="O1418" s="275">
        <v>156.66983650034851</v>
      </c>
      <c r="P1418" s="275">
        <v>192.03398101489711</v>
      </c>
      <c r="Q1418" s="275">
        <v>225.93540251891085</v>
      </c>
      <c r="R1418" s="275">
        <v>213.90798217207183</v>
      </c>
      <c r="S1418" s="275">
        <v>219.19279497529493</v>
      </c>
      <c r="T1418" s="275">
        <v>226.21453312413169</v>
      </c>
      <c r="U1418" s="275">
        <v>158.79665804850458</v>
      </c>
      <c r="V1418" s="275">
        <v>194.07646117024072</v>
      </c>
      <c r="W1418" s="275">
        <v>13.802307263030052</v>
      </c>
      <c r="X1418" s="275">
        <v>0.25920076765090944</v>
      </c>
      <c r="Y1418" s="275">
        <v>7.0307540153404808</v>
      </c>
      <c r="Z1418" s="275">
        <v>1.6614973487708669</v>
      </c>
      <c r="AA1418" s="275">
        <v>1.6614973487708669</v>
      </c>
      <c r="AB1418" s="275">
        <v>1.6614973487708669</v>
      </c>
      <c r="AC1418" s="275">
        <v>1.6614973487708669</v>
      </c>
      <c r="AD1418" s="275">
        <v>1.6614973487708669</v>
      </c>
      <c r="AE1418" s="275">
        <v>1.6614973487708669</v>
      </c>
      <c r="AF1418" s="275">
        <v>418.29801227199613</v>
      </c>
      <c r="AG1418" s="275">
        <v>38.733981855618715</v>
      </c>
      <c r="AH1418" s="275">
        <v>38.733981855618715</v>
      </c>
      <c r="AI1418" s="275">
        <v>37.31545295376506</v>
      </c>
      <c r="AJ1418" s="275">
        <v>37.31545295376506</v>
      </c>
      <c r="AK1418" s="275">
        <v>37.31545295376506</v>
      </c>
    </row>
    <row r="1419" spans="1:37" ht="15" x14ac:dyDescent="0.25">
      <c r="A1419" s="269" t="s">
        <v>3170</v>
      </c>
      <c r="B1419" s="269" t="s">
        <v>2356</v>
      </c>
      <c r="C1419" s="275">
        <v>184</v>
      </c>
      <c r="D1419" s="269" t="s">
        <v>802</v>
      </c>
      <c r="E1419" s="275">
        <v>468.83606181045457</v>
      </c>
      <c r="F1419" s="275">
        <v>396.5384735222313</v>
      </c>
      <c r="G1419" s="275">
        <v>425.19431989192009</v>
      </c>
      <c r="H1419" s="275">
        <v>506.19127504314224</v>
      </c>
      <c r="I1419" s="275">
        <v>438.09737610232764</v>
      </c>
      <c r="J1419" s="275">
        <v>476.74122557926756</v>
      </c>
      <c r="K1419" s="275">
        <v>488.11624820478477</v>
      </c>
      <c r="L1419" s="275">
        <v>407.71112825863969</v>
      </c>
      <c r="M1419" s="275">
        <v>446.71626605858171</v>
      </c>
      <c r="N1419" s="275">
        <v>254.70938463573367</v>
      </c>
      <c r="O1419" s="275">
        <v>167.93762128430029</v>
      </c>
      <c r="P1419" s="275">
        <v>203.7606981581815</v>
      </c>
      <c r="Q1419" s="275">
        <v>241.221632064603</v>
      </c>
      <c r="R1419" s="275">
        <v>227.28794183454414</v>
      </c>
      <c r="S1419" s="275">
        <v>233.41877920364047</v>
      </c>
      <c r="T1419" s="275">
        <v>234.08639947667388</v>
      </c>
      <c r="U1419" s="275">
        <v>170.06444283245636</v>
      </c>
      <c r="V1419" s="275">
        <v>204.90641297723801</v>
      </c>
      <c r="W1419" s="275">
        <v>13.279651047419124</v>
      </c>
      <c r="X1419" s="275">
        <v>0.25606016212344285</v>
      </c>
      <c r="Y1419" s="275">
        <v>6.7678556047712837</v>
      </c>
      <c r="Z1419" s="275">
        <v>1.7628638120918423</v>
      </c>
      <c r="AA1419" s="275">
        <v>1.7628638120918423</v>
      </c>
      <c r="AB1419" s="275">
        <v>1.7628638120918423</v>
      </c>
      <c r="AC1419" s="275">
        <v>1.7628638120918423</v>
      </c>
      <c r="AD1419" s="275">
        <v>1.7628638120918423</v>
      </c>
      <c r="AE1419" s="275">
        <v>1.7628638120918423</v>
      </c>
      <c r="AF1419" s="275">
        <v>433.84360582189606</v>
      </c>
      <c r="AG1419" s="275">
        <v>40.173489174618716</v>
      </c>
      <c r="AH1419" s="275">
        <v>40.173489174618716</v>
      </c>
      <c r="AI1419" s="275">
        <v>41.314389867366195</v>
      </c>
      <c r="AJ1419" s="275">
        <v>41.314389867366195</v>
      </c>
      <c r="AK1419" s="275">
        <v>41.314389867366195</v>
      </c>
    </row>
    <row r="1420" spans="1:37" ht="15" x14ac:dyDescent="0.25">
      <c r="A1420" s="269" t="s">
        <v>3171</v>
      </c>
      <c r="B1420" s="269" t="s">
        <v>2356</v>
      </c>
      <c r="C1420" s="275">
        <v>228</v>
      </c>
      <c r="D1420" s="269" t="s">
        <v>802</v>
      </c>
      <c r="E1420" s="275">
        <v>612.15919329020539</v>
      </c>
      <c r="F1420" s="275">
        <v>488.79816879962789</v>
      </c>
      <c r="G1420" s="275">
        <v>530.61196071956863</v>
      </c>
      <c r="H1420" s="275">
        <v>632.93086134615294</v>
      </c>
      <c r="I1420" s="275">
        <v>541.75191432110728</v>
      </c>
      <c r="J1420" s="275">
        <v>592.52568783638378</v>
      </c>
      <c r="K1420" s="275">
        <v>612.15919329020539</v>
      </c>
      <c r="L1420" s="275">
        <v>499.97082353603628</v>
      </c>
      <c r="M1420" s="275">
        <v>556.47155541997051</v>
      </c>
      <c r="N1420" s="275">
        <v>314.55126909470204</v>
      </c>
      <c r="O1420" s="275">
        <v>193.34354032570062</v>
      </c>
      <c r="P1420" s="275">
        <v>243.67354272575014</v>
      </c>
      <c r="Q1420" s="275">
        <v>292.42972760341195</v>
      </c>
      <c r="R1420" s="275">
        <v>273.51336334711334</v>
      </c>
      <c r="S1420" s="275">
        <v>281.98186223825809</v>
      </c>
      <c r="T1420" s="275">
        <v>290.6322851986215</v>
      </c>
      <c r="U1420" s="275">
        <v>195.47036187385669</v>
      </c>
      <c r="V1420" s="275">
        <v>245.2409263671114</v>
      </c>
      <c r="W1420" s="275">
        <v>14.730251993113889</v>
      </c>
      <c r="X1420" s="275">
        <v>0.28817395615575875</v>
      </c>
      <c r="Y1420" s="275">
        <v>7.5092129746348242</v>
      </c>
      <c r="Z1420" s="275">
        <v>2.1798679496874263</v>
      </c>
      <c r="AA1420" s="275">
        <v>2.1798679496874263</v>
      </c>
      <c r="AB1420" s="275">
        <v>2.1798679496874263</v>
      </c>
      <c r="AC1420" s="275">
        <v>2.1798679496874263</v>
      </c>
      <c r="AD1420" s="275">
        <v>2.1798679496874263</v>
      </c>
      <c r="AE1420" s="275">
        <v>2.1798679496874263</v>
      </c>
      <c r="AF1420" s="275">
        <v>584.07893481319616</v>
      </c>
      <c r="AG1420" s="275">
        <v>54.085130180518711</v>
      </c>
      <c r="AH1420" s="275">
        <v>54.085130180518711</v>
      </c>
      <c r="AI1420" s="275">
        <v>53.820093987201062</v>
      </c>
      <c r="AJ1420" s="275">
        <v>53.820093987201062</v>
      </c>
      <c r="AK1420" s="275">
        <v>53.820093987201062</v>
      </c>
    </row>
    <row r="1421" spans="1:37" ht="15" x14ac:dyDescent="0.25">
      <c r="A1421" s="269" t="s">
        <v>3905</v>
      </c>
      <c r="B1421" s="269" t="s">
        <v>2356</v>
      </c>
      <c r="C1421" s="275">
        <v>184</v>
      </c>
      <c r="D1421" s="269" t="s">
        <v>802</v>
      </c>
      <c r="E1421" s="275">
        <v>513.86483895902279</v>
      </c>
      <c r="F1421" s="275">
        <v>419.05490524731732</v>
      </c>
      <c r="G1421" s="275">
        <v>453.01193347087298</v>
      </c>
      <c r="H1421" s="275">
        <v>539.2858037729834</v>
      </c>
      <c r="I1421" s="275">
        <v>464.41208880787468</v>
      </c>
      <c r="J1421" s="275">
        <v>506.41284629475632</v>
      </c>
      <c r="K1421" s="275">
        <v>513.86483895902279</v>
      </c>
      <c r="L1421" s="275">
        <v>430.22755998372577</v>
      </c>
      <c r="M1421" s="275">
        <v>475.97976248211478</v>
      </c>
      <c r="N1421" s="275">
        <v>269.30650321532642</v>
      </c>
      <c r="O1421" s="275">
        <v>171.37808258113657</v>
      </c>
      <c r="P1421" s="275">
        <v>212.37551578969465</v>
      </c>
      <c r="Q1421" s="275">
        <v>252.21781892430744</v>
      </c>
      <c r="R1421" s="275">
        <v>237.5649512770317</v>
      </c>
      <c r="S1421" s="275">
        <v>244.02997369389723</v>
      </c>
      <c r="T1421" s="275">
        <v>250.88085054761379</v>
      </c>
      <c r="U1421" s="275">
        <v>173.50490412929264</v>
      </c>
      <c r="V1421" s="275">
        <v>214.25035808589223</v>
      </c>
      <c r="W1421" s="275">
        <v>14.024977948194222</v>
      </c>
      <c r="X1421" s="275">
        <v>0.26630956722128057</v>
      </c>
      <c r="Y1421" s="275">
        <v>7.1456437577077514</v>
      </c>
      <c r="Z1421" s="275">
        <v>1.8678282746289752</v>
      </c>
      <c r="AA1421" s="275">
        <v>1.8678282746289752</v>
      </c>
      <c r="AB1421" s="275">
        <v>1.8678282746289752</v>
      </c>
      <c r="AC1421" s="275">
        <v>1.8678282746289752</v>
      </c>
      <c r="AD1421" s="275">
        <v>1.8678282746289752</v>
      </c>
      <c r="AE1421" s="275">
        <v>1.8678282746289752</v>
      </c>
      <c r="AF1421" s="275">
        <v>482.33268376369614</v>
      </c>
      <c r="AG1421" s="275">
        <v>44.663528671618714</v>
      </c>
      <c r="AH1421" s="275">
        <v>44.663528671618714</v>
      </c>
      <c r="AI1421" s="275">
        <v>43.823801305498222</v>
      </c>
      <c r="AJ1421" s="275">
        <v>43.823801305498222</v>
      </c>
      <c r="AK1421" s="275">
        <v>43.823801305498222</v>
      </c>
    </row>
    <row r="1422" spans="1:37" ht="15" x14ac:dyDescent="0.25">
      <c r="A1422" s="269" t="s">
        <v>2357</v>
      </c>
      <c r="B1422" s="269" t="s">
        <v>2356</v>
      </c>
      <c r="C1422" s="275">
        <v>42</v>
      </c>
      <c r="D1422" s="269" t="s">
        <v>802</v>
      </c>
      <c r="E1422" s="275">
        <v>128.6194765923552</v>
      </c>
      <c r="F1422" s="275">
        <v>104.18605785967442</v>
      </c>
      <c r="G1422" s="275">
        <v>114.98593274609247</v>
      </c>
      <c r="H1422" s="275">
        <v>134.43658000943671</v>
      </c>
      <c r="I1422" s="275">
        <v>119.19626259286289</v>
      </c>
      <c r="J1422" s="275">
        <v>127.86912130751557</v>
      </c>
      <c r="K1422" s="275">
        <v>141.63673102497165</v>
      </c>
      <c r="L1422" s="275">
        <v>109.56465231178493</v>
      </c>
      <c r="M1422" s="275">
        <v>122.85514014026317</v>
      </c>
      <c r="N1422" s="275">
        <v>64.754040203881502</v>
      </c>
      <c r="O1422" s="275">
        <v>44.45399960683109</v>
      </c>
      <c r="P1422" s="275">
        <v>53.51220747795734</v>
      </c>
      <c r="Q1422" s="275">
        <v>61.565726027389701</v>
      </c>
      <c r="R1422" s="275">
        <v>58.987277385497947</v>
      </c>
      <c r="S1422" s="275">
        <v>60.513473210206833</v>
      </c>
      <c r="T1422" s="275">
        <v>63.690629429803465</v>
      </c>
      <c r="U1422" s="275">
        <v>45.517410380909133</v>
      </c>
      <c r="V1422" s="275">
        <v>55.063014716801163</v>
      </c>
      <c r="W1422" s="275">
        <v>4.498985601828501</v>
      </c>
      <c r="X1422" s="275">
        <v>7.9428872464003E-2</v>
      </c>
      <c r="Y1422" s="275">
        <v>2.2892072371462522</v>
      </c>
      <c r="Z1422" s="275">
        <v>0.37746399593753616</v>
      </c>
      <c r="AA1422" s="275">
        <v>0.37746399593753616</v>
      </c>
      <c r="AB1422" s="275">
        <v>0.37746399593753616</v>
      </c>
      <c r="AC1422" s="275">
        <v>0.37746399593753616</v>
      </c>
      <c r="AD1422" s="275">
        <v>0.37746399593753616</v>
      </c>
      <c r="AE1422" s="275">
        <v>0.37746399593753616</v>
      </c>
      <c r="AF1422" s="275">
        <v>113.20400525029613</v>
      </c>
      <c r="AG1422" s="275">
        <v>10.482579241318716</v>
      </c>
      <c r="AH1422" s="275">
        <v>10.482579241318716</v>
      </c>
      <c r="AI1422" s="275">
        <v>8.6801142702019476</v>
      </c>
      <c r="AJ1422" s="275">
        <v>8.6801142702019476</v>
      </c>
      <c r="AK1422" s="275">
        <v>8.6801142702019476</v>
      </c>
    </row>
    <row r="1423" spans="1:37" ht="15" x14ac:dyDescent="0.25">
      <c r="A1423" s="269" t="s">
        <v>2622</v>
      </c>
      <c r="B1423" s="269" t="s">
        <v>2356</v>
      </c>
      <c r="C1423" s="275">
        <v>148</v>
      </c>
      <c r="D1423" s="269" t="s">
        <v>802</v>
      </c>
      <c r="E1423" s="275">
        <v>434.16447319833338</v>
      </c>
      <c r="F1423" s="275">
        <v>348.80865754617719</v>
      </c>
      <c r="G1423" s="275">
        <v>378.86631300154482</v>
      </c>
      <c r="H1423" s="275">
        <v>449.12001055209822</v>
      </c>
      <c r="I1423" s="275">
        <v>388.46841963604305</v>
      </c>
      <c r="J1423" s="275">
        <v>422.39451509855286</v>
      </c>
      <c r="K1423" s="275">
        <v>435.10439982241917</v>
      </c>
      <c r="L1423" s="275">
        <v>359.98131228258563</v>
      </c>
      <c r="M1423" s="275">
        <v>399.66531774591647</v>
      </c>
      <c r="N1423" s="275">
        <v>233.51367694012936</v>
      </c>
      <c r="O1423" s="275">
        <v>151.85417346304021</v>
      </c>
      <c r="P1423" s="275">
        <v>186.21409910282534</v>
      </c>
      <c r="Q1423" s="275">
        <v>218.3528666789403</v>
      </c>
      <c r="R1423" s="275">
        <v>207.29000229045806</v>
      </c>
      <c r="S1423" s="275">
        <v>212.12218298168577</v>
      </c>
      <c r="T1423" s="275">
        <v>220.58135550078475</v>
      </c>
      <c r="U1423" s="275">
        <v>153.98099501119628</v>
      </c>
      <c r="V1423" s="275">
        <v>188.56477339141657</v>
      </c>
      <c r="W1423" s="275">
        <v>13.675554612131302</v>
      </c>
      <c r="X1423" s="275">
        <v>0.25499724820491332</v>
      </c>
      <c r="Y1423" s="275">
        <v>6.965275930168108</v>
      </c>
      <c r="Z1423" s="275">
        <v>1.6074137987840094</v>
      </c>
      <c r="AA1423" s="275">
        <v>1.6074137987840094</v>
      </c>
      <c r="AB1423" s="275">
        <v>1.6074137987840094</v>
      </c>
      <c r="AC1423" s="275">
        <v>1.6074137987840094</v>
      </c>
      <c r="AD1423" s="275">
        <v>1.6074137987840094</v>
      </c>
      <c r="AE1423" s="275">
        <v>1.6074137987840094</v>
      </c>
      <c r="AF1423" s="275">
        <v>404.84477376099613</v>
      </c>
      <c r="AG1423" s="275">
        <v>37.488225121718713</v>
      </c>
      <c r="AH1423" s="275">
        <v>37.488225121718713</v>
      </c>
      <c r="AI1423" s="275">
        <v>35.338465028080492</v>
      </c>
      <c r="AJ1423" s="275">
        <v>35.338465028080492</v>
      </c>
      <c r="AK1423" s="275">
        <v>35.338465028080492</v>
      </c>
    </row>
    <row r="1424" spans="1:37" ht="15" x14ac:dyDescent="0.25">
      <c r="A1424" s="269" t="s">
        <v>3906</v>
      </c>
      <c r="B1424" s="269" t="s">
        <v>2359</v>
      </c>
      <c r="C1424" s="275">
        <v>42</v>
      </c>
      <c r="D1424" s="269" t="s">
        <v>802</v>
      </c>
      <c r="E1424" s="275">
        <v>128.6194765923552</v>
      </c>
      <c r="F1424" s="275">
        <v>104.18605785967442</v>
      </c>
      <c r="G1424" s="275">
        <v>114.98593274609247</v>
      </c>
      <c r="H1424" s="275">
        <v>134.43658000943671</v>
      </c>
      <c r="I1424" s="275">
        <v>119.19626259286289</v>
      </c>
      <c r="J1424" s="275">
        <v>127.86912130751557</v>
      </c>
      <c r="K1424" s="275">
        <v>141.63673102497165</v>
      </c>
      <c r="L1424" s="275">
        <v>109.56465231178493</v>
      </c>
      <c r="M1424" s="275">
        <v>122.85514014026317</v>
      </c>
      <c r="N1424" s="275">
        <v>64.754040203881502</v>
      </c>
      <c r="O1424" s="275">
        <v>44.45399960683109</v>
      </c>
      <c r="P1424" s="275">
        <v>53.512207477957332</v>
      </c>
      <c r="Q1424" s="275">
        <v>61.565726027389701</v>
      </c>
      <c r="R1424" s="275">
        <v>58.987277385497947</v>
      </c>
      <c r="S1424" s="275">
        <v>60.513473210206833</v>
      </c>
      <c r="T1424" s="275">
        <v>63.690629429803465</v>
      </c>
      <c r="U1424" s="275">
        <v>45.517410380909133</v>
      </c>
      <c r="V1424" s="275">
        <v>55.063014716801163</v>
      </c>
      <c r="W1424" s="275">
        <v>4.498985601828501</v>
      </c>
      <c r="X1424" s="275">
        <v>7.9428872464003E-2</v>
      </c>
      <c r="Y1424" s="275">
        <v>2.2892072371462522</v>
      </c>
      <c r="Z1424" s="275">
        <v>0.37746399593753616</v>
      </c>
      <c r="AA1424" s="275">
        <v>0.37746399593753616</v>
      </c>
      <c r="AB1424" s="275">
        <v>0.37746399593753616</v>
      </c>
      <c r="AC1424" s="275">
        <v>0.37746399593753616</v>
      </c>
      <c r="AD1424" s="275">
        <v>0.37746399593753616</v>
      </c>
      <c r="AE1424" s="275">
        <v>0.37746399593753616</v>
      </c>
      <c r="AF1424" s="275">
        <v>113.20372037669614</v>
      </c>
      <c r="AG1424" s="275">
        <v>10.482552863318716</v>
      </c>
      <c r="AH1424" s="275">
        <v>10.482552863318716</v>
      </c>
      <c r="AI1424" s="275">
        <v>8.6801142702019476</v>
      </c>
      <c r="AJ1424" s="275">
        <v>8.6801142702019476</v>
      </c>
      <c r="AK1424" s="275">
        <v>8.6801142702019476</v>
      </c>
    </row>
    <row r="1425" spans="1:37" ht="15" x14ac:dyDescent="0.25">
      <c r="A1425" s="269" t="s">
        <v>2358</v>
      </c>
      <c r="B1425" s="269" t="s">
        <v>2359</v>
      </c>
      <c r="C1425" s="275">
        <v>42</v>
      </c>
      <c r="D1425" s="269" t="s">
        <v>802</v>
      </c>
      <c r="E1425" s="275">
        <v>128.6194765923552</v>
      </c>
      <c r="F1425" s="275">
        <v>104.18605785967442</v>
      </c>
      <c r="G1425" s="275">
        <v>114.98593274609247</v>
      </c>
      <c r="H1425" s="275">
        <v>134.43658000943671</v>
      </c>
      <c r="I1425" s="275">
        <v>119.19626259286289</v>
      </c>
      <c r="J1425" s="275">
        <v>127.86912130751557</v>
      </c>
      <c r="K1425" s="275">
        <v>141.63673102497165</v>
      </c>
      <c r="L1425" s="275">
        <v>109.56465231178493</v>
      </c>
      <c r="M1425" s="275">
        <v>122.85514014026317</v>
      </c>
      <c r="N1425" s="275">
        <v>64.754040203881502</v>
      </c>
      <c r="O1425" s="275">
        <v>44.45399960683109</v>
      </c>
      <c r="P1425" s="275">
        <v>53.51220747795734</v>
      </c>
      <c r="Q1425" s="275">
        <v>61.565726027389701</v>
      </c>
      <c r="R1425" s="275">
        <v>58.987277385497947</v>
      </c>
      <c r="S1425" s="275">
        <v>60.513473210206833</v>
      </c>
      <c r="T1425" s="275">
        <v>63.690629429803465</v>
      </c>
      <c r="U1425" s="275">
        <v>45.517410380909133</v>
      </c>
      <c r="V1425" s="275">
        <v>55.063014716801163</v>
      </c>
      <c r="W1425" s="275">
        <v>4.498985601828501</v>
      </c>
      <c r="X1425" s="275">
        <v>7.9428872464003E-2</v>
      </c>
      <c r="Y1425" s="275">
        <v>2.2892072371462522</v>
      </c>
      <c r="Z1425" s="275">
        <v>0.37746399593753616</v>
      </c>
      <c r="AA1425" s="275">
        <v>0.37746399593753616</v>
      </c>
      <c r="AB1425" s="275">
        <v>0.37746399593753616</v>
      </c>
      <c r="AC1425" s="275">
        <v>0.37746399593753616</v>
      </c>
      <c r="AD1425" s="275">
        <v>0.37746399593753616</v>
      </c>
      <c r="AE1425" s="275">
        <v>0.37746399593753616</v>
      </c>
      <c r="AF1425" s="275">
        <v>113.20400525029613</v>
      </c>
      <c r="AG1425" s="275">
        <v>10.482579241318716</v>
      </c>
      <c r="AH1425" s="275">
        <v>10.482579241318716</v>
      </c>
      <c r="AI1425" s="275">
        <v>8.6801142702019476</v>
      </c>
      <c r="AJ1425" s="275">
        <v>8.6801142702019476</v>
      </c>
      <c r="AK1425" s="275">
        <v>8.6801142702019476</v>
      </c>
    </row>
    <row r="1426" spans="1:37" ht="15" x14ac:dyDescent="0.25">
      <c r="A1426" s="269" t="s">
        <v>3907</v>
      </c>
      <c r="B1426" s="269" t="s">
        <v>2361</v>
      </c>
      <c r="C1426" s="275">
        <v>4</v>
      </c>
      <c r="D1426" s="269" t="s">
        <v>802</v>
      </c>
      <c r="E1426" s="275">
        <v>37.784038417968873</v>
      </c>
      <c r="F1426" s="275">
        <v>28.198699231996294</v>
      </c>
      <c r="G1426" s="275">
        <v>33.424956300697509</v>
      </c>
      <c r="H1426" s="275">
        <v>38.391393597169987</v>
      </c>
      <c r="I1426" s="275">
        <v>36.25669689312042</v>
      </c>
      <c r="J1426" s="275">
        <v>37.774995253477933</v>
      </c>
      <c r="K1426" s="275">
        <v>48.080593267955066</v>
      </c>
      <c r="L1426" s="275">
        <v>29.336355476701172</v>
      </c>
      <c r="M1426" s="275">
        <v>36.275147864347815</v>
      </c>
      <c r="N1426" s="275">
        <v>37.24105140588869</v>
      </c>
      <c r="O1426" s="275">
        <v>32.817223120382671</v>
      </c>
      <c r="P1426" s="275">
        <v>35.202070523370189</v>
      </c>
      <c r="Q1426" s="275">
        <v>38.202569031232393</v>
      </c>
      <c r="R1426" s="275">
        <v>37.505642211430327</v>
      </c>
      <c r="S1426" s="275">
        <v>37.93306486670582</v>
      </c>
      <c r="T1426" s="275">
        <v>39.549556151751226</v>
      </c>
      <c r="U1426" s="275">
        <v>32.097162432597017</v>
      </c>
      <c r="V1426" s="275">
        <v>35.544898964509649</v>
      </c>
      <c r="W1426" s="275">
        <v>3.8983044231646629</v>
      </c>
      <c r="X1426" s="275">
        <v>7.211612588572805E-2</v>
      </c>
      <c r="Y1426" s="275">
        <v>1.9852102745251954</v>
      </c>
      <c r="Z1426" s="275">
        <v>0.23622032640539245</v>
      </c>
      <c r="AA1426" s="275">
        <v>0.23622032640539245</v>
      </c>
      <c r="AB1426" s="275">
        <v>0.23622032640539245</v>
      </c>
      <c r="AC1426" s="275">
        <v>0.23622032640539245</v>
      </c>
      <c r="AD1426" s="275">
        <v>0.23622032640539245</v>
      </c>
      <c r="AE1426" s="275">
        <v>0.23622032640539245</v>
      </c>
      <c r="AF1426" s="275">
        <v>21.044213605499998</v>
      </c>
      <c r="AG1426" s="275">
        <v>1.9486743111999998</v>
      </c>
      <c r="AH1426" s="275">
        <v>1.9486743111999998</v>
      </c>
      <c r="AI1426" s="275">
        <v>1.8691911781533088</v>
      </c>
      <c r="AJ1426" s="275">
        <v>1.8691911781533088</v>
      </c>
      <c r="AK1426" s="275">
        <v>1.8691911781533088</v>
      </c>
    </row>
    <row r="1427" spans="1:37" ht="15" x14ac:dyDescent="0.25">
      <c r="A1427" s="269" t="s">
        <v>3908</v>
      </c>
      <c r="B1427" s="269" t="s">
        <v>2363</v>
      </c>
      <c r="C1427" s="275">
        <v>10</v>
      </c>
      <c r="D1427" s="269" t="s">
        <v>802</v>
      </c>
      <c r="E1427" s="275">
        <v>11.356194293758174</v>
      </c>
      <c r="F1427" s="275">
        <v>5.7909457925382677</v>
      </c>
      <c r="G1427" s="275">
        <v>7.2184034123812104</v>
      </c>
      <c r="H1427" s="275">
        <v>8.6036322045140068</v>
      </c>
      <c r="I1427" s="275">
        <v>6.8756781962351035</v>
      </c>
      <c r="J1427" s="275">
        <v>7.7396552003745551</v>
      </c>
      <c r="K1427" s="275">
        <v>11.356194293758174</v>
      </c>
      <c r="L1427" s="275">
        <v>5.9261079511198549</v>
      </c>
      <c r="M1427" s="275">
        <v>7.5798741235262277</v>
      </c>
      <c r="N1427" s="275">
        <v>5.8808741400308158</v>
      </c>
      <c r="O1427" s="275">
        <v>2.5297318117783103</v>
      </c>
      <c r="P1427" s="275">
        <v>3.7221146419038593</v>
      </c>
      <c r="Q1427" s="275">
        <v>4.8706341146866547</v>
      </c>
      <c r="R1427" s="275">
        <v>4.2231535488522649</v>
      </c>
      <c r="S1427" s="275">
        <v>4.5444717413943714</v>
      </c>
      <c r="T1427" s="275">
        <v>4.7933055225119734</v>
      </c>
      <c r="U1427" s="275">
        <v>2.5297318117783103</v>
      </c>
      <c r="V1427" s="275">
        <v>3.6120926289827455</v>
      </c>
      <c r="W1427" s="275">
        <v>0.19217713753837168</v>
      </c>
      <c r="X1427" s="275">
        <v>3.3350230191164123E-3</v>
      </c>
      <c r="Y1427" s="275">
        <v>9.7756080278744051E-2</v>
      </c>
      <c r="Z1427" s="275">
        <v>4.8357742339626794E-2</v>
      </c>
      <c r="AA1427" s="275">
        <v>4.8357742339626794E-2</v>
      </c>
      <c r="AB1427" s="275">
        <v>4.8357742339626794E-2</v>
      </c>
      <c r="AC1427" s="275">
        <v>4.8357742339626794E-2</v>
      </c>
      <c r="AD1427" s="275">
        <v>4.8357742339626794E-2</v>
      </c>
      <c r="AE1427" s="275">
        <v>4.8357742339626794E-2</v>
      </c>
      <c r="AF1427" s="275">
        <v>12.359417284000001</v>
      </c>
      <c r="AG1427" s="275">
        <v>1.1444697381999998</v>
      </c>
      <c r="AH1427" s="275">
        <v>1.1444697381999998</v>
      </c>
      <c r="AI1427" s="275">
        <v>1.3657100703712173</v>
      </c>
      <c r="AJ1427" s="275">
        <v>1.3657100703712173</v>
      </c>
      <c r="AK1427" s="275">
        <v>1.3657100703712173</v>
      </c>
    </row>
    <row r="1428" spans="1:37" ht="15" x14ac:dyDescent="0.25">
      <c r="A1428" s="269" t="s">
        <v>3909</v>
      </c>
      <c r="B1428" s="269" t="s">
        <v>2365</v>
      </c>
      <c r="C1428" s="275">
        <v>10</v>
      </c>
      <c r="D1428" s="269" t="s">
        <v>802</v>
      </c>
      <c r="E1428" s="275">
        <v>0</v>
      </c>
      <c r="F1428" s="275">
        <v>0</v>
      </c>
      <c r="G1428" s="275">
        <v>0</v>
      </c>
      <c r="H1428" s="275">
        <v>0</v>
      </c>
      <c r="I1428" s="275">
        <v>0</v>
      </c>
      <c r="J1428" s="275">
        <v>0</v>
      </c>
      <c r="K1428" s="275">
        <v>0</v>
      </c>
      <c r="L1428" s="275">
        <v>0</v>
      </c>
      <c r="M1428" s="275">
        <v>0</v>
      </c>
      <c r="N1428" s="275">
        <v>0.41625313755116466</v>
      </c>
      <c r="O1428" s="275">
        <v>0.41625313755116466</v>
      </c>
      <c r="P1428" s="275">
        <v>0.4162531375511645</v>
      </c>
      <c r="Q1428" s="275">
        <v>0.41625313755116466</v>
      </c>
      <c r="R1428" s="275">
        <v>0.41625313755116466</v>
      </c>
      <c r="S1428" s="275">
        <v>0.41625313755116466</v>
      </c>
      <c r="T1428" s="275">
        <v>0.41625313755116466</v>
      </c>
      <c r="U1428" s="275">
        <v>0.41625313755116466</v>
      </c>
      <c r="V1428" s="275">
        <v>0.41625313755116466</v>
      </c>
      <c r="W1428" s="275">
        <v>0.19103384003668736</v>
      </c>
      <c r="X1428" s="275">
        <v>1.873082939990458E-3</v>
      </c>
      <c r="Y1428" s="275">
        <v>9.6453461488338901E-2</v>
      </c>
      <c r="Z1428" s="275">
        <v>4.5021119901966285E-2</v>
      </c>
      <c r="AA1428" s="275">
        <v>4.5021119901966285E-2</v>
      </c>
      <c r="AB1428" s="275">
        <v>4.5021119901966285E-2</v>
      </c>
      <c r="AC1428" s="275">
        <v>4.5021119901966285E-2</v>
      </c>
      <c r="AD1428" s="275">
        <v>4.5021119901966285E-2</v>
      </c>
      <c r="AE1428" s="275">
        <v>4.5021119901966285E-2</v>
      </c>
      <c r="AF1428" s="275">
        <v>0.30259753319999999</v>
      </c>
      <c r="AG1428" s="275">
        <v>2.8020173799999999E-2</v>
      </c>
      <c r="AH1428" s="275">
        <v>2.8020173799999999E-2</v>
      </c>
      <c r="AI1428" s="275">
        <v>3.8419565269173471E-2</v>
      </c>
      <c r="AJ1428" s="275">
        <v>3.8419565269173471E-2</v>
      </c>
      <c r="AK1428" s="275">
        <v>3.8419565269173471E-2</v>
      </c>
    </row>
    <row r="1429" spans="1:37" ht="15" x14ac:dyDescent="0.25">
      <c r="A1429" s="269" t="s">
        <v>3910</v>
      </c>
      <c r="B1429" s="269" t="s">
        <v>2367</v>
      </c>
      <c r="C1429" s="275">
        <v>10</v>
      </c>
      <c r="D1429" s="269" t="s">
        <v>802</v>
      </c>
      <c r="E1429" s="275">
        <v>11.356194293758174</v>
      </c>
      <c r="F1429" s="275">
        <v>5.7909457925382677</v>
      </c>
      <c r="G1429" s="275">
        <v>7.2184034123812104</v>
      </c>
      <c r="H1429" s="275">
        <v>8.6036322045140068</v>
      </c>
      <c r="I1429" s="275">
        <v>6.8756781962351035</v>
      </c>
      <c r="J1429" s="275">
        <v>7.7396552003745551</v>
      </c>
      <c r="K1429" s="275">
        <v>11.356194293758174</v>
      </c>
      <c r="L1429" s="275">
        <v>5.9261079511198549</v>
      </c>
      <c r="M1429" s="275">
        <v>7.5798741235262277</v>
      </c>
      <c r="N1429" s="275">
        <v>5.6983569211623166</v>
      </c>
      <c r="O1429" s="275">
        <v>2.3472145929098112</v>
      </c>
      <c r="P1429" s="275">
        <v>3.5395974230353602</v>
      </c>
      <c r="Q1429" s="275">
        <v>4.6881168958181547</v>
      </c>
      <c r="R1429" s="275">
        <v>4.0406363299837658</v>
      </c>
      <c r="S1429" s="275">
        <v>4.3619545225258722</v>
      </c>
      <c r="T1429" s="275">
        <v>4.6107883036434743</v>
      </c>
      <c r="U1429" s="275">
        <v>2.3472145929098112</v>
      </c>
      <c r="V1429" s="275">
        <v>3.4295754101142473</v>
      </c>
      <c r="W1429" s="275">
        <v>0.1895608038116873</v>
      </c>
      <c r="X1429" s="275">
        <v>1.8726034649904578E-3</v>
      </c>
      <c r="Y1429" s="275">
        <v>9.5716703638338882E-2</v>
      </c>
      <c r="Z1429" s="275">
        <v>3.977028587696628E-2</v>
      </c>
      <c r="AA1429" s="275">
        <v>3.977028587696628E-2</v>
      </c>
      <c r="AB1429" s="275">
        <v>3.977028587696628E-2</v>
      </c>
      <c r="AC1429" s="275">
        <v>3.977028587696628E-2</v>
      </c>
      <c r="AD1429" s="275">
        <v>3.977028587696628E-2</v>
      </c>
      <c r="AE1429" s="275">
        <v>3.977028587696628E-2</v>
      </c>
      <c r="AF1429" s="275">
        <v>12.342604191700001</v>
      </c>
      <c r="AG1429" s="275">
        <v>1.1429128641999999</v>
      </c>
      <c r="AH1429" s="275">
        <v>1.1429128641999999</v>
      </c>
      <c r="AI1429" s="275">
        <v>1.4273405137795359</v>
      </c>
      <c r="AJ1429" s="275">
        <v>1.4273405137795359</v>
      </c>
      <c r="AK1429" s="275">
        <v>1.4273405137795359</v>
      </c>
    </row>
    <row r="1430" spans="1:37" ht="15" x14ac:dyDescent="0.25">
      <c r="A1430" s="269" t="s">
        <v>2360</v>
      </c>
      <c r="B1430" s="269" t="s">
        <v>2361</v>
      </c>
      <c r="C1430" s="275">
        <v>4</v>
      </c>
      <c r="D1430" s="269" t="s">
        <v>802</v>
      </c>
      <c r="E1430" s="275">
        <v>37.784038417968873</v>
      </c>
      <c r="F1430" s="275">
        <v>28.198699231996294</v>
      </c>
      <c r="G1430" s="275">
        <v>33.424956300697509</v>
      </c>
      <c r="H1430" s="275">
        <v>38.391393597169987</v>
      </c>
      <c r="I1430" s="275">
        <v>36.25669689312042</v>
      </c>
      <c r="J1430" s="275">
        <v>37.774995253477933</v>
      </c>
      <c r="K1430" s="275">
        <v>48.080593267955066</v>
      </c>
      <c r="L1430" s="275">
        <v>29.336355476701172</v>
      </c>
      <c r="M1430" s="275">
        <v>36.275147864347815</v>
      </c>
      <c r="N1430" s="275">
        <v>37.24105140588869</v>
      </c>
      <c r="O1430" s="275">
        <v>32.817223120382671</v>
      </c>
      <c r="P1430" s="275">
        <v>35.202070523370189</v>
      </c>
      <c r="Q1430" s="275">
        <v>38.202569031232393</v>
      </c>
      <c r="R1430" s="275">
        <v>37.505642211430327</v>
      </c>
      <c r="S1430" s="275">
        <v>37.93306486670582</v>
      </c>
      <c r="T1430" s="275">
        <v>39.549556151751226</v>
      </c>
      <c r="U1430" s="275">
        <v>32.097162432597017</v>
      </c>
      <c r="V1430" s="275">
        <v>35.544898964509649</v>
      </c>
      <c r="W1430" s="275">
        <v>3.8983044231646629</v>
      </c>
      <c r="X1430" s="275">
        <v>7.211612588572805E-2</v>
      </c>
      <c r="Y1430" s="275">
        <v>1.9852102745251954</v>
      </c>
      <c r="Z1430" s="275">
        <v>0.23622032640539245</v>
      </c>
      <c r="AA1430" s="275">
        <v>0.23622032640539245</v>
      </c>
      <c r="AB1430" s="275">
        <v>0.23622032640539245</v>
      </c>
      <c r="AC1430" s="275">
        <v>0.23622032640539245</v>
      </c>
      <c r="AD1430" s="275">
        <v>0.23622032640539245</v>
      </c>
      <c r="AE1430" s="275">
        <v>0.23622032640539245</v>
      </c>
      <c r="AF1430" s="275">
        <v>21.044213605499998</v>
      </c>
      <c r="AG1430" s="275">
        <v>1.9486743111999998</v>
      </c>
      <c r="AH1430" s="275">
        <v>1.9486743111999998</v>
      </c>
      <c r="AI1430" s="275">
        <v>1.8691911781533088</v>
      </c>
      <c r="AJ1430" s="275">
        <v>1.8691911781533088</v>
      </c>
      <c r="AK1430" s="275">
        <v>1.8691911781533088</v>
      </c>
    </row>
    <row r="1431" spans="1:37" ht="15" x14ac:dyDescent="0.25">
      <c r="A1431" s="269" t="s">
        <v>2362</v>
      </c>
      <c r="B1431" s="269" t="s">
        <v>2363</v>
      </c>
      <c r="C1431" s="275">
        <v>10</v>
      </c>
      <c r="D1431" s="269" t="s">
        <v>802</v>
      </c>
      <c r="E1431" s="275">
        <v>11.356194293758174</v>
      </c>
      <c r="F1431" s="275">
        <v>5.7909457925382677</v>
      </c>
      <c r="G1431" s="275">
        <v>7.2184034123812104</v>
      </c>
      <c r="H1431" s="275">
        <v>8.6036322045140068</v>
      </c>
      <c r="I1431" s="275">
        <v>6.8756781962351035</v>
      </c>
      <c r="J1431" s="275">
        <v>7.7396552003745551</v>
      </c>
      <c r="K1431" s="275">
        <v>11.356194293758174</v>
      </c>
      <c r="L1431" s="275">
        <v>5.9261079511198549</v>
      </c>
      <c r="M1431" s="275">
        <v>7.5798741235262277</v>
      </c>
      <c r="N1431" s="275">
        <v>5.8906803380485497</v>
      </c>
      <c r="O1431" s="275">
        <v>2.5395380097960452</v>
      </c>
      <c r="P1431" s="275">
        <v>3.7319208399215942</v>
      </c>
      <c r="Q1431" s="275">
        <v>4.8804403127043887</v>
      </c>
      <c r="R1431" s="275">
        <v>4.2329597468699998</v>
      </c>
      <c r="S1431" s="275">
        <v>4.5542779394121062</v>
      </c>
      <c r="T1431" s="275">
        <v>4.8031117205297083</v>
      </c>
      <c r="U1431" s="275">
        <v>2.5395380097960452</v>
      </c>
      <c r="V1431" s="275">
        <v>3.6218988270004808</v>
      </c>
      <c r="W1431" s="275">
        <v>0.19217713753837168</v>
      </c>
      <c r="X1431" s="275">
        <v>3.3350230191164123E-3</v>
      </c>
      <c r="Y1431" s="275">
        <v>9.7756080278744051E-2</v>
      </c>
      <c r="Z1431" s="275">
        <v>4.8357742339626794E-2</v>
      </c>
      <c r="AA1431" s="275">
        <v>4.8357742339626794E-2</v>
      </c>
      <c r="AB1431" s="275">
        <v>4.8357742339626794E-2</v>
      </c>
      <c r="AC1431" s="275">
        <v>4.8357742339626794E-2</v>
      </c>
      <c r="AD1431" s="275">
        <v>4.8357742339626794E-2</v>
      </c>
      <c r="AE1431" s="275">
        <v>4.8357742339626794E-2</v>
      </c>
      <c r="AF1431" s="275">
        <v>12.359481220000001</v>
      </c>
      <c r="AG1431" s="275">
        <v>1.1444756585999998</v>
      </c>
      <c r="AH1431" s="275">
        <v>1.1444756585999998</v>
      </c>
      <c r="AI1431" s="275">
        <v>1.3657100703712173</v>
      </c>
      <c r="AJ1431" s="275">
        <v>1.3657100703712173</v>
      </c>
      <c r="AK1431" s="275">
        <v>1.3657100703712173</v>
      </c>
    </row>
    <row r="1432" spans="1:37" ht="15" x14ac:dyDescent="0.25">
      <c r="A1432" s="269" t="s">
        <v>2364</v>
      </c>
      <c r="B1432" s="269" t="s">
        <v>2365</v>
      </c>
      <c r="C1432" s="275">
        <v>10</v>
      </c>
      <c r="D1432" s="269" t="s">
        <v>802</v>
      </c>
      <c r="E1432" s="275">
        <v>0</v>
      </c>
      <c r="F1432" s="275">
        <v>0</v>
      </c>
      <c r="G1432" s="275">
        <v>0</v>
      </c>
      <c r="H1432" s="275">
        <v>0</v>
      </c>
      <c r="I1432" s="275">
        <v>0</v>
      </c>
      <c r="J1432" s="275">
        <v>0</v>
      </c>
      <c r="K1432" s="275">
        <v>0</v>
      </c>
      <c r="L1432" s="275">
        <v>0</v>
      </c>
      <c r="M1432" s="275">
        <v>0</v>
      </c>
      <c r="N1432" s="275">
        <v>0.41625313755116466</v>
      </c>
      <c r="O1432" s="275">
        <v>0.41625313755116466</v>
      </c>
      <c r="P1432" s="275">
        <v>0.4162531375511645</v>
      </c>
      <c r="Q1432" s="275">
        <v>0.41625313755116466</v>
      </c>
      <c r="R1432" s="275">
        <v>0.41625313755116466</v>
      </c>
      <c r="S1432" s="275">
        <v>0.41625313755116466</v>
      </c>
      <c r="T1432" s="275">
        <v>0.41625313755116466</v>
      </c>
      <c r="U1432" s="275">
        <v>0.41625313755116466</v>
      </c>
      <c r="V1432" s="275">
        <v>0.41625313755116466</v>
      </c>
      <c r="W1432" s="275">
        <v>0.19103384003668736</v>
      </c>
      <c r="X1432" s="275">
        <v>1.873082939990458E-3</v>
      </c>
      <c r="Y1432" s="275">
        <v>9.6453461488338901E-2</v>
      </c>
      <c r="Z1432" s="275">
        <v>4.5021119901966285E-2</v>
      </c>
      <c r="AA1432" s="275">
        <v>4.5021119901966285E-2</v>
      </c>
      <c r="AB1432" s="275">
        <v>4.5021119901966285E-2</v>
      </c>
      <c r="AC1432" s="275">
        <v>4.5021119901966285E-2</v>
      </c>
      <c r="AD1432" s="275">
        <v>4.5021119901966285E-2</v>
      </c>
      <c r="AE1432" s="275">
        <v>4.5021119901966285E-2</v>
      </c>
      <c r="AF1432" s="275">
        <v>0.30259753319999999</v>
      </c>
      <c r="AG1432" s="275">
        <v>2.8020173799999999E-2</v>
      </c>
      <c r="AH1432" s="275">
        <v>2.8020173799999999E-2</v>
      </c>
      <c r="AI1432" s="275">
        <v>3.8419565269173471E-2</v>
      </c>
      <c r="AJ1432" s="275">
        <v>3.8419565269173471E-2</v>
      </c>
      <c r="AK1432" s="275">
        <v>3.8419565269173471E-2</v>
      </c>
    </row>
    <row r="1433" spans="1:37" ht="15" x14ac:dyDescent="0.25">
      <c r="A1433" s="269" t="s">
        <v>2366</v>
      </c>
      <c r="B1433" s="269" t="s">
        <v>2367</v>
      </c>
      <c r="C1433" s="275">
        <v>10</v>
      </c>
      <c r="D1433" s="269" t="s">
        <v>802</v>
      </c>
      <c r="E1433" s="275">
        <v>11.356194293758174</v>
      </c>
      <c r="F1433" s="275">
        <v>5.7909457925382677</v>
      </c>
      <c r="G1433" s="275">
        <v>7.2184034123812104</v>
      </c>
      <c r="H1433" s="275">
        <v>8.6036322045140068</v>
      </c>
      <c r="I1433" s="275">
        <v>6.8756781962351035</v>
      </c>
      <c r="J1433" s="275">
        <v>7.7396552003745551</v>
      </c>
      <c r="K1433" s="275">
        <v>11.356194293758174</v>
      </c>
      <c r="L1433" s="275">
        <v>5.9261079511198549</v>
      </c>
      <c r="M1433" s="275">
        <v>7.5798741235262277</v>
      </c>
      <c r="N1433" s="275">
        <v>5.6983569211623166</v>
      </c>
      <c r="O1433" s="275">
        <v>2.3472145929098112</v>
      </c>
      <c r="P1433" s="275">
        <v>3.5395974230353602</v>
      </c>
      <c r="Q1433" s="275">
        <v>4.6881168958181547</v>
      </c>
      <c r="R1433" s="275">
        <v>4.0406363299837667</v>
      </c>
      <c r="S1433" s="275">
        <v>4.3619545225258722</v>
      </c>
      <c r="T1433" s="275">
        <v>4.6107883036434751</v>
      </c>
      <c r="U1433" s="275">
        <v>2.3472145929098112</v>
      </c>
      <c r="V1433" s="275">
        <v>3.4295754101142473</v>
      </c>
      <c r="W1433" s="275">
        <v>0.1895608038116873</v>
      </c>
      <c r="X1433" s="275">
        <v>1.8726034649904578E-3</v>
      </c>
      <c r="Y1433" s="275">
        <v>9.5716703638338882E-2</v>
      </c>
      <c r="Z1433" s="275">
        <v>3.977028587696628E-2</v>
      </c>
      <c r="AA1433" s="275">
        <v>3.977028587696628E-2</v>
      </c>
      <c r="AB1433" s="275">
        <v>3.977028587696628E-2</v>
      </c>
      <c r="AC1433" s="275">
        <v>3.977028587696628E-2</v>
      </c>
      <c r="AD1433" s="275">
        <v>3.977028587696628E-2</v>
      </c>
      <c r="AE1433" s="275">
        <v>3.977028587696628E-2</v>
      </c>
      <c r="AF1433" s="275">
        <v>12.342604191700001</v>
      </c>
      <c r="AG1433" s="275">
        <v>1.1429128641999999</v>
      </c>
      <c r="AH1433" s="275">
        <v>1.1429128641999999</v>
      </c>
      <c r="AI1433" s="275">
        <v>1.4273405137795359</v>
      </c>
      <c r="AJ1433" s="275">
        <v>1.4273405137795359</v>
      </c>
      <c r="AK1433" s="275">
        <v>1.4273405137795359</v>
      </c>
    </row>
    <row r="1434" spans="1:37" ht="15" x14ac:dyDescent="0.25">
      <c r="A1434" s="269" t="s">
        <v>3911</v>
      </c>
      <c r="B1434" s="269" t="s">
        <v>478</v>
      </c>
      <c r="C1434" s="275">
        <v>187</v>
      </c>
      <c r="D1434" s="269" t="s">
        <v>802</v>
      </c>
      <c r="E1434" s="275">
        <v>339.97301841489212</v>
      </c>
      <c r="F1434" s="275">
        <v>280.15465182986833</v>
      </c>
      <c r="G1434" s="275">
        <v>306.01650952681007</v>
      </c>
      <c r="H1434" s="275">
        <v>355.15437697085201</v>
      </c>
      <c r="I1434" s="275">
        <v>314.78340111659486</v>
      </c>
      <c r="J1434" s="275">
        <v>338.38629508852068</v>
      </c>
      <c r="K1434" s="275">
        <v>373.56549168928802</v>
      </c>
      <c r="L1434" s="275">
        <v>293.88045688363218</v>
      </c>
      <c r="M1434" s="275">
        <v>325.8027408005255</v>
      </c>
      <c r="N1434" s="275">
        <v>204.0079215988809</v>
      </c>
      <c r="O1434" s="275">
        <v>145.93848256139216</v>
      </c>
      <c r="P1434" s="275">
        <v>167.84118441322806</v>
      </c>
      <c r="Q1434" s="275">
        <v>191.70883294633626</v>
      </c>
      <c r="R1434" s="275">
        <v>185.52244744481965</v>
      </c>
      <c r="S1434" s="275">
        <v>188.13076373998794</v>
      </c>
      <c r="T1434" s="275">
        <v>193.32417383021033</v>
      </c>
      <c r="U1434" s="275">
        <v>149.91698058803647</v>
      </c>
      <c r="V1434" s="275">
        <v>170.67042507625564</v>
      </c>
      <c r="W1434" s="275">
        <v>14.691869576566534</v>
      </c>
      <c r="X1434" s="275">
        <v>0.25650248051838037</v>
      </c>
      <c r="Y1434" s="275">
        <v>7.4741860285424568</v>
      </c>
      <c r="Z1434" s="275">
        <v>1.2628048579727642</v>
      </c>
      <c r="AA1434" s="275">
        <v>1.2628048579727642</v>
      </c>
      <c r="AB1434" s="275">
        <v>1.2628048579727642</v>
      </c>
      <c r="AC1434" s="275">
        <v>1.2628048579727642</v>
      </c>
      <c r="AD1434" s="275">
        <v>1.2628048579727642</v>
      </c>
      <c r="AE1434" s="275">
        <v>1.2628048579727642</v>
      </c>
      <c r="AF1434" s="275">
        <v>294.23085499593498</v>
      </c>
      <c r="AG1434" s="275">
        <v>27.245487728400452</v>
      </c>
      <c r="AH1434" s="275">
        <v>27.245487728400452</v>
      </c>
      <c r="AI1434" s="275">
        <v>28.538245681458577</v>
      </c>
      <c r="AJ1434" s="275">
        <v>28.538245681458577</v>
      </c>
      <c r="AK1434" s="275">
        <v>28.538245681458577</v>
      </c>
    </row>
    <row r="1435" spans="1:37" ht="15" x14ac:dyDescent="0.25">
      <c r="A1435" s="269" t="s">
        <v>1041</v>
      </c>
      <c r="B1435" s="269" t="s">
        <v>478</v>
      </c>
      <c r="C1435" s="275">
        <v>158</v>
      </c>
      <c r="D1435" s="269" t="s">
        <v>802</v>
      </c>
      <c r="E1435" s="275">
        <v>235.57969706654814</v>
      </c>
      <c r="F1435" s="275">
        <v>202.1210720502026</v>
      </c>
      <c r="G1435" s="275">
        <v>216.93978404482172</v>
      </c>
      <c r="H1435" s="275">
        <v>253.12222809879751</v>
      </c>
      <c r="I1435" s="275">
        <v>224.18378174371901</v>
      </c>
      <c r="J1435" s="275">
        <v>240.8875704842219</v>
      </c>
      <c r="K1435" s="275">
        <v>259.86303851342154</v>
      </c>
      <c r="L1435" s="275">
        <v>210.88979831210554</v>
      </c>
      <c r="M1435" s="275">
        <v>229.46653655836781</v>
      </c>
      <c r="N1435" s="275">
        <v>169.9619125575509</v>
      </c>
      <c r="O1435" s="275">
        <v>128.88803588657672</v>
      </c>
      <c r="P1435" s="275">
        <v>144.14661188011129</v>
      </c>
      <c r="Q1435" s="275">
        <v>162.68580721280543</v>
      </c>
      <c r="R1435" s="275">
        <v>155.5269293429607</v>
      </c>
      <c r="S1435" s="275">
        <v>158.73849076857394</v>
      </c>
      <c r="T1435" s="275">
        <v>159.31834172183807</v>
      </c>
      <c r="U1435" s="275">
        <v>130.48315204769378</v>
      </c>
      <c r="V1435" s="275">
        <v>144.11648321383706</v>
      </c>
      <c r="W1435" s="275">
        <v>14.210690540967093</v>
      </c>
      <c r="X1435" s="275">
        <v>0.24877048995681897</v>
      </c>
      <c r="Y1435" s="275">
        <v>7.2297305154619558</v>
      </c>
      <c r="Z1435" s="275">
        <v>1.1906207772820214</v>
      </c>
      <c r="AA1435" s="275">
        <v>1.1906207772820214</v>
      </c>
      <c r="AB1435" s="275">
        <v>1.1906207772820214</v>
      </c>
      <c r="AC1435" s="275">
        <v>1.1906207772820214</v>
      </c>
      <c r="AD1435" s="275">
        <v>1.1906207772820214</v>
      </c>
      <c r="AE1435" s="275">
        <v>1.1906207772820214</v>
      </c>
      <c r="AF1435" s="275">
        <v>202.53513930053492</v>
      </c>
      <c r="AG1435" s="275">
        <v>18.754554719500454</v>
      </c>
      <c r="AH1435" s="275">
        <v>18.754554719500454</v>
      </c>
      <c r="AI1435" s="275">
        <v>23.083821385864553</v>
      </c>
      <c r="AJ1435" s="275">
        <v>23.083821385864553</v>
      </c>
      <c r="AK1435" s="275">
        <v>23.083821385864553</v>
      </c>
    </row>
    <row r="1436" spans="1:37" ht="15" x14ac:dyDescent="0.25">
      <c r="A1436" s="269" t="s">
        <v>1899</v>
      </c>
      <c r="B1436" s="269" t="s">
        <v>478</v>
      </c>
      <c r="C1436" s="275">
        <v>183</v>
      </c>
      <c r="D1436" s="269" t="s">
        <v>802</v>
      </c>
      <c r="E1436" s="275">
        <v>317.65182392520819</v>
      </c>
      <c r="F1436" s="275">
        <v>249.29599248166988</v>
      </c>
      <c r="G1436" s="275">
        <v>275.66955717587314</v>
      </c>
      <c r="H1436" s="275">
        <v>321.04778242909742</v>
      </c>
      <c r="I1436" s="275">
        <v>282.68326935751884</v>
      </c>
      <c r="J1436" s="275">
        <v>304.21394145736849</v>
      </c>
      <c r="K1436" s="275">
        <v>327.32925224281047</v>
      </c>
      <c r="L1436" s="275">
        <v>262.74247861194613</v>
      </c>
      <c r="M1436" s="275">
        <v>292.85385480879467</v>
      </c>
      <c r="N1436" s="275">
        <v>193.4560986762101</v>
      </c>
      <c r="O1436" s="275">
        <v>135.31651731235092</v>
      </c>
      <c r="P1436" s="275">
        <v>157.99256369154205</v>
      </c>
      <c r="Q1436" s="275">
        <v>180.7555155873807</v>
      </c>
      <c r="R1436" s="275">
        <v>172.72616008442469</v>
      </c>
      <c r="S1436" s="275">
        <v>176.3387994077913</v>
      </c>
      <c r="T1436" s="275">
        <v>179.38104413833832</v>
      </c>
      <c r="U1436" s="275">
        <v>137.4520453375558</v>
      </c>
      <c r="V1436" s="275">
        <v>159.3013541033821</v>
      </c>
      <c r="W1436" s="275">
        <v>14.691869576566534</v>
      </c>
      <c r="X1436" s="275">
        <v>0.25650248051838037</v>
      </c>
      <c r="Y1436" s="275">
        <v>7.4741860285424568</v>
      </c>
      <c r="Z1436" s="275">
        <v>1.2628048579727642</v>
      </c>
      <c r="AA1436" s="275">
        <v>1.2628048579727642</v>
      </c>
      <c r="AB1436" s="275">
        <v>1.2628048579727642</v>
      </c>
      <c r="AC1436" s="275">
        <v>1.2628048579727642</v>
      </c>
      <c r="AD1436" s="275">
        <v>1.2628048579727642</v>
      </c>
      <c r="AE1436" s="275">
        <v>1.2628048579727642</v>
      </c>
      <c r="AF1436" s="275">
        <v>283.97652046883491</v>
      </c>
      <c r="AG1436" s="275">
        <v>26.295945614800456</v>
      </c>
      <c r="AH1436" s="275">
        <v>26.295945614800456</v>
      </c>
      <c r="AI1436" s="275">
        <v>27.570246261795276</v>
      </c>
      <c r="AJ1436" s="275">
        <v>27.570246261795276</v>
      </c>
      <c r="AK1436" s="275">
        <v>27.570246261795276</v>
      </c>
    </row>
    <row r="1437" spans="1:37" ht="15" x14ac:dyDescent="0.25">
      <c r="A1437" s="269" t="s">
        <v>3912</v>
      </c>
      <c r="B1437" s="269" t="s">
        <v>1043</v>
      </c>
      <c r="C1437" s="275">
        <v>48</v>
      </c>
      <c r="D1437" s="269" t="s">
        <v>802</v>
      </c>
      <c r="E1437" s="275">
        <v>144.40206060197127</v>
      </c>
      <c r="F1437" s="275">
        <v>125.55499120244292</v>
      </c>
      <c r="G1437" s="275">
        <v>134.80481017192304</v>
      </c>
      <c r="H1437" s="275">
        <v>158.31750672495409</v>
      </c>
      <c r="I1437" s="275">
        <v>139.03160699355499</v>
      </c>
      <c r="J1437" s="275">
        <v>150.95676289500383</v>
      </c>
      <c r="K1437" s="275">
        <v>165.92839492008778</v>
      </c>
      <c r="L1437" s="275">
        <v>131.43504503263298</v>
      </c>
      <c r="M1437" s="275">
        <v>142.78723035438253</v>
      </c>
      <c r="N1437" s="275">
        <v>71.691614859196449</v>
      </c>
      <c r="O1437" s="275">
        <v>51.086371901832905</v>
      </c>
      <c r="P1437" s="275">
        <v>59.52080416980067</v>
      </c>
      <c r="Q1437" s="275">
        <v>68.73067833175773</v>
      </c>
      <c r="R1437" s="275">
        <v>67.241648185619837</v>
      </c>
      <c r="S1437" s="275">
        <v>68.12322934675359</v>
      </c>
      <c r="T1437" s="275">
        <v>72.366498006140276</v>
      </c>
      <c r="U1437" s="275">
        <v>53.461047290311349</v>
      </c>
      <c r="V1437" s="275">
        <v>61.959196033825023</v>
      </c>
      <c r="W1437" s="275">
        <v>4.4968042986472572</v>
      </c>
      <c r="X1437" s="275">
        <v>7.8066432599877042E-2</v>
      </c>
      <c r="Y1437" s="275">
        <v>2.2874353656235673</v>
      </c>
      <c r="Z1437" s="275">
        <v>0.35933159884841737</v>
      </c>
      <c r="AA1437" s="275">
        <v>0.35933159884841737</v>
      </c>
      <c r="AB1437" s="275">
        <v>0.35933159884841737</v>
      </c>
      <c r="AC1437" s="275">
        <v>0.35933159884841737</v>
      </c>
      <c r="AD1437" s="275">
        <v>0.35933159884841737</v>
      </c>
      <c r="AE1437" s="275">
        <v>0.35933159884841737</v>
      </c>
      <c r="AF1437" s="275">
        <v>116.88798537123493</v>
      </c>
      <c r="AG1437" s="275">
        <v>10.823712257300457</v>
      </c>
      <c r="AH1437" s="275">
        <v>10.823712257300457</v>
      </c>
      <c r="AI1437" s="275">
        <v>9.5260343162397341</v>
      </c>
      <c r="AJ1437" s="275">
        <v>9.5260343162397341</v>
      </c>
      <c r="AK1437" s="275">
        <v>9.5260343162397341</v>
      </c>
    </row>
    <row r="1438" spans="1:37" ht="15" x14ac:dyDescent="0.25">
      <c r="A1438" s="269" t="s">
        <v>1042</v>
      </c>
      <c r="B1438" s="269" t="s">
        <v>1043</v>
      </c>
      <c r="C1438" s="275">
        <v>39</v>
      </c>
      <c r="D1438" s="269" t="s">
        <v>802</v>
      </c>
      <c r="E1438" s="275">
        <v>117.11280879091348</v>
      </c>
      <c r="F1438" s="275">
        <v>96.541749589454795</v>
      </c>
      <c r="G1438" s="275">
        <v>104.45785782098618</v>
      </c>
      <c r="H1438" s="275">
        <v>124.21091218319947</v>
      </c>
      <c r="I1438" s="275">
        <v>106.93147523447888</v>
      </c>
      <c r="J1438" s="275">
        <v>116.78440926385157</v>
      </c>
      <c r="K1438" s="275">
        <v>119.69215547361011</v>
      </c>
      <c r="L1438" s="275">
        <v>99.334913273556893</v>
      </c>
      <c r="M1438" s="275">
        <v>109.83834436265158</v>
      </c>
      <c r="N1438" s="275">
        <v>60.973571931491499</v>
      </c>
      <c r="O1438" s="275">
        <v>40.298186647757525</v>
      </c>
      <c r="P1438" s="275">
        <v>49.505963443080454</v>
      </c>
      <c r="Q1438" s="275">
        <v>57.611140967768051</v>
      </c>
      <c r="R1438" s="275">
        <v>54.610492930105025</v>
      </c>
      <c r="S1438" s="275">
        <v>56.165045009522778</v>
      </c>
      <c r="T1438" s="275">
        <v>59.35429792693364</v>
      </c>
      <c r="U1438" s="275">
        <v>40.829892034796543</v>
      </c>
      <c r="V1438" s="275">
        <v>50.423905055917302</v>
      </c>
      <c r="W1438" s="275">
        <v>4.4132570014426715</v>
      </c>
      <c r="X1438" s="275">
        <v>7.7267340833880871E-2</v>
      </c>
      <c r="Y1438" s="275">
        <v>2.2452621711382763</v>
      </c>
      <c r="Z1438" s="275">
        <v>0.33739554446905939</v>
      </c>
      <c r="AA1438" s="275">
        <v>0.33739554446905939</v>
      </c>
      <c r="AB1438" s="275">
        <v>0.33739554446905939</v>
      </c>
      <c r="AC1438" s="275">
        <v>0.33739554446905939</v>
      </c>
      <c r="AD1438" s="275">
        <v>0.33739554446905939</v>
      </c>
      <c r="AE1438" s="275">
        <v>0.33739554446905939</v>
      </c>
      <c r="AF1438" s="275">
        <v>106.63246690613494</v>
      </c>
      <c r="AG1438" s="275">
        <v>9.8740605123004563</v>
      </c>
      <c r="AH1438" s="275">
        <v>9.8740605123004563</v>
      </c>
      <c r="AI1438" s="275">
        <v>8.5408145768967749</v>
      </c>
      <c r="AJ1438" s="275">
        <v>8.5408145768967749</v>
      </c>
      <c r="AK1438" s="275">
        <v>8.5408145768967749</v>
      </c>
    </row>
    <row r="1439" spans="1:37" ht="15" x14ac:dyDescent="0.25">
      <c r="A1439" s="269" t="s">
        <v>1900</v>
      </c>
      <c r="B1439" s="269" t="s">
        <v>1043</v>
      </c>
      <c r="C1439" s="275">
        <v>44</v>
      </c>
      <c r="D1439" s="269" t="s">
        <v>802</v>
      </c>
      <c r="E1439" s="275">
        <v>117.11280879091348</v>
      </c>
      <c r="F1439" s="275">
        <v>96.541749589454795</v>
      </c>
      <c r="G1439" s="275">
        <v>104.45785782098618</v>
      </c>
      <c r="H1439" s="275">
        <v>124.21091218319947</v>
      </c>
      <c r="I1439" s="275">
        <v>106.93147523447888</v>
      </c>
      <c r="J1439" s="275">
        <v>116.78440926385157</v>
      </c>
      <c r="K1439" s="275">
        <v>119.69215547361011</v>
      </c>
      <c r="L1439" s="275">
        <v>99.334913273556893</v>
      </c>
      <c r="M1439" s="275">
        <v>109.83834436265158</v>
      </c>
      <c r="N1439" s="275">
        <v>61.139791936525711</v>
      </c>
      <c r="O1439" s="275">
        <v>40.46440665279173</v>
      </c>
      <c r="P1439" s="275">
        <v>49.672183448114659</v>
      </c>
      <c r="Q1439" s="275">
        <v>57.777360972802256</v>
      </c>
      <c r="R1439" s="275">
        <v>54.77671293513923</v>
      </c>
      <c r="S1439" s="275">
        <v>56.331265014556976</v>
      </c>
      <c r="T1439" s="275">
        <v>59.520517931967845</v>
      </c>
      <c r="U1439" s="275">
        <v>40.996112039830749</v>
      </c>
      <c r="V1439" s="275">
        <v>50.5901250609515</v>
      </c>
      <c r="W1439" s="275">
        <v>4.4968042986472572</v>
      </c>
      <c r="X1439" s="275">
        <v>7.8066432599877042E-2</v>
      </c>
      <c r="Y1439" s="275">
        <v>2.2874353656235673</v>
      </c>
      <c r="Z1439" s="275">
        <v>0.35933159884841737</v>
      </c>
      <c r="AA1439" s="275">
        <v>0.35933159884841737</v>
      </c>
      <c r="AB1439" s="275">
        <v>0.35933159884841737</v>
      </c>
      <c r="AC1439" s="275">
        <v>0.35933159884841737</v>
      </c>
      <c r="AD1439" s="275">
        <v>0.35933159884841737</v>
      </c>
      <c r="AE1439" s="275">
        <v>0.35933159884841737</v>
      </c>
      <c r="AF1439" s="275">
        <v>106.63365084413493</v>
      </c>
      <c r="AG1439" s="275">
        <v>9.8741701437004554</v>
      </c>
      <c r="AH1439" s="275">
        <v>9.8741701437004554</v>
      </c>
      <c r="AI1439" s="275">
        <v>8.5580348965764301</v>
      </c>
      <c r="AJ1439" s="275">
        <v>8.5580348965764301</v>
      </c>
      <c r="AK1439" s="275">
        <v>8.5580348965764301</v>
      </c>
    </row>
    <row r="1440" spans="1:37" ht="15" x14ac:dyDescent="0.25">
      <c r="A1440" s="269" t="s">
        <v>3913</v>
      </c>
      <c r="B1440" s="269" t="s">
        <v>1902</v>
      </c>
      <c r="C1440" s="275">
        <v>87</v>
      </c>
      <c r="D1440" s="269" t="s">
        <v>802</v>
      </c>
      <c r="E1440" s="275">
        <v>112.92231552456838</v>
      </c>
      <c r="F1440" s="275">
        <v>85.882812277850547</v>
      </c>
      <c r="G1440" s="275">
        <v>94.867380164859284</v>
      </c>
      <c r="H1440" s="275">
        <v>112.25881900063465</v>
      </c>
      <c r="I1440" s="275">
        <v>96.664244241446085</v>
      </c>
      <c r="J1440" s="275">
        <v>105.25353162866975</v>
      </c>
      <c r="K1440" s="275">
        <v>112.92231552456838</v>
      </c>
      <c r="L1440" s="275">
        <v>89.067682280524096</v>
      </c>
      <c r="M1440" s="275">
        <v>100.24786670652469</v>
      </c>
      <c r="N1440" s="275">
        <v>71.943899580433055</v>
      </c>
      <c r="O1440" s="275">
        <v>47.729923067933051</v>
      </c>
      <c r="P1440" s="275">
        <v>56.758019714720938</v>
      </c>
      <c r="Q1440" s="275">
        <v>66.625615211028986</v>
      </c>
      <c r="R1440" s="275">
        <v>62.288209962112553</v>
      </c>
      <c r="S1440" s="275">
        <v>64.317733960932856</v>
      </c>
      <c r="T1440" s="275">
        <v>63.825333301908429</v>
      </c>
      <c r="U1440" s="275">
        <v>48.270334932020823</v>
      </c>
      <c r="V1440" s="275">
        <v>56.519415714407778</v>
      </c>
      <c r="W1440" s="275">
        <v>5.4042366619625941</v>
      </c>
      <c r="X1440" s="275">
        <v>9.4673416459514589E-2</v>
      </c>
      <c r="Y1440" s="275">
        <v>2.7494550392110542</v>
      </c>
      <c r="Z1440" s="275">
        <v>0.50922069185415886</v>
      </c>
      <c r="AA1440" s="275">
        <v>0.50922069185415886</v>
      </c>
      <c r="AB1440" s="275">
        <v>0.50922069185415886</v>
      </c>
      <c r="AC1440" s="275">
        <v>0.50922069185415886</v>
      </c>
      <c r="AD1440" s="275">
        <v>0.50922069185415886</v>
      </c>
      <c r="AE1440" s="275">
        <v>0.50922069185415886</v>
      </c>
      <c r="AF1440" s="275">
        <v>108.1580027351</v>
      </c>
      <c r="AG1440" s="275">
        <v>10.015324467099999</v>
      </c>
      <c r="AH1440" s="275">
        <v>10.015324467099999</v>
      </c>
      <c r="AI1440" s="275">
        <v>12.188564107536548</v>
      </c>
      <c r="AJ1440" s="275">
        <v>12.188564107536548</v>
      </c>
      <c r="AK1440" s="275">
        <v>12.188564107536548</v>
      </c>
    </row>
    <row r="1441" spans="1:37" ht="15" x14ac:dyDescent="0.25">
      <c r="A1441" s="269" t="s">
        <v>1901</v>
      </c>
      <c r="B1441" s="269" t="s">
        <v>1902</v>
      </c>
      <c r="C1441" s="275">
        <v>85</v>
      </c>
      <c r="D1441" s="269" t="s">
        <v>802</v>
      </c>
      <c r="E1441" s="275">
        <v>53.166577226960264</v>
      </c>
      <c r="F1441" s="275">
        <v>46.929831960262113</v>
      </c>
      <c r="G1441" s="275">
        <v>49.518413787998348</v>
      </c>
      <c r="H1441" s="275">
        <v>60.220528991147923</v>
      </c>
      <c r="I1441" s="275">
        <v>50.728112940723108</v>
      </c>
      <c r="J1441" s="275">
        <v>56.119470970262817</v>
      </c>
      <c r="K1441" s="275">
        <v>53.166577226960264</v>
      </c>
      <c r="L1441" s="275">
        <v>46.929831960262113</v>
      </c>
      <c r="M1441" s="275">
        <v>50.964296632578424</v>
      </c>
      <c r="N1441" s="275">
        <v>60.384689043059453</v>
      </c>
      <c r="O1441" s="275">
        <v>42.906215854455333</v>
      </c>
      <c r="P1441" s="275">
        <v>50.839867036472505</v>
      </c>
      <c r="Q1441" s="275">
        <v>58.910430748539227</v>
      </c>
      <c r="R1441" s="275">
        <v>54.14537125016399</v>
      </c>
      <c r="S1441" s="275">
        <v>56.402323812426928</v>
      </c>
      <c r="T1441" s="275">
        <v>56.216457347621464</v>
      </c>
      <c r="U1441" s="275">
        <v>44.615252253413509</v>
      </c>
      <c r="V1441" s="275">
        <v>49.040318212889503</v>
      </c>
      <c r="W1441" s="275">
        <v>5.3718514482488553</v>
      </c>
      <c r="X1441" s="275">
        <v>9.4299904871933196E-2</v>
      </c>
      <c r="Y1441" s="275">
        <v>2.7330756765603943</v>
      </c>
      <c r="Z1441" s="275">
        <v>0.53129640895031327</v>
      </c>
      <c r="AA1441" s="275">
        <v>0.53129640895031327</v>
      </c>
      <c r="AB1441" s="275">
        <v>0.53129640895031327</v>
      </c>
      <c r="AC1441" s="275">
        <v>0.53129640895031327</v>
      </c>
      <c r="AD1441" s="275">
        <v>0.53129640895031327</v>
      </c>
      <c r="AE1441" s="275">
        <v>0.53129640895031327</v>
      </c>
      <c r="AF1441" s="275">
        <v>53.496482297200004</v>
      </c>
      <c r="AG1441" s="275">
        <v>4.9537216923000003</v>
      </c>
      <c r="AH1441" s="275">
        <v>4.9537216923000003</v>
      </c>
      <c r="AI1441" s="275">
        <v>10.438926532224794</v>
      </c>
      <c r="AJ1441" s="275">
        <v>10.438926532224794</v>
      </c>
      <c r="AK1441" s="275">
        <v>10.438926532224794</v>
      </c>
    </row>
    <row r="1442" spans="1:37" ht="15" x14ac:dyDescent="0.25">
      <c r="A1442" s="269" t="s">
        <v>1903</v>
      </c>
      <c r="B1442" s="269" t="s">
        <v>1902</v>
      </c>
      <c r="C1442" s="275">
        <v>87</v>
      </c>
      <c r="D1442" s="269" t="s">
        <v>802</v>
      </c>
      <c r="E1442" s="275">
        <v>112.92231552456838</v>
      </c>
      <c r="F1442" s="275">
        <v>85.882812277850547</v>
      </c>
      <c r="G1442" s="275">
        <v>94.867380164859284</v>
      </c>
      <c r="H1442" s="275">
        <v>112.25881900063465</v>
      </c>
      <c r="I1442" s="275">
        <v>96.664244241446085</v>
      </c>
      <c r="J1442" s="275">
        <v>105.25353162866975</v>
      </c>
      <c r="K1442" s="275">
        <v>112.92231552456838</v>
      </c>
      <c r="L1442" s="275">
        <v>89.067682280524096</v>
      </c>
      <c r="M1442" s="275">
        <v>100.24786670652469</v>
      </c>
      <c r="N1442" s="275">
        <v>71.943899580433055</v>
      </c>
      <c r="O1442" s="275">
        <v>47.729923067933051</v>
      </c>
      <c r="P1442" s="275">
        <v>56.758019714720938</v>
      </c>
      <c r="Q1442" s="275">
        <v>66.625615211028986</v>
      </c>
      <c r="R1442" s="275">
        <v>62.28820996211256</v>
      </c>
      <c r="S1442" s="275">
        <v>64.317733960932856</v>
      </c>
      <c r="T1442" s="275">
        <v>63.825333301908429</v>
      </c>
      <c r="U1442" s="275">
        <v>48.270334932020823</v>
      </c>
      <c r="V1442" s="275">
        <v>56.519415714407778</v>
      </c>
      <c r="W1442" s="275">
        <v>5.4042366619625941</v>
      </c>
      <c r="X1442" s="275">
        <v>9.4673416459514589E-2</v>
      </c>
      <c r="Y1442" s="275">
        <v>2.7494550392110542</v>
      </c>
      <c r="Z1442" s="275">
        <v>0.50922069185415886</v>
      </c>
      <c r="AA1442" s="275">
        <v>0.50922069185415886</v>
      </c>
      <c r="AB1442" s="275">
        <v>0.50922069185415886</v>
      </c>
      <c r="AC1442" s="275">
        <v>0.50922069185415886</v>
      </c>
      <c r="AD1442" s="275">
        <v>0.50922069185415886</v>
      </c>
      <c r="AE1442" s="275">
        <v>0.50922069185415886</v>
      </c>
      <c r="AF1442" s="275">
        <v>108.1580027351</v>
      </c>
      <c r="AG1442" s="275">
        <v>10.015324467099999</v>
      </c>
      <c r="AH1442" s="275">
        <v>10.015324467099999</v>
      </c>
      <c r="AI1442" s="275">
        <v>12.188564107536548</v>
      </c>
      <c r="AJ1442" s="275">
        <v>12.188564107536548</v>
      </c>
      <c r="AK1442" s="275">
        <v>12.188564107536548</v>
      </c>
    </row>
    <row r="1443" spans="1:37" ht="15" x14ac:dyDescent="0.25">
      <c r="A1443" s="269" t="s">
        <v>3914</v>
      </c>
      <c r="B1443" s="269" t="s">
        <v>1907</v>
      </c>
      <c r="C1443" s="275">
        <v>52</v>
      </c>
      <c r="D1443" s="269" t="s">
        <v>802</v>
      </c>
      <c r="E1443" s="275">
        <v>90.068865056268962</v>
      </c>
      <c r="F1443" s="275">
        <v>65.578274743403966</v>
      </c>
      <c r="G1443" s="275">
        <v>76.34431919002769</v>
      </c>
      <c r="H1443" s="275">
        <v>84.578051245263282</v>
      </c>
      <c r="I1443" s="275">
        <v>79.087549881593787</v>
      </c>
      <c r="J1443" s="275">
        <v>82.176000564847129</v>
      </c>
      <c r="K1443" s="275">
        <v>99.897034478155035</v>
      </c>
      <c r="L1443" s="275">
        <v>68.267571969459212</v>
      </c>
      <c r="M1443" s="275">
        <v>82.767643739618336</v>
      </c>
      <c r="N1443" s="275">
        <v>60.372407159251352</v>
      </c>
      <c r="O1443" s="275">
        <v>46.379248886266488</v>
      </c>
      <c r="P1443" s="275">
        <v>51.562360528706421</v>
      </c>
      <c r="Q1443" s="275">
        <v>56.352539403549493</v>
      </c>
      <c r="R1443" s="275">
        <v>55.13359105410828</v>
      </c>
      <c r="S1443" s="275">
        <v>55.689800432301467</v>
      </c>
      <c r="T1443" s="275">
        <v>57.699526944128266</v>
      </c>
      <c r="U1443" s="275">
        <v>46.846935097796667</v>
      </c>
      <c r="V1443" s="275">
        <v>52.191813328022789</v>
      </c>
      <c r="W1443" s="275">
        <v>4.7908286159566815</v>
      </c>
      <c r="X1443" s="275">
        <v>8.3762631458988712E-2</v>
      </c>
      <c r="Y1443" s="275">
        <v>2.4372956237078349</v>
      </c>
      <c r="Z1443" s="275">
        <v>0.39425256727018815</v>
      </c>
      <c r="AA1443" s="275">
        <v>0.39425256727018815</v>
      </c>
      <c r="AB1443" s="275">
        <v>0.39425256727018815</v>
      </c>
      <c r="AC1443" s="275">
        <v>0.39425256727018815</v>
      </c>
      <c r="AD1443" s="275">
        <v>0.39425256727018815</v>
      </c>
      <c r="AE1443" s="275">
        <v>0.39425256727018815</v>
      </c>
      <c r="AF1443" s="275">
        <v>69.184866889600002</v>
      </c>
      <c r="AG1443" s="275">
        <v>6.4064510039999991</v>
      </c>
      <c r="AH1443" s="275">
        <v>6.4064510039999991</v>
      </c>
      <c r="AI1443" s="275">
        <v>6.8236472576822989</v>
      </c>
      <c r="AJ1443" s="275">
        <v>6.8236472576822989</v>
      </c>
      <c r="AK1443" s="275">
        <v>6.8236472576822989</v>
      </c>
    </row>
    <row r="1444" spans="1:37" ht="15" x14ac:dyDescent="0.25">
      <c r="A1444" s="269" t="s">
        <v>1904</v>
      </c>
      <c r="B1444" s="269" t="s">
        <v>1905</v>
      </c>
      <c r="C1444" s="275">
        <v>34</v>
      </c>
      <c r="D1444" s="269" t="s">
        <v>802</v>
      </c>
      <c r="E1444" s="275">
        <v>70.743092632209013</v>
      </c>
      <c r="F1444" s="275">
        <v>55.316383246542301</v>
      </c>
      <c r="G1444" s="275">
        <v>62.963512435837181</v>
      </c>
      <c r="H1444" s="275">
        <v>68.690786924450137</v>
      </c>
      <c r="I1444" s="275">
        <v>66.524193568516978</v>
      </c>
      <c r="J1444" s="275">
        <v>67.983690250107529</v>
      </c>
      <c r="K1444" s="275">
        <v>88.06918626602031</v>
      </c>
      <c r="L1444" s="275">
        <v>56.661031859569931</v>
      </c>
      <c r="M1444" s="275">
        <v>68.663895563137785</v>
      </c>
      <c r="N1444" s="275">
        <v>48.60365158299998</v>
      </c>
      <c r="O1444" s="275">
        <v>40.397659893095899</v>
      </c>
      <c r="P1444" s="275">
        <v>43.800781400558314</v>
      </c>
      <c r="Q1444" s="275">
        <v>46.423331654593269</v>
      </c>
      <c r="R1444" s="275">
        <v>45.853501605778483</v>
      </c>
      <c r="S1444" s="275">
        <v>46.171121946624254</v>
      </c>
      <c r="T1444" s="275">
        <v>48.858209737535809</v>
      </c>
      <c r="U1444" s="275">
        <v>40.553026838455729</v>
      </c>
      <c r="V1444" s="275">
        <v>44.652259945030259</v>
      </c>
      <c r="W1444" s="275">
        <v>4.4255820912755706</v>
      </c>
      <c r="X1444" s="275">
        <v>7.7203244251004915E-2</v>
      </c>
      <c r="Y1444" s="275">
        <v>2.2513926677632878</v>
      </c>
      <c r="Z1444" s="275">
        <v>0.32192882386264893</v>
      </c>
      <c r="AA1444" s="275">
        <v>0.32192882386264893</v>
      </c>
      <c r="AB1444" s="275">
        <v>0.32192882386264893</v>
      </c>
      <c r="AC1444" s="275">
        <v>0.32192882386264893</v>
      </c>
      <c r="AD1444" s="275">
        <v>0.32192882386264893</v>
      </c>
      <c r="AE1444" s="275">
        <v>0.32192882386264893</v>
      </c>
      <c r="AF1444" s="275">
        <v>42.406190097199996</v>
      </c>
      <c r="AG1444" s="275">
        <v>3.9267725149000001</v>
      </c>
      <c r="AH1444" s="275">
        <v>3.9267725149000001</v>
      </c>
      <c r="AI1444" s="275">
        <v>4.1040802767429838</v>
      </c>
      <c r="AJ1444" s="275">
        <v>4.1040802767429838</v>
      </c>
      <c r="AK1444" s="275">
        <v>4.1040802767429838</v>
      </c>
    </row>
    <row r="1445" spans="1:37" ht="15" x14ac:dyDescent="0.25">
      <c r="A1445" s="269" t="s">
        <v>1906</v>
      </c>
      <c r="B1445" s="269" t="s">
        <v>1907</v>
      </c>
      <c r="C1445" s="275">
        <v>52</v>
      </c>
      <c r="D1445" s="269" t="s">
        <v>802</v>
      </c>
      <c r="E1445" s="275">
        <v>90.068865056268962</v>
      </c>
      <c r="F1445" s="275">
        <v>65.578274743403966</v>
      </c>
      <c r="G1445" s="275">
        <v>76.34431919002769</v>
      </c>
      <c r="H1445" s="275">
        <v>84.578051245263282</v>
      </c>
      <c r="I1445" s="275">
        <v>79.087549881593787</v>
      </c>
      <c r="J1445" s="275">
        <v>82.176000564847129</v>
      </c>
      <c r="K1445" s="275">
        <v>99.897034478155035</v>
      </c>
      <c r="L1445" s="275">
        <v>68.267571969459212</v>
      </c>
      <c r="M1445" s="275">
        <v>82.767643739618336</v>
      </c>
      <c r="N1445" s="275">
        <v>60.372407159251352</v>
      </c>
      <c r="O1445" s="275">
        <v>46.379248886266488</v>
      </c>
      <c r="P1445" s="275">
        <v>51.562360528706421</v>
      </c>
      <c r="Q1445" s="275">
        <v>56.352539403549493</v>
      </c>
      <c r="R1445" s="275">
        <v>55.13359105410828</v>
      </c>
      <c r="S1445" s="275">
        <v>55.689800432301467</v>
      </c>
      <c r="T1445" s="275">
        <v>57.699526944128266</v>
      </c>
      <c r="U1445" s="275">
        <v>46.846935097796667</v>
      </c>
      <c r="V1445" s="275">
        <v>52.191813328022789</v>
      </c>
      <c r="W1445" s="275">
        <v>4.7908286159566815</v>
      </c>
      <c r="X1445" s="275">
        <v>8.3762631458988712E-2</v>
      </c>
      <c r="Y1445" s="275">
        <v>2.4372956237078349</v>
      </c>
      <c r="Z1445" s="275">
        <v>0.39425256727018815</v>
      </c>
      <c r="AA1445" s="275">
        <v>0.39425256727018815</v>
      </c>
      <c r="AB1445" s="275">
        <v>0.39425256727018815</v>
      </c>
      <c r="AC1445" s="275">
        <v>0.39425256727018815</v>
      </c>
      <c r="AD1445" s="275">
        <v>0.39425256727018815</v>
      </c>
      <c r="AE1445" s="275">
        <v>0.39425256727018815</v>
      </c>
      <c r="AF1445" s="275">
        <v>69.184866889600002</v>
      </c>
      <c r="AG1445" s="275">
        <v>6.4064510039999991</v>
      </c>
      <c r="AH1445" s="275">
        <v>6.4064510039999991</v>
      </c>
      <c r="AI1445" s="275">
        <v>6.8236472576822989</v>
      </c>
      <c r="AJ1445" s="275">
        <v>6.8236472576822989</v>
      </c>
      <c r="AK1445" s="275">
        <v>6.8236472576822989</v>
      </c>
    </row>
    <row r="1446" spans="1:37" ht="15" x14ac:dyDescent="0.25">
      <c r="A1446" s="269" t="s">
        <v>3915</v>
      </c>
      <c r="B1446" s="269" t="s">
        <v>2369</v>
      </c>
      <c r="C1446" s="275">
        <v>78</v>
      </c>
      <c r="D1446" s="269" t="s">
        <v>802</v>
      </c>
      <c r="E1446" s="275">
        <v>259.97685258410388</v>
      </c>
      <c r="F1446" s="275">
        <v>217.87090554332713</v>
      </c>
      <c r="G1446" s="275">
        <v>233.30021724290748</v>
      </c>
      <c r="H1446" s="275">
        <v>280.68677267760734</v>
      </c>
      <c r="I1446" s="275">
        <v>238.70590388461892</v>
      </c>
      <c r="J1446" s="275">
        <v>262.33303827442546</v>
      </c>
      <c r="K1446" s="275">
        <v>259.97685258410388</v>
      </c>
      <c r="L1446" s="275">
        <v>220.66406922742922</v>
      </c>
      <c r="M1446" s="275">
        <v>242.65688160716806</v>
      </c>
      <c r="N1446" s="275">
        <v>130.71562351656917</v>
      </c>
      <c r="O1446" s="275">
        <v>80.086699701195158</v>
      </c>
      <c r="P1446" s="275">
        <v>101.38431488309777</v>
      </c>
      <c r="Q1446" s="275">
        <v>123.94787540854048</v>
      </c>
      <c r="R1446" s="275">
        <v>114.65432327707529</v>
      </c>
      <c r="S1446" s="275">
        <v>118.78985332957222</v>
      </c>
      <c r="T1446" s="275">
        <v>118.18917070989431</v>
      </c>
      <c r="U1446" s="275">
        <v>80.618405088234169</v>
      </c>
      <c r="V1446" s="275">
        <v>101.28059935212204</v>
      </c>
      <c r="W1446" s="275">
        <v>5.6645402140756422</v>
      </c>
      <c r="X1446" s="275">
        <v>0.10910128554691129</v>
      </c>
      <c r="Y1446" s="275">
        <v>2.8868207498112768</v>
      </c>
      <c r="Z1446" s="275">
        <v>0.97699414818835295</v>
      </c>
      <c r="AA1446" s="275">
        <v>0.97699414818835295</v>
      </c>
      <c r="AB1446" s="275">
        <v>0.97699414818835295</v>
      </c>
      <c r="AC1446" s="275">
        <v>0.97699414818835295</v>
      </c>
      <c r="AD1446" s="275">
        <v>0.97699414818835295</v>
      </c>
      <c r="AE1446" s="275">
        <v>0.97699414818835295</v>
      </c>
      <c r="AF1446" s="275">
        <v>249.0487063928</v>
      </c>
      <c r="AG1446" s="275">
        <v>23.061662951399995</v>
      </c>
      <c r="AH1446" s="275">
        <v>23.061662951399995</v>
      </c>
      <c r="AI1446" s="275">
        <v>24.28803964197683</v>
      </c>
      <c r="AJ1446" s="275">
        <v>24.28803964197683</v>
      </c>
      <c r="AK1446" s="275">
        <v>24.28803964197683</v>
      </c>
    </row>
    <row r="1447" spans="1:37" ht="15" x14ac:dyDescent="0.25">
      <c r="A1447" s="269" t="s">
        <v>3916</v>
      </c>
      <c r="B1447" s="269" t="s">
        <v>2369</v>
      </c>
      <c r="C1447" s="275">
        <v>50</v>
      </c>
      <c r="D1447" s="269" t="s">
        <v>802</v>
      </c>
      <c r="E1447" s="275">
        <v>167.45509256084148</v>
      </c>
      <c r="F1447" s="275">
        <v>137.30294998462259</v>
      </c>
      <c r="G1447" s="275">
        <v>148.02899344435849</v>
      </c>
      <c r="H1447" s="275">
        <v>177.03334735615866</v>
      </c>
      <c r="I1447" s="275">
        <v>151.49095661010765</v>
      </c>
      <c r="J1447" s="275">
        <v>165.81315197919923</v>
      </c>
      <c r="K1447" s="275">
        <v>167.45509256084148</v>
      </c>
      <c r="L1447" s="275">
        <v>140.09611366872468</v>
      </c>
      <c r="M1447" s="275">
        <v>154.85536283060401</v>
      </c>
      <c r="N1447" s="275">
        <v>91.989677594061476</v>
      </c>
      <c r="O1447" s="275">
        <v>59.325636904178118</v>
      </c>
      <c r="P1447" s="275">
        <v>72.808958358684038</v>
      </c>
      <c r="Q1447" s="275">
        <v>86.957749409098071</v>
      </c>
      <c r="R1447" s="275">
        <v>81.277042569920027</v>
      </c>
      <c r="S1447" s="275">
        <v>83.813671046554134</v>
      </c>
      <c r="T1447" s="275">
        <v>83.857889770081002</v>
      </c>
      <c r="U1447" s="275">
        <v>59.857342291217137</v>
      </c>
      <c r="V1447" s="275">
        <v>72.900697750310144</v>
      </c>
      <c r="W1447" s="275">
        <v>4.9845793068701845</v>
      </c>
      <c r="X1447" s="275">
        <v>9.5483972214562007E-2</v>
      </c>
      <c r="Y1447" s="275">
        <v>2.5400316395423732</v>
      </c>
      <c r="Z1447" s="275">
        <v>0.68013233713018661</v>
      </c>
      <c r="AA1447" s="275">
        <v>0.68013233713018661</v>
      </c>
      <c r="AB1447" s="275">
        <v>0.68013233713018661</v>
      </c>
      <c r="AC1447" s="275">
        <v>0.68013233713018661</v>
      </c>
      <c r="AD1447" s="275">
        <v>0.68013233713018661</v>
      </c>
      <c r="AE1447" s="275">
        <v>0.68013233713018661</v>
      </c>
      <c r="AF1447" s="275">
        <v>159.60386355360001</v>
      </c>
      <c r="AG1447" s="275">
        <v>14.779159630099999</v>
      </c>
      <c r="AH1447" s="275">
        <v>14.779159630099999</v>
      </c>
      <c r="AI1447" s="275">
        <v>15.367495438210373</v>
      </c>
      <c r="AJ1447" s="275">
        <v>15.367495438210373</v>
      </c>
      <c r="AK1447" s="275">
        <v>15.367495438210373</v>
      </c>
    </row>
    <row r="1448" spans="1:37" ht="15" x14ac:dyDescent="0.25">
      <c r="A1448" s="269" t="s">
        <v>3917</v>
      </c>
      <c r="B1448" s="269" t="s">
        <v>2369</v>
      </c>
      <c r="C1448" s="275">
        <v>60</v>
      </c>
      <c r="D1448" s="269" t="s">
        <v>802</v>
      </c>
      <c r="E1448" s="275">
        <v>190.16748114835781</v>
      </c>
      <c r="F1448" s="275">
        <v>149.15516588686228</v>
      </c>
      <c r="G1448" s="275">
        <v>162.46580026912093</v>
      </c>
      <c r="H1448" s="275">
        <v>194.24061176518666</v>
      </c>
      <c r="I1448" s="275">
        <v>165.24231300257784</v>
      </c>
      <c r="J1448" s="275">
        <v>181.29246237994835</v>
      </c>
      <c r="K1448" s="275">
        <v>190.16748114835781</v>
      </c>
      <c r="L1448" s="275">
        <v>151.9483295709644</v>
      </c>
      <c r="M1448" s="275">
        <v>170.01511107765646</v>
      </c>
      <c r="N1448" s="275">
        <v>101.10978281887785</v>
      </c>
      <c r="O1448" s="275">
        <v>62.364925253928796</v>
      </c>
      <c r="P1448" s="275">
        <v>78.38837931404565</v>
      </c>
      <c r="Q1448" s="275">
        <v>94.057374583226093</v>
      </c>
      <c r="R1448" s="275">
        <v>87.703174393818614</v>
      </c>
      <c r="S1448" s="275">
        <v>90.571705364817248</v>
      </c>
      <c r="T1448" s="275">
        <v>92.977994994897358</v>
      </c>
      <c r="U1448" s="275">
        <v>62.896630640967814</v>
      </c>
      <c r="V1448" s="275">
        <v>78.648492043229098</v>
      </c>
      <c r="W1448" s="275">
        <v>5.1793727780431329</v>
      </c>
      <c r="X1448" s="275">
        <v>0.10028141478780439</v>
      </c>
      <c r="Y1448" s="275">
        <v>2.6398270964154689</v>
      </c>
      <c r="Z1448" s="275">
        <v>0.73707753588559921</v>
      </c>
      <c r="AA1448" s="275">
        <v>0.73707753588559921</v>
      </c>
      <c r="AB1448" s="275">
        <v>0.73707753588559921</v>
      </c>
      <c r="AC1448" s="275">
        <v>0.73707753588559921</v>
      </c>
      <c r="AD1448" s="275">
        <v>0.73707753588559921</v>
      </c>
      <c r="AE1448" s="275">
        <v>0.73707753588559921</v>
      </c>
      <c r="AF1448" s="275">
        <v>184.3832756541</v>
      </c>
      <c r="AG1448" s="275">
        <v>17.0737082829</v>
      </c>
      <c r="AH1448" s="275">
        <v>17.0737082829</v>
      </c>
      <c r="AI1448" s="275">
        <v>17.145752597351347</v>
      </c>
      <c r="AJ1448" s="275">
        <v>17.145752597351347</v>
      </c>
      <c r="AK1448" s="275">
        <v>17.145752597351347</v>
      </c>
    </row>
    <row r="1449" spans="1:37" ht="15" x14ac:dyDescent="0.25">
      <c r="A1449" s="269" t="s">
        <v>3918</v>
      </c>
      <c r="B1449" s="269" t="s">
        <v>2369</v>
      </c>
      <c r="C1449" s="275">
        <v>20</v>
      </c>
      <c r="D1449" s="269" t="s">
        <v>802</v>
      </c>
      <c r="E1449" s="275">
        <v>78.655732528137676</v>
      </c>
      <c r="F1449" s="275">
        <v>67.849974516381835</v>
      </c>
      <c r="G1449" s="275">
        <v>72.684169620632517</v>
      </c>
      <c r="H1449" s="275">
        <v>85.78792200323872</v>
      </c>
      <c r="I1449" s="275">
        <v>75.443209307272255</v>
      </c>
      <c r="J1449" s="275">
        <v>81.391065653288535</v>
      </c>
      <c r="K1449" s="275">
        <v>87.358289456666967</v>
      </c>
      <c r="L1449" s="275">
        <v>70.695358081696014</v>
      </c>
      <c r="M1449" s="275">
        <v>76.980244028862884</v>
      </c>
      <c r="N1449" s="275">
        <v>54.920482257877765</v>
      </c>
      <c r="O1449" s="275">
        <v>41.214161338642107</v>
      </c>
      <c r="P1449" s="275">
        <v>46.586922690883064</v>
      </c>
      <c r="Q1449" s="275">
        <v>53.14890549722071</v>
      </c>
      <c r="R1449" s="275">
        <v>50.767139308708792</v>
      </c>
      <c r="S1449" s="275">
        <v>51.807370976674839</v>
      </c>
      <c r="T1449" s="275">
        <v>51.801919216821773</v>
      </c>
      <c r="U1449" s="275">
        <v>41.745866725681125</v>
      </c>
      <c r="V1449" s="275">
        <v>46.67792660409782</v>
      </c>
      <c r="W1449" s="275">
        <v>4.3003530354455357</v>
      </c>
      <c r="X1449" s="275">
        <v>8.029533249783781E-2</v>
      </c>
      <c r="Y1449" s="275">
        <v>2.1903241839716867</v>
      </c>
      <c r="Z1449" s="275">
        <v>0.40739927869657422</v>
      </c>
      <c r="AA1449" s="275">
        <v>0.40739927869657422</v>
      </c>
      <c r="AB1449" s="275">
        <v>0.40739927869657422</v>
      </c>
      <c r="AC1449" s="275">
        <v>0.40739927869657422</v>
      </c>
      <c r="AD1449" s="275">
        <v>0.40739927869657422</v>
      </c>
      <c r="AE1449" s="275">
        <v>0.40739927869657422</v>
      </c>
      <c r="AF1449" s="275">
        <v>70.963048400399998</v>
      </c>
      <c r="AG1449" s="275">
        <v>6.5711086626999995</v>
      </c>
      <c r="AH1449" s="275">
        <v>6.5711086626999995</v>
      </c>
      <c r="AI1449" s="275">
        <v>7.1433417807118023</v>
      </c>
      <c r="AJ1449" s="275">
        <v>7.1433417807118023</v>
      </c>
      <c r="AK1449" s="275">
        <v>7.1433417807118023</v>
      </c>
    </row>
    <row r="1450" spans="1:37" ht="15" x14ac:dyDescent="0.25">
      <c r="A1450" s="269" t="s">
        <v>3919</v>
      </c>
      <c r="B1450" s="269" t="s">
        <v>2369</v>
      </c>
      <c r="C1450" s="275">
        <v>92</v>
      </c>
      <c r="D1450" s="269" t="s">
        <v>802</v>
      </c>
      <c r="E1450" s="275">
        <v>275.24444119050298</v>
      </c>
      <c r="F1450" s="275">
        <v>207.38872150221511</v>
      </c>
      <c r="G1450" s="275">
        <v>227.88422411802389</v>
      </c>
      <c r="H1450" s="275">
        <v>273.07803714957782</v>
      </c>
      <c r="I1450" s="275">
        <v>230.12286033373741</v>
      </c>
      <c r="J1450" s="275">
        <v>253.61674873654351</v>
      </c>
      <c r="K1450" s="275">
        <v>275.24444119050298</v>
      </c>
      <c r="L1450" s="275">
        <v>210.1818851863172</v>
      </c>
      <c r="M1450" s="275">
        <v>237.96382990457454</v>
      </c>
      <c r="N1450" s="275">
        <v>138.15028237482025</v>
      </c>
      <c r="O1450" s="275">
        <v>79.140963752445401</v>
      </c>
      <c r="P1450" s="275">
        <v>103.49276812929024</v>
      </c>
      <c r="Q1450" s="275">
        <v>126.31299121362103</v>
      </c>
      <c r="R1450" s="275">
        <v>116.65985037354743</v>
      </c>
      <c r="S1450" s="275">
        <v>121.07922570682989</v>
      </c>
      <c r="T1450" s="275">
        <v>126.72249581381899</v>
      </c>
      <c r="U1450" s="275">
        <v>79.672669139484427</v>
      </c>
      <c r="V1450" s="275">
        <v>103.75361633688505</v>
      </c>
      <c r="W1450" s="275">
        <v>5.8888568119682221</v>
      </c>
      <c r="X1450" s="275">
        <v>0.11876835512327863</v>
      </c>
      <c r="Y1450" s="275">
        <v>3.0038125835457503</v>
      </c>
      <c r="Z1450" s="275">
        <v>0.99471289122590811</v>
      </c>
      <c r="AA1450" s="275">
        <v>0.99471289122590811</v>
      </c>
      <c r="AB1450" s="275">
        <v>0.99471289122590811</v>
      </c>
      <c r="AC1450" s="275">
        <v>0.99471289122590811</v>
      </c>
      <c r="AD1450" s="275">
        <v>0.99471289122590811</v>
      </c>
      <c r="AE1450" s="275">
        <v>0.99471289122590811</v>
      </c>
      <c r="AF1450" s="275">
        <v>272.66117049100001</v>
      </c>
      <c r="AG1450" s="275">
        <v>25.248153176099997</v>
      </c>
      <c r="AH1450" s="275">
        <v>25.248153176099997</v>
      </c>
      <c r="AI1450" s="275">
        <v>25.166625090568786</v>
      </c>
      <c r="AJ1450" s="275">
        <v>25.166625090568786</v>
      </c>
      <c r="AK1450" s="275">
        <v>25.166625090568786</v>
      </c>
    </row>
    <row r="1451" spans="1:37" ht="15" x14ac:dyDescent="0.25">
      <c r="A1451" s="269" t="s">
        <v>3920</v>
      </c>
      <c r="B1451" s="269" t="s">
        <v>2369</v>
      </c>
      <c r="C1451" s="275">
        <v>64</v>
      </c>
      <c r="D1451" s="269" t="s">
        <v>802</v>
      </c>
      <c r="E1451" s="275">
        <v>203.38487543739529</v>
      </c>
      <c r="F1451" s="275">
        <v>160.66487382382007</v>
      </c>
      <c r="G1451" s="275">
        <v>174.64740366891365</v>
      </c>
      <c r="H1451" s="275">
        <v>209.04824395396503</v>
      </c>
      <c r="I1451" s="275">
        <v>177.70159118465088</v>
      </c>
      <c r="J1451" s="275">
        <v>195.0810175649807</v>
      </c>
      <c r="K1451" s="275">
        <v>203.38487543739529</v>
      </c>
      <c r="L1451" s="275">
        <v>163.4580375079222</v>
      </c>
      <c r="M1451" s="275">
        <v>182.55818518859417</v>
      </c>
      <c r="N1451" s="275">
        <v>105.68418332140666</v>
      </c>
      <c r="O1451" s="275">
        <v>64.552287962313827</v>
      </c>
      <c r="P1451" s="275">
        <v>81.736913218004645</v>
      </c>
      <c r="Q1451" s="275">
        <v>98.383800811031307</v>
      </c>
      <c r="R1451" s="275">
        <v>91.692853946509103</v>
      </c>
      <c r="S1451" s="275">
        <v>94.700112387882143</v>
      </c>
      <c r="T1451" s="275">
        <v>97.552395497426176</v>
      </c>
      <c r="U1451" s="275">
        <v>65.083993349352852</v>
      </c>
      <c r="V1451" s="275">
        <v>82.081212615966777</v>
      </c>
      <c r="W1451" s="275">
        <v>5.2641406323793847</v>
      </c>
      <c r="X1451" s="275">
        <v>0.1010309857650506</v>
      </c>
      <c r="Y1451" s="275">
        <v>2.6825858090722177</v>
      </c>
      <c r="Z1451" s="275">
        <v>0.77309898680995714</v>
      </c>
      <c r="AA1451" s="275">
        <v>0.77309898680995714</v>
      </c>
      <c r="AB1451" s="275">
        <v>0.77309898680995714</v>
      </c>
      <c r="AC1451" s="275">
        <v>0.77309898680995714</v>
      </c>
      <c r="AD1451" s="275">
        <v>0.77309898680995714</v>
      </c>
      <c r="AE1451" s="275">
        <v>0.77309898680995714</v>
      </c>
      <c r="AF1451" s="275">
        <v>196.9544418625</v>
      </c>
      <c r="AG1451" s="275">
        <v>18.237785646399995</v>
      </c>
      <c r="AH1451" s="275">
        <v>18.237785646399995</v>
      </c>
      <c r="AI1451" s="275">
        <v>18.136521759062401</v>
      </c>
      <c r="AJ1451" s="275">
        <v>18.136521759062401</v>
      </c>
      <c r="AK1451" s="275">
        <v>18.136521759062401</v>
      </c>
    </row>
    <row r="1452" spans="1:37" ht="15" x14ac:dyDescent="0.25">
      <c r="A1452" s="269" t="s">
        <v>3921</v>
      </c>
      <c r="B1452" s="269" t="s">
        <v>2369</v>
      </c>
      <c r="C1452" s="275">
        <v>56</v>
      </c>
      <c r="D1452" s="269" t="s">
        <v>802</v>
      </c>
      <c r="E1452" s="275">
        <v>176.95008685932032</v>
      </c>
      <c r="F1452" s="275">
        <v>137.64545794990448</v>
      </c>
      <c r="G1452" s="275">
        <v>150.28419686932821</v>
      </c>
      <c r="H1452" s="275">
        <v>179.43297957640829</v>
      </c>
      <c r="I1452" s="275">
        <v>152.78303482050484</v>
      </c>
      <c r="J1452" s="275">
        <v>167.50390719491605</v>
      </c>
      <c r="K1452" s="275">
        <v>176.95008685932032</v>
      </c>
      <c r="L1452" s="275">
        <v>140.43862163400661</v>
      </c>
      <c r="M1452" s="275">
        <v>157.47203696671869</v>
      </c>
      <c r="N1452" s="275">
        <v>93.279272704183654</v>
      </c>
      <c r="O1452" s="275">
        <v>57.549262216620448</v>
      </c>
      <c r="P1452" s="275">
        <v>72.568497401973872</v>
      </c>
      <c r="Q1452" s="275">
        <v>86.474838743255532</v>
      </c>
      <c r="R1452" s="275">
        <v>81.085194512204822</v>
      </c>
      <c r="S1452" s="275">
        <v>83.501093371208043</v>
      </c>
      <c r="T1452" s="275">
        <v>87.344817371550363</v>
      </c>
      <c r="U1452" s="275">
        <v>58.080967603659474</v>
      </c>
      <c r="V1452" s="275">
        <v>73.13680426440493</v>
      </c>
      <c r="W1452" s="275">
        <v>5.0526201271443787</v>
      </c>
      <c r="X1452" s="275">
        <v>9.6077895341808189E-2</v>
      </c>
      <c r="Y1452" s="275">
        <v>2.5743490112430933</v>
      </c>
      <c r="Z1452" s="275">
        <v>0.68299398589874105</v>
      </c>
      <c r="AA1452" s="275">
        <v>0.68299398589874105</v>
      </c>
      <c r="AB1452" s="275">
        <v>0.68299398589874105</v>
      </c>
      <c r="AC1452" s="275">
        <v>0.68299398589874105</v>
      </c>
      <c r="AD1452" s="275">
        <v>0.68299398589874105</v>
      </c>
      <c r="AE1452" s="275">
        <v>0.68299398589874105</v>
      </c>
      <c r="AF1452" s="275">
        <v>170.92989470630002</v>
      </c>
      <c r="AG1452" s="275">
        <v>15.827938359999996</v>
      </c>
      <c r="AH1452" s="275">
        <v>15.827938359999996</v>
      </c>
      <c r="AI1452" s="275">
        <v>15.168764671666786</v>
      </c>
      <c r="AJ1452" s="275">
        <v>15.168764671666786</v>
      </c>
      <c r="AK1452" s="275">
        <v>15.168764671666786</v>
      </c>
    </row>
    <row r="1453" spans="1:37" ht="15" x14ac:dyDescent="0.25">
      <c r="A1453" s="269" t="s">
        <v>3172</v>
      </c>
      <c r="B1453" s="269" t="s">
        <v>2369</v>
      </c>
      <c r="C1453" s="275">
        <v>78</v>
      </c>
      <c r="D1453" s="269" t="s">
        <v>802</v>
      </c>
      <c r="E1453" s="275">
        <v>259.97685258410382</v>
      </c>
      <c r="F1453" s="275">
        <v>217.87090554332713</v>
      </c>
      <c r="G1453" s="275">
        <v>233.30021724290748</v>
      </c>
      <c r="H1453" s="275">
        <v>280.68677267760734</v>
      </c>
      <c r="I1453" s="275">
        <v>238.70590388461892</v>
      </c>
      <c r="J1453" s="275">
        <v>262.33303827442546</v>
      </c>
      <c r="K1453" s="275">
        <v>259.97685258410382</v>
      </c>
      <c r="L1453" s="275">
        <v>220.66406922742922</v>
      </c>
      <c r="M1453" s="275">
        <v>242.65688160716809</v>
      </c>
      <c r="N1453" s="275">
        <v>130.71562351656917</v>
      </c>
      <c r="O1453" s="275">
        <v>80.086699701195158</v>
      </c>
      <c r="P1453" s="275">
        <v>101.38431488309777</v>
      </c>
      <c r="Q1453" s="275">
        <v>123.94787540854048</v>
      </c>
      <c r="R1453" s="275">
        <v>114.65432327707529</v>
      </c>
      <c r="S1453" s="275">
        <v>118.78985332957222</v>
      </c>
      <c r="T1453" s="275">
        <v>118.18917070989431</v>
      </c>
      <c r="U1453" s="275">
        <v>80.618405088234184</v>
      </c>
      <c r="V1453" s="275">
        <v>101.28059935212204</v>
      </c>
      <c r="W1453" s="275">
        <v>5.6645402140756422</v>
      </c>
      <c r="X1453" s="275">
        <v>0.10910128554691129</v>
      </c>
      <c r="Y1453" s="275">
        <v>2.8868207498112768</v>
      </c>
      <c r="Z1453" s="275">
        <v>0.97699414818835295</v>
      </c>
      <c r="AA1453" s="275">
        <v>0.97699414818835295</v>
      </c>
      <c r="AB1453" s="275">
        <v>0.97699414818835295</v>
      </c>
      <c r="AC1453" s="275">
        <v>0.97699414818835295</v>
      </c>
      <c r="AD1453" s="275">
        <v>0.97699414818835295</v>
      </c>
      <c r="AE1453" s="275">
        <v>0.97699414818835295</v>
      </c>
      <c r="AF1453" s="275">
        <v>249.04927614000002</v>
      </c>
      <c r="AG1453" s="275">
        <v>23.061715707399994</v>
      </c>
      <c r="AH1453" s="275">
        <v>23.061715707399994</v>
      </c>
      <c r="AI1453" s="275">
        <v>24.28803964197683</v>
      </c>
      <c r="AJ1453" s="275">
        <v>24.28803964197683</v>
      </c>
      <c r="AK1453" s="275">
        <v>24.28803964197683</v>
      </c>
    </row>
    <row r="1454" spans="1:37" ht="15" x14ac:dyDescent="0.25">
      <c r="A1454" s="269" t="s">
        <v>2368</v>
      </c>
      <c r="B1454" s="269" t="s">
        <v>2369</v>
      </c>
      <c r="C1454" s="275">
        <v>50</v>
      </c>
      <c r="D1454" s="269" t="s">
        <v>802</v>
      </c>
      <c r="E1454" s="275">
        <v>167.45509256084148</v>
      </c>
      <c r="F1454" s="275">
        <v>137.30294998462261</v>
      </c>
      <c r="G1454" s="275">
        <v>148.02899344435849</v>
      </c>
      <c r="H1454" s="275">
        <v>177.03334735615863</v>
      </c>
      <c r="I1454" s="275">
        <v>151.49095661010767</v>
      </c>
      <c r="J1454" s="275">
        <v>165.81315197919923</v>
      </c>
      <c r="K1454" s="275">
        <v>167.45509256084148</v>
      </c>
      <c r="L1454" s="275">
        <v>140.09611366872468</v>
      </c>
      <c r="M1454" s="275">
        <v>154.85536283060398</v>
      </c>
      <c r="N1454" s="275">
        <v>91.989677594061476</v>
      </c>
      <c r="O1454" s="275">
        <v>59.325636904178118</v>
      </c>
      <c r="P1454" s="275">
        <v>72.808958358684038</v>
      </c>
      <c r="Q1454" s="275">
        <v>86.957749409098071</v>
      </c>
      <c r="R1454" s="275">
        <v>81.277042569920027</v>
      </c>
      <c r="S1454" s="275">
        <v>83.813671046554134</v>
      </c>
      <c r="T1454" s="275">
        <v>83.857889770080988</v>
      </c>
      <c r="U1454" s="275">
        <v>59.857342291217137</v>
      </c>
      <c r="V1454" s="275">
        <v>72.90069775031013</v>
      </c>
      <c r="W1454" s="275">
        <v>4.9845793068701845</v>
      </c>
      <c r="X1454" s="275">
        <v>9.5483972214562021E-2</v>
      </c>
      <c r="Y1454" s="275">
        <v>2.5400316395423732</v>
      </c>
      <c r="Z1454" s="275">
        <v>0.68013233713018673</v>
      </c>
      <c r="AA1454" s="275">
        <v>0.68013233713018673</v>
      </c>
      <c r="AB1454" s="275">
        <v>0.68013233713018673</v>
      </c>
      <c r="AC1454" s="275">
        <v>0.68013233713018673</v>
      </c>
      <c r="AD1454" s="275">
        <v>0.68013233713018673</v>
      </c>
      <c r="AE1454" s="275">
        <v>0.68013233713018673</v>
      </c>
      <c r="AF1454" s="275">
        <v>159.60414842720002</v>
      </c>
      <c r="AG1454" s="275">
        <v>14.779186008099998</v>
      </c>
      <c r="AH1454" s="275">
        <v>14.779186008099998</v>
      </c>
      <c r="AI1454" s="275">
        <v>15.367495438210373</v>
      </c>
      <c r="AJ1454" s="275">
        <v>15.367495438210373</v>
      </c>
      <c r="AK1454" s="275">
        <v>15.367495438210373</v>
      </c>
    </row>
    <row r="1455" spans="1:37" ht="15" x14ac:dyDescent="0.25">
      <c r="A1455" s="269" t="s">
        <v>3173</v>
      </c>
      <c r="B1455" s="269" t="s">
        <v>2369</v>
      </c>
      <c r="C1455" s="275">
        <v>60</v>
      </c>
      <c r="D1455" s="269" t="s">
        <v>802</v>
      </c>
      <c r="E1455" s="275">
        <v>190.16748114835781</v>
      </c>
      <c r="F1455" s="275">
        <v>149.15516588686231</v>
      </c>
      <c r="G1455" s="275">
        <v>162.46580026912093</v>
      </c>
      <c r="H1455" s="275">
        <v>194.24061176518663</v>
      </c>
      <c r="I1455" s="275">
        <v>165.24231300257787</v>
      </c>
      <c r="J1455" s="275">
        <v>181.29246237994835</v>
      </c>
      <c r="K1455" s="275">
        <v>190.16748114835781</v>
      </c>
      <c r="L1455" s="275">
        <v>151.9483295709644</v>
      </c>
      <c r="M1455" s="275">
        <v>170.01511107765646</v>
      </c>
      <c r="N1455" s="275">
        <v>101.10978281887782</v>
      </c>
      <c r="O1455" s="275">
        <v>62.364925253928796</v>
      </c>
      <c r="P1455" s="275">
        <v>78.38837931404565</v>
      </c>
      <c r="Q1455" s="275">
        <v>94.057374583226107</v>
      </c>
      <c r="R1455" s="275">
        <v>87.703174393818614</v>
      </c>
      <c r="S1455" s="275">
        <v>90.571705364817262</v>
      </c>
      <c r="T1455" s="275">
        <v>92.97799499489733</v>
      </c>
      <c r="U1455" s="275">
        <v>62.896630640967814</v>
      </c>
      <c r="V1455" s="275">
        <v>78.648492043229098</v>
      </c>
      <c r="W1455" s="275">
        <v>5.1793727780431329</v>
      </c>
      <c r="X1455" s="275">
        <v>0.10028141478780439</v>
      </c>
      <c r="Y1455" s="275">
        <v>2.6398270964154689</v>
      </c>
      <c r="Z1455" s="275">
        <v>0.73707753588559921</v>
      </c>
      <c r="AA1455" s="275">
        <v>0.73707753588559921</v>
      </c>
      <c r="AB1455" s="275">
        <v>0.73707753588559921</v>
      </c>
      <c r="AC1455" s="275">
        <v>0.73707753588559921</v>
      </c>
      <c r="AD1455" s="275">
        <v>0.73707753588559921</v>
      </c>
      <c r="AE1455" s="275">
        <v>0.73707753588559921</v>
      </c>
      <c r="AF1455" s="275">
        <v>184.3837029645</v>
      </c>
      <c r="AG1455" s="275">
        <v>17.073747849899998</v>
      </c>
      <c r="AH1455" s="275">
        <v>17.073747849899998</v>
      </c>
      <c r="AI1455" s="275">
        <v>17.145752597351347</v>
      </c>
      <c r="AJ1455" s="275">
        <v>17.145752597351347</v>
      </c>
      <c r="AK1455" s="275">
        <v>17.145752597351347</v>
      </c>
    </row>
    <row r="1456" spans="1:37" ht="15" x14ac:dyDescent="0.25">
      <c r="A1456" s="269" t="s">
        <v>3174</v>
      </c>
      <c r="B1456" s="269" t="s">
        <v>2369</v>
      </c>
      <c r="C1456" s="275">
        <v>20</v>
      </c>
      <c r="D1456" s="269" t="s">
        <v>802</v>
      </c>
      <c r="E1456" s="275">
        <v>78.655732528137676</v>
      </c>
      <c r="F1456" s="275">
        <v>67.849974516381835</v>
      </c>
      <c r="G1456" s="275">
        <v>72.684169620632517</v>
      </c>
      <c r="H1456" s="275">
        <v>85.78792200323872</v>
      </c>
      <c r="I1456" s="275">
        <v>75.443209307272255</v>
      </c>
      <c r="J1456" s="275">
        <v>81.391065653288535</v>
      </c>
      <c r="K1456" s="275">
        <v>87.358289456666967</v>
      </c>
      <c r="L1456" s="275">
        <v>70.695358081696014</v>
      </c>
      <c r="M1456" s="275">
        <v>76.980244028862884</v>
      </c>
      <c r="N1456" s="275">
        <v>54.920482257877765</v>
      </c>
      <c r="O1456" s="275">
        <v>41.214161338642107</v>
      </c>
      <c r="P1456" s="275">
        <v>46.586922690883064</v>
      </c>
      <c r="Q1456" s="275">
        <v>53.14890549722071</v>
      </c>
      <c r="R1456" s="275">
        <v>50.767139308708778</v>
      </c>
      <c r="S1456" s="275">
        <v>51.807370976674832</v>
      </c>
      <c r="T1456" s="275">
        <v>51.801919216821773</v>
      </c>
      <c r="U1456" s="275">
        <v>41.745866725681125</v>
      </c>
      <c r="V1456" s="275">
        <v>46.67792660409782</v>
      </c>
      <c r="W1456" s="275">
        <v>4.3003530354455348</v>
      </c>
      <c r="X1456" s="275">
        <v>8.029533249783781E-2</v>
      </c>
      <c r="Y1456" s="275">
        <v>2.1903241839716863</v>
      </c>
      <c r="Z1456" s="275">
        <v>0.40739927869657422</v>
      </c>
      <c r="AA1456" s="275">
        <v>0.40739927869657422</v>
      </c>
      <c r="AB1456" s="275">
        <v>0.40739927869657422</v>
      </c>
      <c r="AC1456" s="275">
        <v>0.40739927869657422</v>
      </c>
      <c r="AD1456" s="275">
        <v>0.40739927869657422</v>
      </c>
      <c r="AE1456" s="275">
        <v>0.40739927869657422</v>
      </c>
      <c r="AF1456" s="275">
        <v>70.963048400399998</v>
      </c>
      <c r="AG1456" s="275">
        <v>6.5711086626999995</v>
      </c>
      <c r="AH1456" s="275">
        <v>6.5711086626999995</v>
      </c>
      <c r="AI1456" s="275">
        <v>7.1433417807118023</v>
      </c>
      <c r="AJ1456" s="275">
        <v>7.1433417807118023</v>
      </c>
      <c r="AK1456" s="275">
        <v>7.1433417807118023</v>
      </c>
    </row>
    <row r="1457" spans="1:37" ht="15" x14ac:dyDescent="0.25">
      <c r="A1457" s="269" t="s">
        <v>3175</v>
      </c>
      <c r="B1457" s="269" t="s">
        <v>2369</v>
      </c>
      <c r="C1457" s="275">
        <v>92</v>
      </c>
      <c r="D1457" s="269" t="s">
        <v>802</v>
      </c>
      <c r="E1457" s="275">
        <v>275.24444119050298</v>
      </c>
      <c r="F1457" s="275">
        <v>207.38872150221511</v>
      </c>
      <c r="G1457" s="275">
        <v>227.88422411802389</v>
      </c>
      <c r="H1457" s="275">
        <v>273.07803714957782</v>
      </c>
      <c r="I1457" s="275">
        <v>230.12286033373741</v>
      </c>
      <c r="J1457" s="275">
        <v>253.61674873654351</v>
      </c>
      <c r="K1457" s="275">
        <v>275.24444119050298</v>
      </c>
      <c r="L1457" s="275">
        <v>210.1818851863172</v>
      </c>
      <c r="M1457" s="275">
        <v>237.96382990457454</v>
      </c>
      <c r="N1457" s="275">
        <v>138.15028237482022</v>
      </c>
      <c r="O1457" s="275">
        <v>79.140963752445401</v>
      </c>
      <c r="P1457" s="275">
        <v>103.49276812929024</v>
      </c>
      <c r="Q1457" s="275">
        <v>126.31299121362103</v>
      </c>
      <c r="R1457" s="275">
        <v>116.65985037354743</v>
      </c>
      <c r="S1457" s="275">
        <v>121.07922570682989</v>
      </c>
      <c r="T1457" s="275">
        <v>126.72249581381897</v>
      </c>
      <c r="U1457" s="275">
        <v>79.672669139484412</v>
      </c>
      <c r="V1457" s="275">
        <v>103.75361633688502</v>
      </c>
      <c r="W1457" s="275">
        <v>5.8888568119682221</v>
      </c>
      <c r="X1457" s="275">
        <v>0.11876835512327864</v>
      </c>
      <c r="Y1457" s="275">
        <v>3.0038125835457503</v>
      </c>
      <c r="Z1457" s="275">
        <v>0.994712891225908</v>
      </c>
      <c r="AA1457" s="275">
        <v>0.994712891225908</v>
      </c>
      <c r="AB1457" s="275">
        <v>0.994712891225908</v>
      </c>
      <c r="AC1457" s="275">
        <v>0.994712891225908</v>
      </c>
      <c r="AD1457" s="275">
        <v>0.994712891225908</v>
      </c>
      <c r="AE1457" s="275">
        <v>0.994712891225908</v>
      </c>
      <c r="AF1457" s="275">
        <v>272.66174023820003</v>
      </c>
      <c r="AG1457" s="275">
        <v>25.248205932099999</v>
      </c>
      <c r="AH1457" s="275">
        <v>25.248205932099999</v>
      </c>
      <c r="AI1457" s="275">
        <v>25.166625090568786</v>
      </c>
      <c r="AJ1457" s="275">
        <v>25.166625090568786</v>
      </c>
      <c r="AK1457" s="275">
        <v>25.166625090568786</v>
      </c>
    </row>
    <row r="1458" spans="1:37" ht="15" x14ac:dyDescent="0.25">
      <c r="A1458" s="269" t="s">
        <v>2623</v>
      </c>
      <c r="B1458" s="269" t="s">
        <v>2369</v>
      </c>
      <c r="C1458" s="275">
        <v>64</v>
      </c>
      <c r="D1458" s="269" t="s">
        <v>802</v>
      </c>
      <c r="E1458" s="275">
        <v>203.38487543739529</v>
      </c>
      <c r="F1458" s="275">
        <v>160.6648738238201</v>
      </c>
      <c r="G1458" s="275">
        <v>174.64740366891365</v>
      </c>
      <c r="H1458" s="275">
        <v>209.04824395396503</v>
      </c>
      <c r="I1458" s="275">
        <v>177.70159118465091</v>
      </c>
      <c r="J1458" s="275">
        <v>195.0810175649807</v>
      </c>
      <c r="K1458" s="275">
        <v>203.38487543739529</v>
      </c>
      <c r="L1458" s="275">
        <v>163.4580375079222</v>
      </c>
      <c r="M1458" s="275">
        <v>182.55818518859417</v>
      </c>
      <c r="N1458" s="275">
        <v>105.68418332140666</v>
      </c>
      <c r="O1458" s="275">
        <v>64.552287962313841</v>
      </c>
      <c r="P1458" s="275">
        <v>81.736913218004645</v>
      </c>
      <c r="Q1458" s="275">
        <v>98.383800811031307</v>
      </c>
      <c r="R1458" s="275">
        <v>91.692853946509103</v>
      </c>
      <c r="S1458" s="275">
        <v>94.700112387882143</v>
      </c>
      <c r="T1458" s="275">
        <v>97.552395497426176</v>
      </c>
      <c r="U1458" s="275">
        <v>65.083993349352852</v>
      </c>
      <c r="V1458" s="275">
        <v>82.081212615966777</v>
      </c>
      <c r="W1458" s="275">
        <v>5.2641406323793847</v>
      </c>
      <c r="X1458" s="275">
        <v>0.1010309857650506</v>
      </c>
      <c r="Y1458" s="275">
        <v>2.6825858090722177</v>
      </c>
      <c r="Z1458" s="275">
        <v>0.77309898680995714</v>
      </c>
      <c r="AA1458" s="275">
        <v>0.77309898680995714</v>
      </c>
      <c r="AB1458" s="275">
        <v>0.77309898680995714</v>
      </c>
      <c r="AC1458" s="275">
        <v>0.77309898680995714</v>
      </c>
      <c r="AD1458" s="275">
        <v>0.77309898680995714</v>
      </c>
      <c r="AE1458" s="275">
        <v>0.77309898680995714</v>
      </c>
      <c r="AF1458" s="275">
        <v>196.95501160969999</v>
      </c>
      <c r="AG1458" s="275">
        <v>18.237838402399998</v>
      </c>
      <c r="AH1458" s="275">
        <v>18.237838402399998</v>
      </c>
      <c r="AI1458" s="275">
        <v>18.136521759062401</v>
      </c>
      <c r="AJ1458" s="275">
        <v>18.136521759062401</v>
      </c>
      <c r="AK1458" s="275">
        <v>18.136521759062401</v>
      </c>
    </row>
    <row r="1459" spans="1:37" ht="15" x14ac:dyDescent="0.25">
      <c r="A1459" s="269" t="s">
        <v>2370</v>
      </c>
      <c r="B1459" s="269" t="s">
        <v>2369</v>
      </c>
      <c r="C1459" s="275">
        <v>0</v>
      </c>
      <c r="D1459" s="269" t="s">
        <v>802</v>
      </c>
      <c r="E1459" s="275">
        <v>0</v>
      </c>
      <c r="F1459" s="275">
        <v>0</v>
      </c>
      <c r="G1459" s="275">
        <v>0</v>
      </c>
      <c r="H1459" s="275">
        <v>0</v>
      </c>
      <c r="I1459" s="275">
        <v>0</v>
      </c>
      <c r="J1459" s="275">
        <v>0</v>
      </c>
      <c r="K1459" s="275">
        <v>0</v>
      </c>
      <c r="L1459" s="275">
        <v>0</v>
      </c>
      <c r="M1459" s="275">
        <v>0</v>
      </c>
      <c r="N1459" s="275">
        <v>0</v>
      </c>
      <c r="O1459" s="275">
        <v>0</v>
      </c>
      <c r="P1459" s="275">
        <v>0</v>
      </c>
      <c r="Q1459" s="275">
        <v>0</v>
      </c>
      <c r="R1459" s="275">
        <v>0</v>
      </c>
      <c r="S1459" s="275">
        <v>0</v>
      </c>
      <c r="T1459" s="275">
        <v>0</v>
      </c>
      <c r="U1459" s="275">
        <v>0</v>
      </c>
      <c r="V1459" s="275">
        <v>0</v>
      </c>
      <c r="W1459" s="275">
        <v>0</v>
      </c>
      <c r="X1459" s="275">
        <v>0</v>
      </c>
      <c r="Y1459" s="275">
        <v>0</v>
      </c>
      <c r="Z1459" s="275">
        <v>0</v>
      </c>
      <c r="AA1459" s="275">
        <v>0</v>
      </c>
      <c r="AB1459" s="275">
        <v>0</v>
      </c>
      <c r="AC1459" s="275">
        <v>0</v>
      </c>
      <c r="AD1459" s="275">
        <v>0</v>
      </c>
      <c r="AE1459" s="275">
        <v>0</v>
      </c>
      <c r="AF1459" s="275">
        <v>0</v>
      </c>
      <c r="AG1459" s="275">
        <v>0</v>
      </c>
      <c r="AH1459" s="275">
        <v>0</v>
      </c>
      <c r="AI1459" s="275">
        <v>0</v>
      </c>
      <c r="AJ1459" s="275">
        <v>0</v>
      </c>
      <c r="AK1459" s="275">
        <v>0</v>
      </c>
    </row>
    <row r="1460" spans="1:37" ht="15" x14ac:dyDescent="0.25">
      <c r="A1460" s="269" t="s">
        <v>2624</v>
      </c>
      <c r="B1460" s="269" t="s">
        <v>2369</v>
      </c>
      <c r="C1460" s="275">
        <v>56</v>
      </c>
      <c r="D1460" s="269" t="s">
        <v>802</v>
      </c>
      <c r="E1460" s="275">
        <v>176.95008685932032</v>
      </c>
      <c r="F1460" s="275">
        <v>137.64545794990451</v>
      </c>
      <c r="G1460" s="275">
        <v>150.28419686932821</v>
      </c>
      <c r="H1460" s="275">
        <v>179.43297957640829</v>
      </c>
      <c r="I1460" s="275">
        <v>152.78303482050484</v>
      </c>
      <c r="J1460" s="275">
        <v>167.50390719491605</v>
      </c>
      <c r="K1460" s="275">
        <v>176.95008685932032</v>
      </c>
      <c r="L1460" s="275">
        <v>140.43862163400661</v>
      </c>
      <c r="M1460" s="275">
        <v>157.47203696671869</v>
      </c>
      <c r="N1460" s="275">
        <v>93.279272704183654</v>
      </c>
      <c r="O1460" s="275">
        <v>57.549262216620448</v>
      </c>
      <c r="P1460" s="275">
        <v>72.568497401973886</v>
      </c>
      <c r="Q1460" s="275">
        <v>86.474838743255532</v>
      </c>
      <c r="R1460" s="275">
        <v>81.085194512204808</v>
      </c>
      <c r="S1460" s="275">
        <v>83.501093371208043</v>
      </c>
      <c r="T1460" s="275">
        <v>87.344817371550363</v>
      </c>
      <c r="U1460" s="275">
        <v>58.080967603659474</v>
      </c>
      <c r="V1460" s="275">
        <v>73.13680426440493</v>
      </c>
      <c r="W1460" s="275">
        <v>5.0526201271443787</v>
      </c>
      <c r="X1460" s="275">
        <v>9.6077895341808189E-2</v>
      </c>
      <c r="Y1460" s="275">
        <v>2.5743490112430933</v>
      </c>
      <c r="Z1460" s="275">
        <v>0.68299398589874105</v>
      </c>
      <c r="AA1460" s="275">
        <v>0.68299398589874105</v>
      </c>
      <c r="AB1460" s="275">
        <v>0.68299398589874105</v>
      </c>
      <c r="AC1460" s="275">
        <v>0.68299398589874105</v>
      </c>
      <c r="AD1460" s="275">
        <v>0.68299398589874105</v>
      </c>
      <c r="AE1460" s="275">
        <v>0.68299398589874105</v>
      </c>
      <c r="AF1460" s="275">
        <v>170.93046445350001</v>
      </c>
      <c r="AG1460" s="275">
        <v>15.827991115999996</v>
      </c>
      <c r="AH1460" s="275">
        <v>15.827991115999996</v>
      </c>
      <c r="AI1460" s="275">
        <v>15.168764671666786</v>
      </c>
      <c r="AJ1460" s="275">
        <v>15.168764671666786</v>
      </c>
      <c r="AK1460" s="275">
        <v>15.168764671666786</v>
      </c>
    </row>
    <row r="1461" spans="1:37" ht="15" x14ac:dyDescent="0.25">
      <c r="A1461" s="269" t="s">
        <v>4428</v>
      </c>
      <c r="B1461" s="269" t="s">
        <v>4429</v>
      </c>
      <c r="C1461" s="275">
        <v>38</v>
      </c>
      <c r="D1461" s="269" t="s">
        <v>802</v>
      </c>
      <c r="E1461" s="275">
        <v>0</v>
      </c>
      <c r="F1461" s="275">
        <v>0</v>
      </c>
      <c r="G1461" s="275">
        <v>0</v>
      </c>
      <c r="H1461" s="275">
        <v>0</v>
      </c>
      <c r="I1461" s="275">
        <v>0</v>
      </c>
      <c r="J1461" s="275">
        <v>0</v>
      </c>
      <c r="K1461" s="275">
        <v>0</v>
      </c>
      <c r="L1461" s="275">
        <v>0</v>
      </c>
      <c r="M1461" s="275">
        <v>0</v>
      </c>
      <c r="N1461" s="275">
        <v>0</v>
      </c>
      <c r="O1461" s="275">
        <v>0</v>
      </c>
      <c r="P1461" s="275">
        <v>0</v>
      </c>
      <c r="Q1461" s="275">
        <v>0</v>
      </c>
      <c r="R1461" s="275">
        <v>0</v>
      </c>
      <c r="S1461" s="275">
        <v>0</v>
      </c>
      <c r="T1461" s="275">
        <v>0</v>
      </c>
      <c r="U1461" s="275">
        <v>0</v>
      </c>
      <c r="V1461" s="275">
        <v>0</v>
      </c>
      <c r="W1461" s="275">
        <v>0</v>
      </c>
      <c r="X1461" s="275">
        <v>0</v>
      </c>
      <c r="Y1461" s="275">
        <v>0</v>
      </c>
      <c r="Z1461" s="275">
        <v>0</v>
      </c>
      <c r="AA1461" s="275">
        <v>0</v>
      </c>
      <c r="AB1461" s="275">
        <v>0</v>
      </c>
      <c r="AC1461" s="275">
        <v>0</v>
      </c>
      <c r="AD1461" s="275">
        <v>0</v>
      </c>
      <c r="AE1461" s="275">
        <v>0</v>
      </c>
      <c r="AF1461" s="275">
        <v>1.1615944600000001E-2</v>
      </c>
      <c r="AG1461" s="275">
        <v>1.0756269E-3</v>
      </c>
      <c r="AH1461" s="275">
        <v>1.0756269E-3</v>
      </c>
      <c r="AI1461" s="275">
        <v>8.790998628653697E-2</v>
      </c>
      <c r="AJ1461" s="275">
        <v>8.790998628653697E-2</v>
      </c>
      <c r="AK1461" s="275">
        <v>8.790998628653697E-2</v>
      </c>
    </row>
    <row r="1462" spans="1:37" ht="15" x14ac:dyDescent="0.25">
      <c r="A1462" s="269" t="s">
        <v>3922</v>
      </c>
      <c r="B1462" s="269" t="s">
        <v>2372</v>
      </c>
      <c r="C1462" s="275">
        <v>4</v>
      </c>
      <c r="D1462" s="269" t="s">
        <v>802</v>
      </c>
      <c r="E1462" s="275">
        <v>28.50754616375503</v>
      </c>
      <c r="F1462" s="275">
        <v>19.870191409171266</v>
      </c>
      <c r="G1462" s="275">
        <v>23.957756021461673</v>
      </c>
      <c r="H1462" s="275">
        <v>26.557393248125187</v>
      </c>
      <c r="I1462" s="275">
        <v>25.606096578980097</v>
      </c>
      <c r="J1462" s="275">
        <v>26.236844913159253</v>
      </c>
      <c r="K1462" s="275">
        <v>36.246592918910267</v>
      </c>
      <c r="L1462" s="275">
        <v>20.542515715685077</v>
      </c>
      <c r="M1462" s="275">
        <v>26.807947585111982</v>
      </c>
      <c r="N1462" s="275">
        <v>31.545792649039225</v>
      </c>
      <c r="O1462" s="275">
        <v>27.418524531434979</v>
      </c>
      <c r="P1462" s="275">
        <v>29.292841882402708</v>
      </c>
      <c r="Q1462" s="275">
        <v>30.832799868968682</v>
      </c>
      <c r="R1462" s="275">
        <v>30.478088712162339</v>
      </c>
      <c r="S1462" s="275">
        <v>30.687512248123561</v>
      </c>
      <c r="T1462" s="275">
        <v>32.113100107795432</v>
      </c>
      <c r="U1462" s="275">
        <v>27.562536668992109</v>
      </c>
      <c r="V1462" s="275">
        <v>29.635670323542161</v>
      </c>
      <c r="W1462" s="275">
        <v>3.8956880895300863</v>
      </c>
      <c r="X1462" s="275">
        <v>7.0653706331602104E-2</v>
      </c>
      <c r="Y1462" s="275">
        <v>1.9831708979308442</v>
      </c>
      <c r="Z1462" s="275">
        <v>0.22763286994273194</v>
      </c>
      <c r="AA1462" s="275">
        <v>0.22763286994273194</v>
      </c>
      <c r="AB1462" s="275">
        <v>0.22763286994273194</v>
      </c>
      <c r="AC1462" s="275">
        <v>0.22763286994273194</v>
      </c>
      <c r="AD1462" s="275">
        <v>0.22763286994273194</v>
      </c>
      <c r="AE1462" s="275">
        <v>0.22763286994273194</v>
      </c>
      <c r="AF1462" s="275">
        <v>19.672811556099997</v>
      </c>
      <c r="AG1462" s="275">
        <v>1.8216837116</v>
      </c>
      <c r="AH1462" s="275">
        <v>1.8216837116</v>
      </c>
      <c r="AI1462" s="275">
        <v>1.6882144440652582</v>
      </c>
      <c r="AJ1462" s="275">
        <v>1.6882144440652582</v>
      </c>
      <c r="AK1462" s="275">
        <v>1.6882144440652582</v>
      </c>
    </row>
    <row r="1463" spans="1:37" ht="15" x14ac:dyDescent="0.25">
      <c r="A1463" s="269" t="s">
        <v>3923</v>
      </c>
      <c r="B1463" s="269" t="s">
        <v>2374</v>
      </c>
      <c r="C1463" s="275">
        <v>4</v>
      </c>
      <c r="D1463" s="269" t="s">
        <v>802</v>
      </c>
      <c r="E1463" s="275">
        <v>13.217394289037486</v>
      </c>
      <c r="F1463" s="275">
        <v>11.509707936957792</v>
      </c>
      <c r="G1463" s="275">
        <v>12.181603399792708</v>
      </c>
      <c r="H1463" s="275">
        <v>14.807632188778381</v>
      </c>
      <c r="I1463" s="275">
        <v>12.45927818207304</v>
      </c>
      <c r="J1463" s="275">
        <v>13.788555185032319</v>
      </c>
      <c r="K1463" s="275">
        <v>13.217394289037486</v>
      </c>
      <c r="L1463" s="275">
        <v>11.509707936957792</v>
      </c>
      <c r="M1463" s="275">
        <v>12.543074110937727</v>
      </c>
      <c r="N1463" s="275">
        <v>4.7673236830040384</v>
      </c>
      <c r="O1463" s="275">
        <v>2.3802858888602483</v>
      </c>
      <c r="P1463" s="275">
        <v>3.5414570844342066</v>
      </c>
      <c r="Q1463" s="275">
        <v>4.5193494082804309</v>
      </c>
      <c r="R1463" s="275">
        <v>4.0640192644338509</v>
      </c>
      <c r="S1463" s="275">
        <v>4.3213302035401062</v>
      </c>
      <c r="T1463" s="275">
        <v>4.7673236830040384</v>
      </c>
      <c r="U1463" s="275">
        <v>2.3802858888602483</v>
      </c>
      <c r="V1463" s="275">
        <v>3.6256437532128869</v>
      </c>
      <c r="W1463" s="275">
        <v>8.7384188062937684E-2</v>
      </c>
      <c r="X1463" s="275">
        <v>2.2119905313721373E-3</v>
      </c>
      <c r="Y1463" s="275">
        <v>4.4798089297154911E-2</v>
      </c>
      <c r="Z1463" s="275">
        <v>4.4608907387018448E-2</v>
      </c>
      <c r="AA1463" s="275">
        <v>4.4608907387018448E-2</v>
      </c>
      <c r="AB1463" s="275">
        <v>4.4608907387018448E-2</v>
      </c>
      <c r="AC1463" s="275">
        <v>4.4608907387018448E-2</v>
      </c>
      <c r="AD1463" s="275">
        <v>4.4608907387018448E-2</v>
      </c>
      <c r="AE1463" s="275">
        <v>4.4608907387018448E-2</v>
      </c>
      <c r="AF1463" s="275">
        <v>12.253416110000002</v>
      </c>
      <c r="AG1463" s="275">
        <v>1.1346540214999998</v>
      </c>
      <c r="AH1463" s="275">
        <v>1.1346540214999998</v>
      </c>
      <c r="AI1463" s="275">
        <v>1.0034917055531218</v>
      </c>
      <c r="AJ1463" s="275">
        <v>1.0034917055531218</v>
      </c>
      <c r="AK1463" s="275">
        <v>1.0034917055531218</v>
      </c>
    </row>
    <row r="1464" spans="1:37" ht="15" x14ac:dyDescent="0.25">
      <c r="A1464" s="269" t="s">
        <v>3924</v>
      </c>
      <c r="B1464" s="269" t="s">
        <v>2376</v>
      </c>
      <c r="C1464" s="275">
        <v>4</v>
      </c>
      <c r="D1464" s="269" t="s">
        <v>802</v>
      </c>
      <c r="E1464" s="275">
        <v>13.217394289037486</v>
      </c>
      <c r="F1464" s="275">
        <v>11.509707936957792</v>
      </c>
      <c r="G1464" s="275">
        <v>12.181603399792708</v>
      </c>
      <c r="H1464" s="275">
        <v>14.807632188778381</v>
      </c>
      <c r="I1464" s="275">
        <v>12.45927818207304</v>
      </c>
      <c r="J1464" s="275">
        <v>13.788555185032319</v>
      </c>
      <c r="K1464" s="275">
        <v>13.217394289037486</v>
      </c>
      <c r="L1464" s="275">
        <v>11.509707936957792</v>
      </c>
      <c r="M1464" s="275">
        <v>12.543074110937727</v>
      </c>
      <c r="N1464" s="275">
        <v>6.2024553086115013</v>
      </c>
      <c r="O1464" s="275">
        <v>3.5015128728466847</v>
      </c>
      <c r="P1464" s="275">
        <v>4.5842079080153866</v>
      </c>
      <c r="Q1464" s="275">
        <v>5.9544810338878937</v>
      </c>
      <c r="R1464" s="275">
        <v>5.3038297171521478</v>
      </c>
      <c r="S1464" s="275">
        <v>5.5995095083370554</v>
      </c>
      <c r="T1464" s="275">
        <v>5.2809876836584531</v>
      </c>
      <c r="U1464" s="275">
        <v>3.5015128728466847</v>
      </c>
      <c r="V1464" s="275">
        <v>4.4722041757809254</v>
      </c>
      <c r="W1464" s="275">
        <v>0.10576025261750333</v>
      </c>
      <c r="X1464" s="275">
        <v>2.4765452116211834E-3</v>
      </c>
      <c r="Y1464" s="275">
        <v>5.4118398914562257E-2</v>
      </c>
      <c r="Z1464" s="275">
        <v>4.5052500455607936E-2</v>
      </c>
      <c r="AA1464" s="275">
        <v>4.5052500455607936E-2</v>
      </c>
      <c r="AB1464" s="275">
        <v>4.5052500455607936E-2</v>
      </c>
      <c r="AC1464" s="275">
        <v>4.5052500455607936E-2</v>
      </c>
      <c r="AD1464" s="275">
        <v>4.5052500455607936E-2</v>
      </c>
      <c r="AE1464" s="275">
        <v>4.5052500455607936E-2</v>
      </c>
      <c r="AF1464" s="275">
        <v>13.0122735781</v>
      </c>
      <c r="AG1464" s="275">
        <v>1.2049236431999999</v>
      </c>
      <c r="AH1464" s="275">
        <v>1.2049236431999999</v>
      </c>
      <c r="AI1464" s="275">
        <v>1.4838785436978075</v>
      </c>
      <c r="AJ1464" s="275">
        <v>1.4838785436978075</v>
      </c>
      <c r="AK1464" s="275">
        <v>1.4838785436978075</v>
      </c>
    </row>
    <row r="1465" spans="1:37" ht="15" x14ac:dyDescent="0.25">
      <c r="A1465" s="269" t="s">
        <v>3925</v>
      </c>
      <c r="B1465" s="269" t="s">
        <v>2378</v>
      </c>
      <c r="C1465" s="275">
        <v>4</v>
      </c>
      <c r="D1465" s="269" t="s">
        <v>802</v>
      </c>
      <c r="E1465" s="275">
        <v>13.217394289037486</v>
      </c>
      <c r="F1465" s="275">
        <v>11.509707936957792</v>
      </c>
      <c r="G1465" s="275">
        <v>12.181603399792708</v>
      </c>
      <c r="H1465" s="275">
        <v>14.807632188778381</v>
      </c>
      <c r="I1465" s="275">
        <v>12.45927818207304</v>
      </c>
      <c r="J1465" s="275">
        <v>13.788555185032319</v>
      </c>
      <c r="K1465" s="275">
        <v>13.217394289037486</v>
      </c>
      <c r="L1465" s="275">
        <v>11.509707936957792</v>
      </c>
      <c r="M1465" s="275">
        <v>12.543074110937727</v>
      </c>
      <c r="N1465" s="275">
        <v>4.5744005025288246</v>
      </c>
      <c r="O1465" s="275">
        <v>2.1873627083850349</v>
      </c>
      <c r="P1465" s="275">
        <v>3.3485339039589932</v>
      </c>
      <c r="Q1465" s="275">
        <v>4.3264262278052179</v>
      </c>
      <c r="R1465" s="275">
        <v>3.8710960839586361</v>
      </c>
      <c r="S1465" s="275">
        <v>4.1284070230648924</v>
      </c>
      <c r="T1465" s="275">
        <v>4.5744005025288246</v>
      </c>
      <c r="U1465" s="275">
        <v>2.1873627083850349</v>
      </c>
      <c r="V1465" s="275">
        <v>3.4327205727376735</v>
      </c>
      <c r="W1465" s="275">
        <v>8.4767854336253334E-2</v>
      </c>
      <c r="X1465" s="275">
        <v>7.4957097724618314E-4</v>
      </c>
      <c r="Y1465" s="275">
        <v>4.2758712656749756E-2</v>
      </c>
      <c r="Z1465" s="275">
        <v>3.6021450924357941E-2</v>
      </c>
      <c r="AA1465" s="275">
        <v>3.6021450924357941E-2</v>
      </c>
      <c r="AB1465" s="275">
        <v>3.6021450924357941E-2</v>
      </c>
      <c r="AC1465" s="275">
        <v>3.6021450924357941E-2</v>
      </c>
      <c r="AD1465" s="275">
        <v>3.6021450924357941E-2</v>
      </c>
      <c r="AE1465" s="275">
        <v>3.6021450924357941E-2</v>
      </c>
      <c r="AF1465" s="275">
        <v>12.571166208399999</v>
      </c>
      <c r="AG1465" s="275">
        <v>1.1640773634999999</v>
      </c>
      <c r="AH1465" s="275">
        <v>1.1640773634999999</v>
      </c>
      <c r="AI1465" s="275">
        <v>0.99076916171105434</v>
      </c>
      <c r="AJ1465" s="275">
        <v>0.99076916171105434</v>
      </c>
      <c r="AK1465" s="275">
        <v>0.99076916171105434</v>
      </c>
    </row>
    <row r="1466" spans="1:37" ht="15" x14ac:dyDescent="0.25">
      <c r="A1466" s="269" t="s">
        <v>3926</v>
      </c>
      <c r="B1466" s="269" t="s">
        <v>2380</v>
      </c>
      <c r="C1466" s="275">
        <v>10</v>
      </c>
      <c r="D1466" s="269" t="s">
        <v>802</v>
      </c>
      <c r="E1466" s="275">
        <v>22.712388587516347</v>
      </c>
      <c r="F1466" s="275">
        <v>11.581891585076535</v>
      </c>
      <c r="G1466" s="275">
        <v>14.436806824762421</v>
      </c>
      <c r="H1466" s="275">
        <v>17.207264409028014</v>
      </c>
      <c r="I1466" s="275">
        <v>13.751356392470207</v>
      </c>
      <c r="J1466" s="275">
        <v>15.47931040074911</v>
      </c>
      <c r="K1466" s="275">
        <v>22.712388587516347</v>
      </c>
      <c r="L1466" s="275">
        <v>11.85221590223971</v>
      </c>
      <c r="M1466" s="275">
        <v>15.159748247052455</v>
      </c>
      <c r="N1466" s="275">
        <v>9.1201052248163492</v>
      </c>
      <c r="O1466" s="275">
        <v>3.0392883497506773</v>
      </c>
      <c r="P1466" s="275">
        <v>5.5794209553616092</v>
      </c>
      <c r="Q1466" s="275">
        <v>7.0996251741280272</v>
      </c>
      <c r="R1466" s="275">
        <v>6.4067551008978789</v>
      </c>
      <c r="S1466" s="275">
        <v>6.7580343182631299</v>
      </c>
      <c r="T1466" s="275">
        <v>9.1201052248163492</v>
      </c>
      <c r="U1466" s="275">
        <v>3.0392883497506773</v>
      </c>
      <c r="V1466" s="275">
        <v>5.7477942929189698</v>
      </c>
      <c r="W1466" s="275">
        <v>0.19479347117294799</v>
      </c>
      <c r="X1466" s="275">
        <v>4.7974425732423666E-3</v>
      </c>
      <c r="Y1466" s="275">
        <v>9.979545687309517E-2</v>
      </c>
      <c r="Z1466" s="275">
        <v>5.6945198755412312E-2</v>
      </c>
      <c r="AA1466" s="275">
        <v>5.6945198755412312E-2</v>
      </c>
      <c r="AB1466" s="275">
        <v>5.6945198755412312E-2</v>
      </c>
      <c r="AC1466" s="275">
        <v>5.6945198755412312E-2</v>
      </c>
      <c r="AD1466" s="275">
        <v>5.6945198755412312E-2</v>
      </c>
      <c r="AE1466" s="275">
        <v>5.6945198755412312E-2</v>
      </c>
      <c r="AF1466" s="275">
        <v>24.7794121005</v>
      </c>
      <c r="AG1466" s="275">
        <v>2.2945486527999996</v>
      </c>
      <c r="AH1466" s="275">
        <v>2.2945486527999996</v>
      </c>
      <c r="AI1466" s="275">
        <v>1.7782571591409739</v>
      </c>
      <c r="AJ1466" s="275">
        <v>1.7782571591409739</v>
      </c>
      <c r="AK1466" s="275">
        <v>1.7782571591409739</v>
      </c>
    </row>
    <row r="1467" spans="1:37" ht="15" x14ac:dyDescent="0.25">
      <c r="A1467" s="269" t="s">
        <v>2371</v>
      </c>
      <c r="B1467" s="269" t="s">
        <v>2372</v>
      </c>
      <c r="C1467" s="275">
        <v>4</v>
      </c>
      <c r="D1467" s="269" t="s">
        <v>802</v>
      </c>
      <c r="E1467" s="275">
        <v>28.50754616375503</v>
      </c>
      <c r="F1467" s="275">
        <v>19.870191409171266</v>
      </c>
      <c r="G1467" s="275">
        <v>23.957756021461673</v>
      </c>
      <c r="H1467" s="275">
        <v>26.557393248125187</v>
      </c>
      <c r="I1467" s="275">
        <v>25.606096578980097</v>
      </c>
      <c r="J1467" s="275">
        <v>26.236844913159253</v>
      </c>
      <c r="K1467" s="275">
        <v>36.246592918910267</v>
      </c>
      <c r="L1467" s="275">
        <v>20.542515715685077</v>
      </c>
      <c r="M1467" s="275">
        <v>26.807947585111982</v>
      </c>
      <c r="N1467" s="275">
        <v>31.545792649039225</v>
      </c>
      <c r="O1467" s="275">
        <v>27.418524531434979</v>
      </c>
      <c r="P1467" s="275">
        <v>29.292841882402708</v>
      </c>
      <c r="Q1467" s="275">
        <v>30.832799868968682</v>
      </c>
      <c r="R1467" s="275">
        <v>30.478088712162339</v>
      </c>
      <c r="S1467" s="275">
        <v>30.687512248123561</v>
      </c>
      <c r="T1467" s="275">
        <v>32.113100107795432</v>
      </c>
      <c r="U1467" s="275">
        <v>27.562536668992109</v>
      </c>
      <c r="V1467" s="275">
        <v>29.635670323542161</v>
      </c>
      <c r="W1467" s="275">
        <v>3.8956880895300863</v>
      </c>
      <c r="X1467" s="275">
        <v>7.0653706331602104E-2</v>
      </c>
      <c r="Y1467" s="275">
        <v>1.9831708979308442</v>
      </c>
      <c r="Z1467" s="275">
        <v>0.22763286994273194</v>
      </c>
      <c r="AA1467" s="275">
        <v>0.22763286994273194</v>
      </c>
      <c r="AB1467" s="275">
        <v>0.22763286994273194</v>
      </c>
      <c r="AC1467" s="275">
        <v>0.22763286994273194</v>
      </c>
      <c r="AD1467" s="275">
        <v>0.22763286994273194</v>
      </c>
      <c r="AE1467" s="275">
        <v>0.22763286994273194</v>
      </c>
      <c r="AF1467" s="275">
        <v>19.672811556099997</v>
      </c>
      <c r="AG1467" s="275">
        <v>1.8216837116</v>
      </c>
      <c r="AH1467" s="275">
        <v>1.8216837116</v>
      </c>
      <c r="AI1467" s="275">
        <v>1.6882144440652582</v>
      </c>
      <c r="AJ1467" s="275">
        <v>1.6882144440652582</v>
      </c>
      <c r="AK1467" s="275">
        <v>1.6882144440652582</v>
      </c>
    </row>
    <row r="1468" spans="1:37" ht="15" x14ac:dyDescent="0.25">
      <c r="A1468" s="269" t="s">
        <v>2373</v>
      </c>
      <c r="B1468" s="269" t="s">
        <v>2374</v>
      </c>
      <c r="C1468" s="275">
        <v>4</v>
      </c>
      <c r="D1468" s="269" t="s">
        <v>802</v>
      </c>
      <c r="E1468" s="275">
        <v>13.217394289037486</v>
      </c>
      <c r="F1468" s="275">
        <v>11.509707936957792</v>
      </c>
      <c r="G1468" s="275">
        <v>12.181603399792708</v>
      </c>
      <c r="H1468" s="275">
        <v>14.807632188778381</v>
      </c>
      <c r="I1468" s="275">
        <v>12.45927818207304</v>
      </c>
      <c r="J1468" s="275">
        <v>13.788555185032319</v>
      </c>
      <c r="K1468" s="275">
        <v>13.217394289037486</v>
      </c>
      <c r="L1468" s="275">
        <v>11.509707936957792</v>
      </c>
      <c r="M1468" s="275">
        <v>12.543074110937727</v>
      </c>
      <c r="N1468" s="275">
        <v>4.7673236830040384</v>
      </c>
      <c r="O1468" s="275">
        <v>2.3802858888602487</v>
      </c>
      <c r="P1468" s="275">
        <v>3.541457084434207</v>
      </c>
      <c r="Q1468" s="275">
        <v>4.5193494082804317</v>
      </c>
      <c r="R1468" s="275">
        <v>4.0640192644338491</v>
      </c>
      <c r="S1468" s="275">
        <v>4.3213302035401053</v>
      </c>
      <c r="T1468" s="275">
        <v>4.7673236830040384</v>
      </c>
      <c r="U1468" s="275">
        <v>2.3802858888602487</v>
      </c>
      <c r="V1468" s="275">
        <v>3.6256437532128873</v>
      </c>
      <c r="W1468" s="275">
        <v>8.7384188062937684E-2</v>
      </c>
      <c r="X1468" s="275">
        <v>2.2119905313721373E-3</v>
      </c>
      <c r="Y1468" s="275">
        <v>4.4798089297154911E-2</v>
      </c>
      <c r="Z1468" s="275">
        <v>4.4608907387018448E-2</v>
      </c>
      <c r="AA1468" s="275">
        <v>4.4608907387018448E-2</v>
      </c>
      <c r="AB1468" s="275">
        <v>4.4608907387018448E-2</v>
      </c>
      <c r="AC1468" s="275">
        <v>4.4608907387018448E-2</v>
      </c>
      <c r="AD1468" s="275">
        <v>4.4608907387018448E-2</v>
      </c>
      <c r="AE1468" s="275">
        <v>4.4608907387018448E-2</v>
      </c>
      <c r="AF1468" s="275">
        <v>12.253416110000002</v>
      </c>
      <c r="AG1468" s="275">
        <v>1.1346540214999998</v>
      </c>
      <c r="AH1468" s="275">
        <v>1.1346540214999998</v>
      </c>
      <c r="AI1468" s="275">
        <v>1.0034917055531218</v>
      </c>
      <c r="AJ1468" s="275">
        <v>1.0034917055531218</v>
      </c>
      <c r="AK1468" s="275">
        <v>1.0034917055531218</v>
      </c>
    </row>
    <row r="1469" spans="1:37" ht="15" x14ac:dyDescent="0.25">
      <c r="A1469" s="269" t="s">
        <v>2375</v>
      </c>
      <c r="B1469" s="269" t="s">
        <v>2376</v>
      </c>
      <c r="C1469" s="275">
        <v>4</v>
      </c>
      <c r="D1469" s="269" t="s">
        <v>802</v>
      </c>
      <c r="E1469" s="275">
        <v>13.217394289037486</v>
      </c>
      <c r="F1469" s="275">
        <v>11.509707936957792</v>
      </c>
      <c r="G1469" s="275">
        <v>12.181603399792708</v>
      </c>
      <c r="H1469" s="275">
        <v>14.807632188778381</v>
      </c>
      <c r="I1469" s="275">
        <v>12.45927818207304</v>
      </c>
      <c r="J1469" s="275">
        <v>13.788555185032319</v>
      </c>
      <c r="K1469" s="275">
        <v>13.217394289037486</v>
      </c>
      <c r="L1469" s="275">
        <v>11.509707936957792</v>
      </c>
      <c r="M1469" s="275">
        <v>12.543074110937727</v>
      </c>
      <c r="N1469" s="275">
        <v>6.2024553086115004</v>
      </c>
      <c r="O1469" s="275">
        <v>3.5015128728466847</v>
      </c>
      <c r="P1469" s="275">
        <v>4.5842079080153857</v>
      </c>
      <c r="Q1469" s="275">
        <v>5.9544810338878946</v>
      </c>
      <c r="R1469" s="275">
        <v>5.3038297171521469</v>
      </c>
      <c r="S1469" s="275">
        <v>5.5995095083370554</v>
      </c>
      <c r="T1469" s="275">
        <v>5.2809876836584531</v>
      </c>
      <c r="U1469" s="275">
        <v>3.5015128728466847</v>
      </c>
      <c r="V1469" s="275">
        <v>4.4722041757809246</v>
      </c>
      <c r="W1469" s="275">
        <v>0.10576025261750333</v>
      </c>
      <c r="X1469" s="275">
        <v>2.4765452116211834E-3</v>
      </c>
      <c r="Y1469" s="275">
        <v>5.4118398914562257E-2</v>
      </c>
      <c r="Z1469" s="275">
        <v>4.5052500455607936E-2</v>
      </c>
      <c r="AA1469" s="275">
        <v>4.5052500455607936E-2</v>
      </c>
      <c r="AB1469" s="275">
        <v>4.5052500455607936E-2</v>
      </c>
      <c r="AC1469" s="275">
        <v>4.5052500455607936E-2</v>
      </c>
      <c r="AD1469" s="275">
        <v>4.5052500455607936E-2</v>
      </c>
      <c r="AE1469" s="275">
        <v>4.5052500455607936E-2</v>
      </c>
      <c r="AF1469" s="275">
        <v>13.0122735781</v>
      </c>
      <c r="AG1469" s="275">
        <v>1.2049236431999999</v>
      </c>
      <c r="AH1469" s="275">
        <v>1.2049236431999999</v>
      </c>
      <c r="AI1469" s="275">
        <v>1.4838785436978075</v>
      </c>
      <c r="AJ1469" s="275">
        <v>1.4838785436978075</v>
      </c>
      <c r="AK1469" s="275">
        <v>1.4838785436978075</v>
      </c>
    </row>
    <row r="1470" spans="1:37" ht="15" x14ac:dyDescent="0.25">
      <c r="A1470" s="269" t="s">
        <v>2377</v>
      </c>
      <c r="B1470" s="269" t="s">
        <v>2378</v>
      </c>
      <c r="C1470" s="275">
        <v>4</v>
      </c>
      <c r="D1470" s="269" t="s">
        <v>802</v>
      </c>
      <c r="E1470" s="275">
        <v>13.217394289037486</v>
      </c>
      <c r="F1470" s="275">
        <v>11.509707936957792</v>
      </c>
      <c r="G1470" s="275">
        <v>12.181603399792708</v>
      </c>
      <c r="H1470" s="275">
        <v>14.807632188778381</v>
      </c>
      <c r="I1470" s="275">
        <v>12.45927818207304</v>
      </c>
      <c r="J1470" s="275">
        <v>13.788555185032319</v>
      </c>
      <c r="K1470" s="275">
        <v>13.217394289037486</v>
      </c>
      <c r="L1470" s="275">
        <v>11.509707936957792</v>
      </c>
      <c r="M1470" s="275">
        <v>12.543074110937727</v>
      </c>
      <c r="N1470" s="275">
        <v>4.5744005025288246</v>
      </c>
      <c r="O1470" s="275">
        <v>2.1873627083850349</v>
      </c>
      <c r="P1470" s="275">
        <v>3.3485339039589932</v>
      </c>
      <c r="Q1470" s="275">
        <v>4.3264262278052179</v>
      </c>
      <c r="R1470" s="275">
        <v>3.8710960839586361</v>
      </c>
      <c r="S1470" s="275">
        <v>4.1284070230648924</v>
      </c>
      <c r="T1470" s="275">
        <v>4.5744005025288246</v>
      </c>
      <c r="U1470" s="275">
        <v>2.1873627083850349</v>
      </c>
      <c r="V1470" s="275">
        <v>3.4327205727376735</v>
      </c>
      <c r="W1470" s="275">
        <v>8.4767854336253334E-2</v>
      </c>
      <c r="X1470" s="275">
        <v>7.4957097724618314E-4</v>
      </c>
      <c r="Y1470" s="275">
        <v>4.2758712656749756E-2</v>
      </c>
      <c r="Z1470" s="275">
        <v>3.6021450924357941E-2</v>
      </c>
      <c r="AA1470" s="275">
        <v>3.6021450924357941E-2</v>
      </c>
      <c r="AB1470" s="275">
        <v>3.6021450924357941E-2</v>
      </c>
      <c r="AC1470" s="275">
        <v>3.6021450924357941E-2</v>
      </c>
      <c r="AD1470" s="275">
        <v>3.6021450924357941E-2</v>
      </c>
      <c r="AE1470" s="275">
        <v>3.6021450924357941E-2</v>
      </c>
      <c r="AF1470" s="275">
        <v>12.5713086452</v>
      </c>
      <c r="AG1470" s="275">
        <v>1.1640905524999998</v>
      </c>
      <c r="AH1470" s="275">
        <v>1.1640905524999998</v>
      </c>
      <c r="AI1470" s="275">
        <v>0.99076916171105434</v>
      </c>
      <c r="AJ1470" s="275">
        <v>0.99076916171105434</v>
      </c>
      <c r="AK1470" s="275">
        <v>0.99076916171105434</v>
      </c>
    </row>
    <row r="1471" spans="1:37" ht="15" x14ac:dyDescent="0.25">
      <c r="A1471" s="269" t="s">
        <v>2379</v>
      </c>
      <c r="B1471" s="269" t="s">
        <v>2380</v>
      </c>
      <c r="C1471" s="275">
        <v>10</v>
      </c>
      <c r="D1471" s="269" t="s">
        <v>802</v>
      </c>
      <c r="E1471" s="275">
        <v>22.712388587516347</v>
      </c>
      <c r="F1471" s="275">
        <v>11.581891585076535</v>
      </c>
      <c r="G1471" s="275">
        <v>14.436806824762421</v>
      </c>
      <c r="H1471" s="275">
        <v>17.207264409028014</v>
      </c>
      <c r="I1471" s="275">
        <v>13.751356392470207</v>
      </c>
      <c r="J1471" s="275">
        <v>15.47931040074911</v>
      </c>
      <c r="K1471" s="275">
        <v>22.712388587516347</v>
      </c>
      <c r="L1471" s="275">
        <v>11.85221590223971</v>
      </c>
      <c r="M1471" s="275">
        <v>15.159748247052455</v>
      </c>
      <c r="N1471" s="275">
        <v>9.1201052248163492</v>
      </c>
      <c r="O1471" s="275">
        <v>3.0392883497506773</v>
      </c>
      <c r="P1471" s="275">
        <v>5.5794209553616092</v>
      </c>
      <c r="Q1471" s="275">
        <v>7.0996251741280272</v>
      </c>
      <c r="R1471" s="275">
        <v>6.4067551008978798</v>
      </c>
      <c r="S1471" s="275">
        <v>6.7580343182631299</v>
      </c>
      <c r="T1471" s="275">
        <v>9.1201052248163492</v>
      </c>
      <c r="U1471" s="275">
        <v>3.0392883497506773</v>
      </c>
      <c r="V1471" s="275">
        <v>5.7477942929189698</v>
      </c>
      <c r="W1471" s="275">
        <v>0.19479347117294799</v>
      </c>
      <c r="X1471" s="275">
        <v>4.7974425732423666E-3</v>
      </c>
      <c r="Y1471" s="275">
        <v>9.979545687309517E-2</v>
      </c>
      <c r="Z1471" s="275">
        <v>5.6945198755412312E-2</v>
      </c>
      <c r="AA1471" s="275">
        <v>5.6945198755412312E-2</v>
      </c>
      <c r="AB1471" s="275">
        <v>5.6945198755412312E-2</v>
      </c>
      <c r="AC1471" s="275">
        <v>5.6945198755412312E-2</v>
      </c>
      <c r="AD1471" s="275">
        <v>5.6945198755412312E-2</v>
      </c>
      <c r="AE1471" s="275">
        <v>5.6945198755412312E-2</v>
      </c>
      <c r="AF1471" s="275">
        <v>24.779554537300001</v>
      </c>
      <c r="AG1471" s="275">
        <v>2.2945618417999998</v>
      </c>
      <c r="AH1471" s="275">
        <v>2.2945618417999998</v>
      </c>
      <c r="AI1471" s="275">
        <v>1.7782571591409739</v>
      </c>
      <c r="AJ1471" s="275">
        <v>1.7782571591409739</v>
      </c>
      <c r="AK1471" s="275">
        <v>1.7782571591409739</v>
      </c>
    </row>
    <row r="1472" spans="1:37" ht="15" x14ac:dyDescent="0.25">
      <c r="A1472" s="269" t="s">
        <v>3927</v>
      </c>
      <c r="B1472" s="269" t="s">
        <v>2382</v>
      </c>
      <c r="C1472" s="275">
        <v>94</v>
      </c>
      <c r="D1472" s="269" t="s">
        <v>802</v>
      </c>
      <c r="E1472" s="275">
        <v>208.2952755073473</v>
      </c>
      <c r="F1472" s="275">
        <v>175.39607403367611</v>
      </c>
      <c r="G1472" s="275">
        <v>187.7418038554523</v>
      </c>
      <c r="H1472" s="275">
        <v>225.4162441871384</v>
      </c>
      <c r="I1472" s="275">
        <v>192.43279139450692</v>
      </c>
      <c r="J1472" s="275">
        <v>211.03981779232473</v>
      </c>
      <c r="K1472" s="275">
        <v>208.2952755073473</v>
      </c>
      <c r="L1472" s="275">
        <v>178.18923771777821</v>
      </c>
      <c r="M1472" s="275">
        <v>195.65258537513287</v>
      </c>
      <c r="N1472" s="275">
        <v>111.64694651600036</v>
      </c>
      <c r="O1472" s="275">
        <v>69.748576966424096</v>
      </c>
      <c r="P1472" s="275">
        <v>86.668567118502537</v>
      </c>
      <c r="Q1472" s="275">
        <v>104.55101036240124</v>
      </c>
      <c r="R1472" s="275">
        <v>96.918349573015973</v>
      </c>
      <c r="S1472" s="275">
        <v>100.38916332122139</v>
      </c>
      <c r="T1472" s="275">
        <v>100.2191599549991</v>
      </c>
      <c r="U1472" s="275">
        <v>70.280282353463107</v>
      </c>
      <c r="V1472" s="275">
        <v>86.424295313425233</v>
      </c>
      <c r="W1472" s="275">
        <v>4.3424095793171702</v>
      </c>
      <c r="X1472" s="275">
        <v>8.9976728568477105E-2</v>
      </c>
      <c r="Y1472" s="275">
        <v>2.2161931539428235</v>
      </c>
      <c r="Z1472" s="275">
        <v>0.80769106252398193</v>
      </c>
      <c r="AA1472" s="275">
        <v>0.80769106252398193</v>
      </c>
      <c r="AB1472" s="275">
        <v>0.80769106252398193</v>
      </c>
      <c r="AC1472" s="275">
        <v>0.80769106252398193</v>
      </c>
      <c r="AD1472" s="275">
        <v>0.80769106252398193</v>
      </c>
      <c r="AE1472" s="275">
        <v>0.80769106252398193</v>
      </c>
      <c r="AF1472" s="275">
        <v>198.21318932470001</v>
      </c>
      <c r="AG1472" s="275">
        <v>18.354345007099997</v>
      </c>
      <c r="AH1472" s="275">
        <v>18.354345007099997</v>
      </c>
      <c r="AI1472" s="275">
        <v>19.973354626430336</v>
      </c>
      <c r="AJ1472" s="275">
        <v>19.973354626430336</v>
      </c>
      <c r="AK1472" s="275">
        <v>19.973354626430336</v>
      </c>
    </row>
    <row r="1473" spans="1:37" ht="15" x14ac:dyDescent="0.25">
      <c r="A1473" s="269" t="s">
        <v>3928</v>
      </c>
      <c r="B1473" s="269" t="s">
        <v>2382</v>
      </c>
      <c r="C1473" s="275">
        <v>90</v>
      </c>
      <c r="D1473" s="269" t="s">
        <v>802</v>
      </c>
      <c r="E1473" s="275">
        <v>208.69127553381176</v>
      </c>
      <c r="F1473" s="275">
        <v>176.58407411306951</v>
      </c>
      <c r="G1473" s="275">
        <v>188.79780392602424</v>
      </c>
      <c r="H1473" s="275">
        <v>226.73624427535327</v>
      </c>
      <c r="I1473" s="275">
        <v>193.62079147390031</v>
      </c>
      <c r="J1473" s="275">
        <v>212.32681787833423</v>
      </c>
      <c r="K1473" s="275">
        <v>208.69127553381176</v>
      </c>
      <c r="L1473" s="275">
        <v>179.37723779717157</v>
      </c>
      <c r="M1473" s="275">
        <v>196.70858544570473</v>
      </c>
      <c r="N1473" s="275">
        <v>109.47752852205025</v>
      </c>
      <c r="O1473" s="275">
        <v>67.515896429962183</v>
      </c>
      <c r="P1473" s="275">
        <v>84.577223939801357</v>
      </c>
      <c r="Q1473" s="275">
        <v>101.94156398696286</v>
      </c>
      <c r="R1473" s="275">
        <v>94.6228078391986</v>
      </c>
      <c r="S1473" s="275">
        <v>97.952384565932391</v>
      </c>
      <c r="T1473" s="275">
        <v>99.148408206722564</v>
      </c>
      <c r="U1473" s="275">
        <v>68.047601817001208</v>
      </c>
      <c r="V1473" s="275">
        <v>84.529142535737193</v>
      </c>
      <c r="W1473" s="275">
        <v>4.3191966794834196</v>
      </c>
      <c r="X1473" s="275">
        <v>8.8081918009102103E-2</v>
      </c>
      <c r="Y1473" s="275">
        <v>2.203639298746261</v>
      </c>
      <c r="Z1473" s="275">
        <v>0.79714899617273194</v>
      </c>
      <c r="AA1473" s="275">
        <v>0.79714899617273194</v>
      </c>
      <c r="AB1473" s="275">
        <v>0.79714899617273194</v>
      </c>
      <c r="AC1473" s="275">
        <v>0.79714899617273194</v>
      </c>
      <c r="AD1473" s="275">
        <v>0.79714899617273194</v>
      </c>
      <c r="AE1473" s="275">
        <v>0.79714899617273194</v>
      </c>
      <c r="AF1473" s="275">
        <v>197.5975073292</v>
      </c>
      <c r="AG1473" s="275">
        <v>18.297333312199999</v>
      </c>
      <c r="AH1473" s="275">
        <v>18.297333312199999</v>
      </c>
      <c r="AI1473" s="275">
        <v>19.558555116059527</v>
      </c>
      <c r="AJ1473" s="275">
        <v>19.558555116059527</v>
      </c>
      <c r="AK1473" s="275">
        <v>19.558555116059527</v>
      </c>
    </row>
    <row r="1474" spans="1:37" ht="15" x14ac:dyDescent="0.25">
      <c r="A1474" s="269" t="s">
        <v>3929</v>
      </c>
      <c r="B1474" s="269" t="s">
        <v>2382</v>
      </c>
      <c r="C1474" s="275">
        <v>50</v>
      </c>
      <c r="D1474" s="269" t="s">
        <v>802</v>
      </c>
      <c r="E1474" s="275">
        <v>128.59490974665792</v>
      </c>
      <c r="F1474" s="275">
        <v>105.14982633253598</v>
      </c>
      <c r="G1474" s="275">
        <v>113.59618338612417</v>
      </c>
      <c r="H1474" s="275">
        <v>135.25045096625323</v>
      </c>
      <c r="I1474" s="275">
        <v>116.48912222267531</v>
      </c>
      <c r="J1474" s="275">
        <v>127.02148659612129</v>
      </c>
      <c r="K1474" s="275">
        <v>128.70198620232469</v>
      </c>
      <c r="L1474" s="275">
        <v>107.94299001663808</v>
      </c>
      <c r="M1474" s="275">
        <v>119.3381406389346</v>
      </c>
      <c r="N1474" s="275">
        <v>75.480364032064202</v>
      </c>
      <c r="O1474" s="275">
        <v>49.850911639588631</v>
      </c>
      <c r="P1474" s="275">
        <v>60.133394222894118</v>
      </c>
      <c r="Q1474" s="275">
        <v>70.312301908295026</v>
      </c>
      <c r="R1474" s="275">
        <v>66.269644377703202</v>
      </c>
      <c r="S1474" s="275">
        <v>68.107616400270828</v>
      </c>
      <c r="T1474" s="275">
        <v>69.545908699430896</v>
      </c>
      <c r="U1474" s="275">
        <v>50.382617026627649</v>
      </c>
      <c r="V1474" s="275">
        <v>60.364954410210458</v>
      </c>
      <c r="W1474" s="275">
        <v>4.1239488831584188</v>
      </c>
      <c r="X1474" s="275">
        <v>7.9490480399102129E-2</v>
      </c>
      <c r="Y1474" s="275">
        <v>2.1017196817787607</v>
      </c>
      <c r="Z1474" s="275">
        <v>0.54695581694773199</v>
      </c>
      <c r="AA1474" s="275">
        <v>0.54695581694773199</v>
      </c>
      <c r="AB1474" s="275">
        <v>0.54695581694773199</v>
      </c>
      <c r="AC1474" s="275">
        <v>0.54695581694773199</v>
      </c>
      <c r="AD1474" s="275">
        <v>0.54695581694773199</v>
      </c>
      <c r="AE1474" s="275">
        <v>0.54695581694773199</v>
      </c>
      <c r="AF1474" s="275">
        <v>120.71030405720001</v>
      </c>
      <c r="AG1474" s="275">
        <v>11.1776547644</v>
      </c>
      <c r="AH1474" s="275">
        <v>11.1776547644</v>
      </c>
      <c r="AI1474" s="275">
        <v>11.489586086211759</v>
      </c>
      <c r="AJ1474" s="275">
        <v>11.489586086211759</v>
      </c>
      <c r="AK1474" s="275">
        <v>11.489586086211759</v>
      </c>
    </row>
    <row r="1475" spans="1:37" ht="15" x14ac:dyDescent="0.25">
      <c r="A1475" s="269" t="s">
        <v>3930</v>
      </c>
      <c r="B1475" s="269" t="s">
        <v>2382</v>
      </c>
      <c r="C1475" s="275">
        <v>122</v>
      </c>
      <c r="D1475" s="269" t="s">
        <v>802</v>
      </c>
      <c r="E1475" s="275">
        <v>261.56085268996173</v>
      </c>
      <c r="F1475" s="275">
        <v>222.62290586090069</v>
      </c>
      <c r="G1475" s="275">
        <v>237.5242175251951</v>
      </c>
      <c r="H1475" s="275">
        <v>285.96677303046681</v>
      </c>
      <c r="I1475" s="275">
        <v>243.45790420219248</v>
      </c>
      <c r="J1475" s="275">
        <v>267.48103861846346</v>
      </c>
      <c r="K1475" s="275">
        <v>261.56085268996173</v>
      </c>
      <c r="L1475" s="275">
        <v>225.41606954500278</v>
      </c>
      <c r="M1475" s="275">
        <v>246.88088188945568</v>
      </c>
      <c r="N1475" s="275">
        <v>135.03486217397443</v>
      </c>
      <c r="O1475" s="275">
        <v>82.269460338827074</v>
      </c>
      <c r="P1475" s="275">
        <v>103.66156798934107</v>
      </c>
      <c r="Q1475" s="275">
        <v>126.50700053999259</v>
      </c>
      <c r="R1475" s="275">
        <v>116.58563912528537</v>
      </c>
      <c r="S1475" s="275">
        <v>121.09793501675877</v>
      </c>
      <c r="T1475" s="275">
        <v>120.31107687595238</v>
      </c>
      <c r="U1475" s="275">
        <v>82.801165725866099</v>
      </c>
      <c r="V1475" s="275">
        <v>103.16547165633907</v>
      </c>
      <c r="W1475" s="275">
        <v>4.4803124101450873</v>
      </c>
      <c r="X1475" s="275">
        <v>9.6335957161602107E-2</v>
      </c>
      <c r="Y1475" s="275">
        <v>2.2883241836533448</v>
      </c>
      <c r="Z1475" s="275">
        <v>0.97800053745773186</v>
      </c>
      <c r="AA1475" s="275">
        <v>0.97800053745773186</v>
      </c>
      <c r="AB1475" s="275">
        <v>0.97800053745773186</v>
      </c>
      <c r="AC1475" s="275">
        <v>0.97800053745773186</v>
      </c>
      <c r="AD1475" s="275">
        <v>0.97800053745773186</v>
      </c>
      <c r="AE1475" s="275">
        <v>0.97800053745773186</v>
      </c>
      <c r="AF1475" s="275">
        <v>249.6765521712</v>
      </c>
      <c r="AG1475" s="275">
        <v>23.1198012706</v>
      </c>
      <c r="AH1475" s="275">
        <v>23.1198012706</v>
      </c>
      <c r="AI1475" s="275">
        <v>25.490933816452447</v>
      </c>
      <c r="AJ1475" s="275">
        <v>25.490933816452447</v>
      </c>
      <c r="AK1475" s="275">
        <v>25.490933816452447</v>
      </c>
    </row>
    <row r="1476" spans="1:37" ht="15" x14ac:dyDescent="0.25">
      <c r="A1476" s="269" t="s">
        <v>3931</v>
      </c>
      <c r="B1476" s="269" t="s">
        <v>2382</v>
      </c>
      <c r="C1476" s="275">
        <v>94</v>
      </c>
      <c r="D1476" s="269" t="s">
        <v>802</v>
      </c>
      <c r="E1476" s="275">
        <v>208.2952755073473</v>
      </c>
      <c r="F1476" s="275">
        <v>175.39607403367611</v>
      </c>
      <c r="G1476" s="275">
        <v>187.7418038554523</v>
      </c>
      <c r="H1476" s="275">
        <v>225.4162441871384</v>
      </c>
      <c r="I1476" s="275">
        <v>192.43279139450692</v>
      </c>
      <c r="J1476" s="275">
        <v>211.03981779232473</v>
      </c>
      <c r="K1476" s="275">
        <v>208.2952755073473</v>
      </c>
      <c r="L1476" s="275">
        <v>178.18923771777821</v>
      </c>
      <c r="M1476" s="275">
        <v>195.65258537513287</v>
      </c>
      <c r="N1476" s="275">
        <v>111.64694651600036</v>
      </c>
      <c r="O1476" s="275">
        <v>69.748576966424096</v>
      </c>
      <c r="P1476" s="275">
        <v>86.668567118502537</v>
      </c>
      <c r="Q1476" s="275">
        <v>104.55101036240124</v>
      </c>
      <c r="R1476" s="275">
        <v>96.918349573015973</v>
      </c>
      <c r="S1476" s="275">
        <v>100.38916332122139</v>
      </c>
      <c r="T1476" s="275">
        <v>100.2191599549991</v>
      </c>
      <c r="U1476" s="275">
        <v>70.280282353463107</v>
      </c>
      <c r="V1476" s="275">
        <v>86.424295313425233</v>
      </c>
      <c r="W1476" s="275">
        <v>4.3424095793171702</v>
      </c>
      <c r="X1476" s="275">
        <v>8.9976728568477105E-2</v>
      </c>
      <c r="Y1476" s="275">
        <v>2.2161931539428235</v>
      </c>
      <c r="Z1476" s="275">
        <v>0.80769106252398193</v>
      </c>
      <c r="AA1476" s="275">
        <v>0.80769106252398193</v>
      </c>
      <c r="AB1476" s="275">
        <v>0.80769106252398193</v>
      </c>
      <c r="AC1476" s="275">
        <v>0.80769106252398193</v>
      </c>
      <c r="AD1476" s="275">
        <v>0.80769106252398193</v>
      </c>
      <c r="AE1476" s="275">
        <v>0.80769106252398193</v>
      </c>
      <c r="AF1476" s="275">
        <v>198.21318932470001</v>
      </c>
      <c r="AG1476" s="275">
        <v>18.354345007099997</v>
      </c>
      <c r="AH1476" s="275">
        <v>18.354345007099997</v>
      </c>
      <c r="AI1476" s="275">
        <v>19.973354626430336</v>
      </c>
      <c r="AJ1476" s="275">
        <v>19.973354626430336</v>
      </c>
      <c r="AK1476" s="275">
        <v>19.973354626430336</v>
      </c>
    </row>
    <row r="1477" spans="1:37" ht="15" x14ac:dyDescent="0.25">
      <c r="A1477" s="269" t="s">
        <v>3932</v>
      </c>
      <c r="B1477" s="269" t="s">
        <v>2382</v>
      </c>
      <c r="C1477" s="275">
        <v>78</v>
      </c>
      <c r="D1477" s="269" t="s">
        <v>802</v>
      </c>
      <c r="E1477" s="275">
        <v>181.86048692927233</v>
      </c>
      <c r="F1477" s="275">
        <v>152.37665815976052</v>
      </c>
      <c r="G1477" s="275">
        <v>163.37859705586689</v>
      </c>
      <c r="H1477" s="275">
        <v>195.80097980958163</v>
      </c>
      <c r="I1477" s="275">
        <v>167.51423503036085</v>
      </c>
      <c r="J1477" s="275">
        <v>183.46270742226005</v>
      </c>
      <c r="K1477" s="275">
        <v>181.86048692927233</v>
      </c>
      <c r="L1477" s="275">
        <v>155.16982184386262</v>
      </c>
      <c r="M1477" s="275">
        <v>170.56643715325743</v>
      </c>
      <c r="N1477" s="275">
        <v>98.868279690038264</v>
      </c>
      <c r="O1477" s="275">
        <v>62.37179501199163</v>
      </c>
      <c r="P1477" s="275">
        <v>77.126395093732668</v>
      </c>
      <c r="Q1477" s="275">
        <v>92.268292085886358</v>
      </c>
      <c r="R1477" s="275">
        <v>85.936933929972597</v>
      </c>
      <c r="S1477" s="275">
        <v>88.816388095808207</v>
      </c>
      <c r="T1477" s="275">
        <v>89.637825620384177</v>
      </c>
      <c r="U1477" s="275">
        <v>62.903500399030641</v>
      </c>
      <c r="V1477" s="275">
        <v>77.10613075312429</v>
      </c>
      <c r="W1477" s="275">
        <v>4.2618517139863359</v>
      </c>
      <c r="X1477" s="275">
        <v>8.5849708992227117E-2</v>
      </c>
      <c r="Y1477" s="275">
        <v>2.1738507114892816</v>
      </c>
      <c r="Z1477" s="275">
        <v>0.71726529188148203</v>
      </c>
      <c r="AA1477" s="275">
        <v>0.71726529188148203</v>
      </c>
      <c r="AB1477" s="275">
        <v>0.71726529188148203</v>
      </c>
      <c r="AC1477" s="275">
        <v>0.71726529188148203</v>
      </c>
      <c r="AD1477" s="275">
        <v>0.71726529188148203</v>
      </c>
      <c r="AE1477" s="275">
        <v>0.71726529188148203</v>
      </c>
      <c r="AF1477" s="275">
        <v>172.17366690370002</v>
      </c>
      <c r="AG1477" s="275">
        <v>15.943111027899997</v>
      </c>
      <c r="AH1477" s="275">
        <v>15.943111027899997</v>
      </c>
      <c r="AI1477" s="275">
        <v>17.007165276233874</v>
      </c>
      <c r="AJ1477" s="275">
        <v>17.007165276233874</v>
      </c>
      <c r="AK1477" s="275">
        <v>17.007165276233874</v>
      </c>
    </row>
    <row r="1478" spans="1:37" ht="15" x14ac:dyDescent="0.25">
      <c r="A1478" s="269" t="s">
        <v>3933</v>
      </c>
      <c r="B1478" s="269" t="s">
        <v>2382</v>
      </c>
      <c r="C1478" s="275">
        <v>50</v>
      </c>
      <c r="D1478" s="269" t="s">
        <v>802</v>
      </c>
      <c r="E1478" s="275">
        <v>128.59490974665792</v>
      </c>
      <c r="F1478" s="275">
        <v>105.14982633253598</v>
      </c>
      <c r="G1478" s="275">
        <v>113.59618338612417</v>
      </c>
      <c r="H1478" s="275">
        <v>135.25045096625323</v>
      </c>
      <c r="I1478" s="275">
        <v>116.48912222267531</v>
      </c>
      <c r="J1478" s="275">
        <v>127.02148659612129</v>
      </c>
      <c r="K1478" s="275">
        <v>128.70198620232469</v>
      </c>
      <c r="L1478" s="275">
        <v>107.94299001663808</v>
      </c>
      <c r="M1478" s="275">
        <v>119.3381406389346</v>
      </c>
      <c r="N1478" s="275">
        <v>75.480364032064202</v>
      </c>
      <c r="O1478" s="275">
        <v>49.850911639588631</v>
      </c>
      <c r="P1478" s="275">
        <v>60.133394222894118</v>
      </c>
      <c r="Q1478" s="275">
        <v>70.312301908295026</v>
      </c>
      <c r="R1478" s="275">
        <v>66.269644377703202</v>
      </c>
      <c r="S1478" s="275">
        <v>68.107616400270828</v>
      </c>
      <c r="T1478" s="275">
        <v>69.545908699430896</v>
      </c>
      <c r="U1478" s="275">
        <v>50.382617026627649</v>
      </c>
      <c r="V1478" s="275">
        <v>60.364954410210458</v>
      </c>
      <c r="W1478" s="275">
        <v>4.1239488831584188</v>
      </c>
      <c r="X1478" s="275">
        <v>7.9490480399102129E-2</v>
      </c>
      <c r="Y1478" s="275">
        <v>2.1017196817787607</v>
      </c>
      <c r="Z1478" s="275">
        <v>0.54695581694773199</v>
      </c>
      <c r="AA1478" s="275">
        <v>0.54695581694773199</v>
      </c>
      <c r="AB1478" s="275">
        <v>0.54695581694773199</v>
      </c>
      <c r="AC1478" s="275">
        <v>0.54695581694773199</v>
      </c>
      <c r="AD1478" s="275">
        <v>0.54695581694773199</v>
      </c>
      <c r="AE1478" s="275">
        <v>0.54695581694773199</v>
      </c>
      <c r="AF1478" s="275">
        <v>120.71030405720001</v>
      </c>
      <c r="AG1478" s="275">
        <v>11.1776547644</v>
      </c>
      <c r="AH1478" s="275">
        <v>11.1776547644</v>
      </c>
      <c r="AI1478" s="275">
        <v>11.489586086211759</v>
      </c>
      <c r="AJ1478" s="275">
        <v>11.489586086211759</v>
      </c>
      <c r="AK1478" s="275">
        <v>11.489586086211759</v>
      </c>
    </row>
    <row r="1479" spans="1:37" ht="15" x14ac:dyDescent="0.25">
      <c r="A1479" s="269" t="s">
        <v>3176</v>
      </c>
      <c r="B1479" s="269" t="s">
        <v>2382</v>
      </c>
      <c r="C1479" s="275">
        <v>94</v>
      </c>
      <c r="D1479" s="269" t="s">
        <v>802</v>
      </c>
      <c r="E1479" s="275">
        <v>208.2952755073473</v>
      </c>
      <c r="F1479" s="275">
        <v>175.39607403367611</v>
      </c>
      <c r="G1479" s="275">
        <v>187.7418038554523</v>
      </c>
      <c r="H1479" s="275">
        <v>225.4162441871384</v>
      </c>
      <c r="I1479" s="275">
        <v>192.43279139450692</v>
      </c>
      <c r="J1479" s="275">
        <v>211.03981779232473</v>
      </c>
      <c r="K1479" s="275">
        <v>208.2952755073473</v>
      </c>
      <c r="L1479" s="275">
        <v>178.18923771777821</v>
      </c>
      <c r="M1479" s="275">
        <v>195.65258537513287</v>
      </c>
      <c r="N1479" s="275">
        <v>111.64694651600034</v>
      </c>
      <c r="O1479" s="275">
        <v>69.748576966424096</v>
      </c>
      <c r="P1479" s="275">
        <v>86.668567118502537</v>
      </c>
      <c r="Q1479" s="275">
        <v>104.55101036240126</v>
      </c>
      <c r="R1479" s="275">
        <v>96.918349573015973</v>
      </c>
      <c r="S1479" s="275">
        <v>100.38916332122142</v>
      </c>
      <c r="T1479" s="275">
        <v>100.21915995499909</v>
      </c>
      <c r="U1479" s="275">
        <v>70.280282353463122</v>
      </c>
      <c r="V1479" s="275">
        <v>86.424295313425233</v>
      </c>
      <c r="W1479" s="275">
        <v>4.3424095793171702</v>
      </c>
      <c r="X1479" s="275">
        <v>8.9976728568477105E-2</v>
      </c>
      <c r="Y1479" s="275">
        <v>2.2161931539428235</v>
      </c>
      <c r="Z1479" s="275">
        <v>0.80769106252398193</v>
      </c>
      <c r="AA1479" s="275">
        <v>0.80769106252398193</v>
      </c>
      <c r="AB1479" s="275">
        <v>0.80769106252398193</v>
      </c>
      <c r="AC1479" s="275">
        <v>0.80769106252398193</v>
      </c>
      <c r="AD1479" s="275">
        <v>0.80769106252398193</v>
      </c>
      <c r="AE1479" s="275">
        <v>0.80769106252398193</v>
      </c>
      <c r="AF1479" s="275">
        <v>198.21318932470001</v>
      </c>
      <c r="AG1479" s="275">
        <v>18.354345007099997</v>
      </c>
      <c r="AH1479" s="275">
        <v>18.354345007099997</v>
      </c>
      <c r="AI1479" s="275">
        <v>19.973354626430336</v>
      </c>
      <c r="AJ1479" s="275">
        <v>19.973354626430336</v>
      </c>
      <c r="AK1479" s="275">
        <v>19.973354626430336</v>
      </c>
    </row>
    <row r="1480" spans="1:37" ht="15" x14ac:dyDescent="0.25">
      <c r="A1480" s="269" t="s">
        <v>2381</v>
      </c>
      <c r="B1480" s="269" t="s">
        <v>2382</v>
      </c>
      <c r="C1480" s="275">
        <v>90</v>
      </c>
      <c r="D1480" s="269" t="s">
        <v>802</v>
      </c>
      <c r="E1480" s="275">
        <v>208.69127553381176</v>
      </c>
      <c r="F1480" s="275">
        <v>176.58407411306951</v>
      </c>
      <c r="G1480" s="275">
        <v>188.79780392602424</v>
      </c>
      <c r="H1480" s="275">
        <v>226.73624427535327</v>
      </c>
      <c r="I1480" s="275">
        <v>193.62079147390031</v>
      </c>
      <c r="J1480" s="275">
        <v>212.32681787833423</v>
      </c>
      <c r="K1480" s="275">
        <v>208.69127553381176</v>
      </c>
      <c r="L1480" s="275">
        <v>179.37723779717157</v>
      </c>
      <c r="M1480" s="275">
        <v>196.70858544570473</v>
      </c>
      <c r="N1480" s="275">
        <v>109.47752852205025</v>
      </c>
      <c r="O1480" s="275">
        <v>67.515896429962197</v>
      </c>
      <c r="P1480" s="275">
        <v>84.577223939801357</v>
      </c>
      <c r="Q1480" s="275">
        <v>101.94156398696286</v>
      </c>
      <c r="R1480" s="275">
        <v>94.6228078391986</v>
      </c>
      <c r="S1480" s="275">
        <v>97.952384565932391</v>
      </c>
      <c r="T1480" s="275">
        <v>99.148408206722578</v>
      </c>
      <c r="U1480" s="275">
        <v>68.047601817001222</v>
      </c>
      <c r="V1480" s="275">
        <v>84.529142535737193</v>
      </c>
      <c r="W1480" s="275">
        <v>4.3191966794834196</v>
      </c>
      <c r="X1480" s="275">
        <v>8.8081918009102103E-2</v>
      </c>
      <c r="Y1480" s="275">
        <v>2.203639298746261</v>
      </c>
      <c r="Z1480" s="275">
        <v>0.79714899617273194</v>
      </c>
      <c r="AA1480" s="275">
        <v>0.79714899617273194</v>
      </c>
      <c r="AB1480" s="275">
        <v>0.79714899617273194</v>
      </c>
      <c r="AC1480" s="275">
        <v>0.79714899617273194</v>
      </c>
      <c r="AD1480" s="275">
        <v>0.79714899617273194</v>
      </c>
      <c r="AE1480" s="275">
        <v>0.79714899617273194</v>
      </c>
      <c r="AF1480" s="275">
        <v>197.5975073292</v>
      </c>
      <c r="AG1480" s="275">
        <v>18.297333312199999</v>
      </c>
      <c r="AH1480" s="275">
        <v>18.297333312199999</v>
      </c>
      <c r="AI1480" s="275">
        <v>19.558555116059527</v>
      </c>
      <c r="AJ1480" s="275">
        <v>19.558555116059527</v>
      </c>
      <c r="AK1480" s="275">
        <v>19.558555116059527</v>
      </c>
    </row>
    <row r="1481" spans="1:37" ht="15" x14ac:dyDescent="0.25">
      <c r="A1481" s="269" t="s">
        <v>3177</v>
      </c>
      <c r="B1481" s="269" t="s">
        <v>2382</v>
      </c>
      <c r="C1481" s="275">
        <v>50</v>
      </c>
      <c r="D1481" s="269" t="s">
        <v>802</v>
      </c>
      <c r="E1481" s="275">
        <v>128.59490974665792</v>
      </c>
      <c r="F1481" s="275">
        <v>105.14982633253598</v>
      </c>
      <c r="G1481" s="275">
        <v>113.59618338612417</v>
      </c>
      <c r="H1481" s="275">
        <v>135.25045096625323</v>
      </c>
      <c r="I1481" s="275">
        <v>116.48912222267531</v>
      </c>
      <c r="J1481" s="275">
        <v>127.02148659612129</v>
      </c>
      <c r="K1481" s="275">
        <v>128.70198620232469</v>
      </c>
      <c r="L1481" s="275">
        <v>107.94299001663808</v>
      </c>
      <c r="M1481" s="275">
        <v>119.3381406389346</v>
      </c>
      <c r="N1481" s="275">
        <v>75.480364032064202</v>
      </c>
      <c r="O1481" s="275">
        <v>49.850911639588631</v>
      </c>
      <c r="P1481" s="275">
        <v>60.133394222894118</v>
      </c>
      <c r="Q1481" s="275">
        <v>70.312301908295041</v>
      </c>
      <c r="R1481" s="275">
        <v>66.269644377703216</v>
      </c>
      <c r="S1481" s="275">
        <v>68.107616400270842</v>
      </c>
      <c r="T1481" s="275">
        <v>69.545908699430896</v>
      </c>
      <c r="U1481" s="275">
        <v>50.382617026627656</v>
      </c>
      <c r="V1481" s="275">
        <v>60.364954410210458</v>
      </c>
      <c r="W1481" s="275">
        <v>4.1239488831584188</v>
      </c>
      <c r="X1481" s="275">
        <v>7.9490480399102129E-2</v>
      </c>
      <c r="Y1481" s="275">
        <v>2.1017196817787607</v>
      </c>
      <c r="Z1481" s="275">
        <v>0.54695581694773199</v>
      </c>
      <c r="AA1481" s="275">
        <v>0.54695581694773199</v>
      </c>
      <c r="AB1481" s="275">
        <v>0.54695581694773199</v>
      </c>
      <c r="AC1481" s="275">
        <v>0.54695581694773199</v>
      </c>
      <c r="AD1481" s="275">
        <v>0.54695581694773199</v>
      </c>
      <c r="AE1481" s="275">
        <v>0.54695581694773199</v>
      </c>
      <c r="AF1481" s="275">
        <v>120.71030405720001</v>
      </c>
      <c r="AG1481" s="275">
        <v>11.1776547644</v>
      </c>
      <c r="AH1481" s="275">
        <v>11.1776547644</v>
      </c>
      <c r="AI1481" s="275">
        <v>11.489586086211759</v>
      </c>
      <c r="AJ1481" s="275">
        <v>11.489586086211759</v>
      </c>
      <c r="AK1481" s="275">
        <v>11.489586086211759</v>
      </c>
    </row>
    <row r="1482" spans="1:37" ht="15" x14ac:dyDescent="0.25">
      <c r="A1482" s="269" t="s">
        <v>3178</v>
      </c>
      <c r="B1482" s="269" t="s">
        <v>2382</v>
      </c>
      <c r="C1482" s="275">
        <v>122</v>
      </c>
      <c r="D1482" s="269" t="s">
        <v>802</v>
      </c>
      <c r="E1482" s="275">
        <v>261.56085268996173</v>
      </c>
      <c r="F1482" s="275">
        <v>222.62290586090069</v>
      </c>
      <c r="G1482" s="275">
        <v>237.5242175251951</v>
      </c>
      <c r="H1482" s="275">
        <v>285.96677303046681</v>
      </c>
      <c r="I1482" s="275">
        <v>243.45790420219248</v>
      </c>
      <c r="J1482" s="275">
        <v>267.48103861846346</v>
      </c>
      <c r="K1482" s="275">
        <v>261.56085268996173</v>
      </c>
      <c r="L1482" s="275">
        <v>225.41606954500278</v>
      </c>
      <c r="M1482" s="275">
        <v>246.88088188945568</v>
      </c>
      <c r="N1482" s="275">
        <v>135.03486217397443</v>
      </c>
      <c r="O1482" s="275">
        <v>82.269460338827102</v>
      </c>
      <c r="P1482" s="275">
        <v>103.66156798934107</v>
      </c>
      <c r="Q1482" s="275">
        <v>126.50700053999262</v>
      </c>
      <c r="R1482" s="275">
        <v>116.58563912528537</v>
      </c>
      <c r="S1482" s="275">
        <v>121.09793501675878</v>
      </c>
      <c r="T1482" s="275">
        <v>120.31107687595238</v>
      </c>
      <c r="U1482" s="275">
        <v>82.801165725866113</v>
      </c>
      <c r="V1482" s="275">
        <v>103.16547165633908</v>
      </c>
      <c r="W1482" s="275">
        <v>4.4803124101450882</v>
      </c>
      <c r="X1482" s="275">
        <v>9.6335957161602093E-2</v>
      </c>
      <c r="Y1482" s="275">
        <v>2.2883241836533452</v>
      </c>
      <c r="Z1482" s="275">
        <v>0.97800053745773186</v>
      </c>
      <c r="AA1482" s="275">
        <v>0.97800053745773186</v>
      </c>
      <c r="AB1482" s="275">
        <v>0.97800053745773186</v>
      </c>
      <c r="AC1482" s="275">
        <v>0.97800053745773186</v>
      </c>
      <c r="AD1482" s="275">
        <v>0.97800053745773186</v>
      </c>
      <c r="AE1482" s="275">
        <v>0.97800053745773186</v>
      </c>
      <c r="AF1482" s="275">
        <v>249.6765521712</v>
      </c>
      <c r="AG1482" s="275">
        <v>23.1198012706</v>
      </c>
      <c r="AH1482" s="275">
        <v>23.1198012706</v>
      </c>
      <c r="AI1482" s="275">
        <v>25.490933816452447</v>
      </c>
      <c r="AJ1482" s="275">
        <v>25.490933816452447</v>
      </c>
      <c r="AK1482" s="275">
        <v>25.490933816452447</v>
      </c>
    </row>
    <row r="1483" spans="1:37" ht="15" x14ac:dyDescent="0.25">
      <c r="A1483" s="269" t="s">
        <v>3179</v>
      </c>
      <c r="B1483" s="269" t="s">
        <v>2382</v>
      </c>
      <c r="C1483" s="275">
        <v>94</v>
      </c>
      <c r="D1483" s="269" t="s">
        <v>802</v>
      </c>
      <c r="E1483" s="275">
        <v>208.2952755073473</v>
      </c>
      <c r="F1483" s="275">
        <v>175.39607403367611</v>
      </c>
      <c r="G1483" s="275">
        <v>187.7418038554523</v>
      </c>
      <c r="H1483" s="275">
        <v>225.4162441871384</v>
      </c>
      <c r="I1483" s="275">
        <v>192.43279139450692</v>
      </c>
      <c r="J1483" s="275">
        <v>211.03981779232473</v>
      </c>
      <c r="K1483" s="275">
        <v>208.2952755073473</v>
      </c>
      <c r="L1483" s="275">
        <v>178.18923771777821</v>
      </c>
      <c r="M1483" s="275">
        <v>195.65258537513287</v>
      </c>
      <c r="N1483" s="275">
        <v>111.64694651600034</v>
      </c>
      <c r="O1483" s="275">
        <v>69.748576966424096</v>
      </c>
      <c r="P1483" s="275">
        <v>86.668567118502537</v>
      </c>
      <c r="Q1483" s="275">
        <v>104.55101036240126</v>
      </c>
      <c r="R1483" s="275">
        <v>96.918349573015973</v>
      </c>
      <c r="S1483" s="275">
        <v>100.38916332122142</v>
      </c>
      <c r="T1483" s="275">
        <v>100.21915995499909</v>
      </c>
      <c r="U1483" s="275">
        <v>70.280282353463122</v>
      </c>
      <c r="V1483" s="275">
        <v>86.424295313425233</v>
      </c>
      <c r="W1483" s="275">
        <v>4.3424095793171702</v>
      </c>
      <c r="X1483" s="275">
        <v>8.9976728568477105E-2</v>
      </c>
      <c r="Y1483" s="275">
        <v>2.2161931539428235</v>
      </c>
      <c r="Z1483" s="275">
        <v>0.80769106252398193</v>
      </c>
      <c r="AA1483" s="275">
        <v>0.80769106252398193</v>
      </c>
      <c r="AB1483" s="275">
        <v>0.80769106252398193</v>
      </c>
      <c r="AC1483" s="275">
        <v>0.80769106252398193</v>
      </c>
      <c r="AD1483" s="275">
        <v>0.80769106252398193</v>
      </c>
      <c r="AE1483" s="275">
        <v>0.80769106252398193</v>
      </c>
      <c r="AF1483" s="275">
        <v>198.21318932470001</v>
      </c>
      <c r="AG1483" s="275">
        <v>18.354345007099997</v>
      </c>
      <c r="AH1483" s="275">
        <v>18.354345007099997</v>
      </c>
      <c r="AI1483" s="275">
        <v>19.973354626430336</v>
      </c>
      <c r="AJ1483" s="275">
        <v>19.973354626430336</v>
      </c>
      <c r="AK1483" s="275">
        <v>19.973354626430336</v>
      </c>
    </row>
    <row r="1484" spans="1:37" ht="15" x14ac:dyDescent="0.25">
      <c r="A1484" s="269" t="s">
        <v>2625</v>
      </c>
      <c r="B1484" s="269" t="s">
        <v>2382</v>
      </c>
      <c r="C1484" s="275">
        <v>78</v>
      </c>
      <c r="D1484" s="269" t="s">
        <v>802</v>
      </c>
      <c r="E1484" s="275">
        <v>181.86048692927233</v>
      </c>
      <c r="F1484" s="275">
        <v>152.37665815976052</v>
      </c>
      <c r="G1484" s="275">
        <v>163.37859705586689</v>
      </c>
      <c r="H1484" s="275">
        <v>195.80097980958163</v>
      </c>
      <c r="I1484" s="275">
        <v>167.51423503036085</v>
      </c>
      <c r="J1484" s="275">
        <v>183.46270742226005</v>
      </c>
      <c r="K1484" s="275">
        <v>181.86048692927233</v>
      </c>
      <c r="L1484" s="275">
        <v>155.16982184386262</v>
      </c>
      <c r="M1484" s="275">
        <v>170.56643715325743</v>
      </c>
      <c r="N1484" s="275">
        <v>98.868279690038264</v>
      </c>
      <c r="O1484" s="275">
        <v>62.37179501199163</v>
      </c>
      <c r="P1484" s="275">
        <v>77.126395093732654</v>
      </c>
      <c r="Q1484" s="275">
        <v>92.268292085886372</v>
      </c>
      <c r="R1484" s="275">
        <v>85.936933929972597</v>
      </c>
      <c r="S1484" s="275">
        <v>88.816388095808207</v>
      </c>
      <c r="T1484" s="275">
        <v>89.637825620384177</v>
      </c>
      <c r="U1484" s="275">
        <v>62.903500399030641</v>
      </c>
      <c r="V1484" s="275">
        <v>77.10613075312429</v>
      </c>
      <c r="W1484" s="275">
        <v>4.2618517139863359</v>
      </c>
      <c r="X1484" s="275">
        <v>8.5849708992227117E-2</v>
      </c>
      <c r="Y1484" s="275">
        <v>2.1738507114892816</v>
      </c>
      <c r="Z1484" s="275">
        <v>0.71726529188148203</v>
      </c>
      <c r="AA1484" s="275">
        <v>0.71726529188148203</v>
      </c>
      <c r="AB1484" s="275">
        <v>0.71726529188148203</v>
      </c>
      <c r="AC1484" s="275">
        <v>0.71726529188148203</v>
      </c>
      <c r="AD1484" s="275">
        <v>0.71726529188148203</v>
      </c>
      <c r="AE1484" s="275">
        <v>0.71726529188148203</v>
      </c>
      <c r="AF1484" s="275">
        <v>172.17366690370002</v>
      </c>
      <c r="AG1484" s="275">
        <v>15.943111027899997</v>
      </c>
      <c r="AH1484" s="275">
        <v>15.943111027899997</v>
      </c>
      <c r="AI1484" s="275">
        <v>17.007165276233874</v>
      </c>
      <c r="AJ1484" s="275">
        <v>17.007165276233874</v>
      </c>
      <c r="AK1484" s="275">
        <v>17.007165276233874</v>
      </c>
    </row>
    <row r="1485" spans="1:37" ht="15" x14ac:dyDescent="0.25">
      <c r="A1485" s="269" t="s">
        <v>2383</v>
      </c>
      <c r="B1485" s="269" t="s">
        <v>2382</v>
      </c>
      <c r="C1485" s="275">
        <v>0</v>
      </c>
      <c r="D1485" s="269" t="s">
        <v>802</v>
      </c>
      <c r="E1485" s="275">
        <v>0</v>
      </c>
      <c r="F1485" s="275">
        <v>0</v>
      </c>
      <c r="G1485" s="275">
        <v>0</v>
      </c>
      <c r="H1485" s="275">
        <v>0</v>
      </c>
      <c r="I1485" s="275">
        <v>0</v>
      </c>
      <c r="J1485" s="275">
        <v>0</v>
      </c>
      <c r="K1485" s="275">
        <v>0</v>
      </c>
      <c r="L1485" s="275">
        <v>0</v>
      </c>
      <c r="M1485" s="275">
        <v>0</v>
      </c>
      <c r="N1485" s="275">
        <v>0</v>
      </c>
      <c r="O1485" s="275">
        <v>0</v>
      </c>
      <c r="P1485" s="275">
        <v>0</v>
      </c>
      <c r="Q1485" s="275">
        <v>0</v>
      </c>
      <c r="R1485" s="275">
        <v>0</v>
      </c>
      <c r="S1485" s="275">
        <v>0</v>
      </c>
      <c r="T1485" s="275">
        <v>0</v>
      </c>
      <c r="U1485" s="275">
        <v>0</v>
      </c>
      <c r="V1485" s="275">
        <v>0</v>
      </c>
      <c r="W1485" s="275">
        <v>0</v>
      </c>
      <c r="X1485" s="275">
        <v>0</v>
      </c>
      <c r="Y1485" s="275">
        <v>0</v>
      </c>
      <c r="Z1485" s="275">
        <v>0</v>
      </c>
      <c r="AA1485" s="275">
        <v>0</v>
      </c>
      <c r="AB1485" s="275">
        <v>0</v>
      </c>
      <c r="AC1485" s="275">
        <v>0</v>
      </c>
      <c r="AD1485" s="275">
        <v>0</v>
      </c>
      <c r="AE1485" s="275">
        <v>0</v>
      </c>
      <c r="AF1485" s="275">
        <v>0</v>
      </c>
      <c r="AG1485" s="275">
        <v>0</v>
      </c>
      <c r="AH1485" s="275">
        <v>0</v>
      </c>
      <c r="AI1485" s="275">
        <v>0</v>
      </c>
      <c r="AJ1485" s="275">
        <v>0</v>
      </c>
      <c r="AK1485" s="275">
        <v>0</v>
      </c>
    </row>
    <row r="1486" spans="1:37" ht="15" x14ac:dyDescent="0.25">
      <c r="A1486" s="269" t="s">
        <v>2626</v>
      </c>
      <c r="B1486" s="269" t="s">
        <v>2382</v>
      </c>
      <c r="C1486" s="275">
        <v>50</v>
      </c>
      <c r="D1486" s="269" t="s">
        <v>802</v>
      </c>
      <c r="E1486" s="275">
        <v>128.59490974665792</v>
      </c>
      <c r="F1486" s="275">
        <v>105.14982633253598</v>
      </c>
      <c r="G1486" s="275">
        <v>113.59618338612417</v>
      </c>
      <c r="H1486" s="275">
        <v>135.25045096625323</v>
      </c>
      <c r="I1486" s="275">
        <v>116.48912222267531</v>
      </c>
      <c r="J1486" s="275">
        <v>127.02148659612129</v>
      </c>
      <c r="K1486" s="275">
        <v>128.70198620232469</v>
      </c>
      <c r="L1486" s="275">
        <v>107.94299001663808</v>
      </c>
      <c r="M1486" s="275">
        <v>119.3381406389346</v>
      </c>
      <c r="N1486" s="275">
        <v>75.480364032064202</v>
      </c>
      <c r="O1486" s="275">
        <v>49.850911639588631</v>
      </c>
      <c r="P1486" s="275">
        <v>60.133394222894118</v>
      </c>
      <c r="Q1486" s="275">
        <v>70.312301908295041</v>
      </c>
      <c r="R1486" s="275">
        <v>66.269644377703216</v>
      </c>
      <c r="S1486" s="275">
        <v>68.107616400270842</v>
      </c>
      <c r="T1486" s="275">
        <v>69.545908699430896</v>
      </c>
      <c r="U1486" s="275">
        <v>50.382617026627656</v>
      </c>
      <c r="V1486" s="275">
        <v>60.364954410210458</v>
      </c>
      <c r="W1486" s="275">
        <v>4.1239488831584188</v>
      </c>
      <c r="X1486" s="275">
        <v>7.9490480399102129E-2</v>
      </c>
      <c r="Y1486" s="275">
        <v>2.1017196817787607</v>
      </c>
      <c r="Z1486" s="275">
        <v>0.54695581694773199</v>
      </c>
      <c r="AA1486" s="275">
        <v>0.54695581694773199</v>
      </c>
      <c r="AB1486" s="275">
        <v>0.54695581694773199</v>
      </c>
      <c r="AC1486" s="275">
        <v>0.54695581694773199</v>
      </c>
      <c r="AD1486" s="275">
        <v>0.54695581694773199</v>
      </c>
      <c r="AE1486" s="275">
        <v>0.54695581694773199</v>
      </c>
      <c r="AF1486" s="275">
        <v>120.71030405720001</v>
      </c>
      <c r="AG1486" s="275">
        <v>11.1776547644</v>
      </c>
      <c r="AH1486" s="275">
        <v>11.1776547644</v>
      </c>
      <c r="AI1486" s="275">
        <v>11.489586086211759</v>
      </c>
      <c r="AJ1486" s="275">
        <v>11.489586086211759</v>
      </c>
      <c r="AK1486" s="275">
        <v>11.489586086211759</v>
      </c>
    </row>
    <row r="1487" spans="1:37" ht="15" x14ac:dyDescent="0.25">
      <c r="A1487" s="269" t="s">
        <v>3934</v>
      </c>
      <c r="B1487" s="269" t="s">
        <v>2385</v>
      </c>
      <c r="C1487" s="275">
        <v>4</v>
      </c>
      <c r="D1487" s="269" t="s">
        <v>802</v>
      </c>
      <c r="E1487" s="275">
        <v>28.50754616375503</v>
      </c>
      <c r="F1487" s="275">
        <v>19.870191409171266</v>
      </c>
      <c r="G1487" s="275">
        <v>23.957756021461673</v>
      </c>
      <c r="H1487" s="275">
        <v>26.557393248125187</v>
      </c>
      <c r="I1487" s="275">
        <v>25.606096578980097</v>
      </c>
      <c r="J1487" s="275">
        <v>26.236844913159253</v>
      </c>
      <c r="K1487" s="275">
        <v>36.246592918910267</v>
      </c>
      <c r="L1487" s="275">
        <v>20.542515715685077</v>
      </c>
      <c r="M1487" s="275">
        <v>26.807947585111982</v>
      </c>
      <c r="N1487" s="275">
        <v>33.497161488351004</v>
      </c>
      <c r="O1487" s="275">
        <v>29.369893370746759</v>
      </c>
      <c r="P1487" s="275">
        <v>31.244210721714484</v>
      </c>
      <c r="Q1487" s="275">
        <v>32.784168708280461</v>
      </c>
      <c r="R1487" s="275">
        <v>32.429457551474123</v>
      </c>
      <c r="S1487" s="275">
        <v>32.638881087435344</v>
      </c>
      <c r="T1487" s="275">
        <v>34.064468947107208</v>
      </c>
      <c r="U1487" s="275">
        <v>29.513905508303889</v>
      </c>
      <c r="V1487" s="275">
        <v>31.587039162853941</v>
      </c>
      <c r="W1487" s="275">
        <v>3.8955887367700863</v>
      </c>
      <c r="X1487" s="275">
        <v>7.0645532891602109E-2</v>
      </c>
      <c r="Y1487" s="275">
        <v>1.9831171348308443</v>
      </c>
      <c r="Z1487" s="275">
        <v>0.22763286994273194</v>
      </c>
      <c r="AA1487" s="275">
        <v>0.22763286994273194</v>
      </c>
      <c r="AB1487" s="275">
        <v>0.22763286994273194</v>
      </c>
      <c r="AC1487" s="275">
        <v>0.22763286994273194</v>
      </c>
      <c r="AD1487" s="275">
        <v>0.22763286994273194</v>
      </c>
      <c r="AE1487" s="275">
        <v>0.22763286994273194</v>
      </c>
      <c r="AF1487" s="275">
        <v>19.745249879999999</v>
      </c>
      <c r="AG1487" s="275">
        <v>1.8283914153999998</v>
      </c>
      <c r="AH1487" s="275">
        <v>1.8283914153999998</v>
      </c>
      <c r="AI1487" s="275">
        <v>1.6893427569042148</v>
      </c>
      <c r="AJ1487" s="275">
        <v>1.6893427569042148</v>
      </c>
      <c r="AK1487" s="275">
        <v>1.6893427569042148</v>
      </c>
    </row>
    <row r="1488" spans="1:37" ht="15" x14ac:dyDescent="0.25">
      <c r="A1488" s="269" t="s">
        <v>3935</v>
      </c>
      <c r="B1488" s="269" t="s">
        <v>2387</v>
      </c>
      <c r="C1488" s="275">
        <v>4</v>
      </c>
      <c r="D1488" s="269" t="s">
        <v>802</v>
      </c>
      <c r="E1488" s="275">
        <v>14.097924222654051</v>
      </c>
      <c r="F1488" s="275">
        <v>12.11808624700598</v>
      </c>
      <c r="G1488" s="275">
        <v>13.237603470364609</v>
      </c>
      <c r="H1488" s="275">
        <v>16.127632276993253</v>
      </c>
      <c r="I1488" s="275">
        <v>13.647278261466425</v>
      </c>
      <c r="J1488" s="275">
        <v>15.075555271041821</v>
      </c>
      <c r="K1488" s="275">
        <v>14.097924222654051</v>
      </c>
      <c r="L1488" s="275">
        <v>12.697708016351179</v>
      </c>
      <c r="M1488" s="275">
        <v>13.599074181509627</v>
      </c>
      <c r="N1488" s="275">
        <v>4.2199154190309303</v>
      </c>
      <c r="O1488" s="275">
        <v>1.4557104407543227</v>
      </c>
      <c r="P1488" s="275">
        <v>2.6797428336837505</v>
      </c>
      <c r="Q1488" s="275">
        <v>3.5319127628190357</v>
      </c>
      <c r="R1488" s="275">
        <v>3.1394438163279239</v>
      </c>
      <c r="S1488" s="275">
        <v>3.3496088574175777</v>
      </c>
      <c r="T1488" s="275">
        <v>4.2199154190309303</v>
      </c>
      <c r="U1488" s="275">
        <v>1.4557104407543227</v>
      </c>
      <c r="V1488" s="275">
        <v>2.7639295024624309</v>
      </c>
      <c r="W1488" s="275">
        <v>1.7066032831666668E-2</v>
      </c>
      <c r="X1488" s="275">
        <v>1.6869922874999997E-4</v>
      </c>
      <c r="Y1488" s="275">
        <v>8.6173660302083337E-3</v>
      </c>
      <c r="Z1488" s="275">
        <v>3.4670818970000003E-2</v>
      </c>
      <c r="AA1488" s="275">
        <v>3.4670818970000003E-2</v>
      </c>
      <c r="AB1488" s="275">
        <v>3.4670818970000003E-2</v>
      </c>
      <c r="AC1488" s="275">
        <v>3.4670818970000003E-2</v>
      </c>
      <c r="AD1488" s="275">
        <v>3.4670818970000003E-2</v>
      </c>
      <c r="AE1488" s="275">
        <v>3.4670818970000003E-2</v>
      </c>
      <c r="AF1488" s="275">
        <v>12.404079215000001</v>
      </c>
      <c r="AG1488" s="275">
        <v>1.1486052946999998</v>
      </c>
      <c r="AH1488" s="275">
        <v>1.1486052946999998</v>
      </c>
      <c r="AI1488" s="275">
        <v>1.0682951647274217</v>
      </c>
      <c r="AJ1488" s="275">
        <v>1.0682951647274217</v>
      </c>
      <c r="AK1488" s="275">
        <v>1.0682951647274217</v>
      </c>
    </row>
    <row r="1489" spans="1:37" ht="15" x14ac:dyDescent="0.25">
      <c r="A1489" s="269" t="s">
        <v>3936</v>
      </c>
      <c r="B1489" s="269" t="s">
        <v>461</v>
      </c>
      <c r="C1489" s="275">
        <v>3</v>
      </c>
      <c r="D1489" s="269" t="s">
        <v>802</v>
      </c>
      <c r="E1489" s="275">
        <v>11.356194293758174</v>
      </c>
      <c r="F1489" s="275">
        <v>5.7909457925382677</v>
      </c>
      <c r="G1489" s="275">
        <v>7.2184034123812104</v>
      </c>
      <c r="H1489" s="275">
        <v>8.6036322045140068</v>
      </c>
      <c r="I1489" s="275">
        <v>6.8756781962351035</v>
      </c>
      <c r="J1489" s="275">
        <v>7.7396552003745551</v>
      </c>
      <c r="K1489" s="275">
        <v>11.356194293758174</v>
      </c>
      <c r="L1489" s="275">
        <v>5.9261079511198549</v>
      </c>
      <c r="M1489" s="275">
        <v>7.5798741235262277</v>
      </c>
      <c r="N1489" s="275">
        <v>3.9930190268635783</v>
      </c>
      <c r="O1489" s="275">
        <v>0.95261058933074283</v>
      </c>
      <c r="P1489" s="275">
        <v>2.2226768921362092</v>
      </c>
      <c r="Q1489" s="275">
        <v>2.9827790015194178</v>
      </c>
      <c r="R1489" s="275">
        <v>2.6363439649043441</v>
      </c>
      <c r="S1489" s="275">
        <v>2.8119835735869696</v>
      </c>
      <c r="T1489" s="275">
        <v>3.9930190268635783</v>
      </c>
      <c r="U1489" s="275">
        <v>0.95261058933074283</v>
      </c>
      <c r="V1489" s="275">
        <v>2.3068635609148891</v>
      </c>
      <c r="W1489" s="275">
        <v>1.6556175031666665E-2</v>
      </c>
      <c r="X1489" s="275">
        <v>1.2675494874999995E-4</v>
      </c>
      <c r="Y1489" s="275">
        <v>8.3414649902083318E-3</v>
      </c>
      <c r="Z1489" s="275">
        <v>3.4564883890000002E-2</v>
      </c>
      <c r="AA1489" s="275">
        <v>3.4564883890000002E-2</v>
      </c>
      <c r="AB1489" s="275">
        <v>3.4564883890000002E-2</v>
      </c>
      <c r="AC1489" s="275">
        <v>3.4564883890000002E-2</v>
      </c>
      <c r="AD1489" s="275">
        <v>3.4564883890000002E-2</v>
      </c>
      <c r="AE1489" s="275">
        <v>3.4564883890000002E-2</v>
      </c>
      <c r="AF1489" s="275">
        <v>12.038925452600001</v>
      </c>
      <c r="AG1489" s="275">
        <v>1.1147924005999998</v>
      </c>
      <c r="AH1489" s="275">
        <v>1.1147924005999998</v>
      </c>
      <c r="AI1489" s="275">
        <v>0.86563714972988981</v>
      </c>
      <c r="AJ1489" s="275">
        <v>0.86563714972988981</v>
      </c>
      <c r="AK1489" s="275">
        <v>0.86563714972988981</v>
      </c>
    </row>
    <row r="1490" spans="1:37" ht="15" x14ac:dyDescent="0.25">
      <c r="A1490" s="269" t="s">
        <v>3937</v>
      </c>
      <c r="B1490" s="269" t="s">
        <v>2390</v>
      </c>
      <c r="C1490" s="275">
        <v>8</v>
      </c>
      <c r="D1490" s="269" t="s">
        <v>802</v>
      </c>
      <c r="E1490" s="275">
        <v>13.217394289037486</v>
      </c>
      <c r="F1490" s="275">
        <v>11.509707936957792</v>
      </c>
      <c r="G1490" s="275">
        <v>12.181603399792708</v>
      </c>
      <c r="H1490" s="275">
        <v>14.807632188778381</v>
      </c>
      <c r="I1490" s="275">
        <v>12.45927818207304</v>
      </c>
      <c r="J1490" s="275">
        <v>13.788555185032319</v>
      </c>
      <c r="K1490" s="275">
        <v>13.217394289037486</v>
      </c>
      <c r="L1490" s="275">
        <v>11.509707936957792</v>
      </c>
      <c r="M1490" s="275">
        <v>12.543074110937727</v>
      </c>
      <c r="N1490" s="275">
        <v>6.3893334129810446</v>
      </c>
      <c r="O1490" s="275">
        <v>3.688390977216228</v>
      </c>
      <c r="P1490" s="275">
        <v>4.7710860123849299</v>
      </c>
      <c r="Q1490" s="275">
        <v>6.1413591382574371</v>
      </c>
      <c r="R1490" s="275">
        <v>5.4907078215216911</v>
      </c>
      <c r="S1490" s="275">
        <v>5.7863876127065996</v>
      </c>
      <c r="T1490" s="275">
        <v>5.4678657880279964</v>
      </c>
      <c r="U1490" s="275">
        <v>3.688390977216228</v>
      </c>
      <c r="V1490" s="275">
        <v>4.6590822801504688</v>
      </c>
      <c r="W1490" s="275">
        <v>4.0278932665416663E-2</v>
      </c>
      <c r="X1490" s="275">
        <v>2.063509788125E-3</v>
      </c>
      <c r="Y1490" s="275">
        <v>2.1171221226770832E-2</v>
      </c>
      <c r="Z1490" s="275">
        <v>4.5212885321249993E-2</v>
      </c>
      <c r="AA1490" s="275">
        <v>4.5212885321249993E-2</v>
      </c>
      <c r="AB1490" s="275">
        <v>4.5212885321249993E-2</v>
      </c>
      <c r="AC1490" s="275">
        <v>4.5212885321249993E-2</v>
      </c>
      <c r="AD1490" s="275">
        <v>4.5212885321249993E-2</v>
      </c>
      <c r="AE1490" s="275">
        <v>4.5212885321249993E-2</v>
      </c>
      <c r="AF1490" s="275">
        <v>13.0197612105</v>
      </c>
      <c r="AG1490" s="275">
        <v>1.2056169895999997</v>
      </c>
      <c r="AH1490" s="275">
        <v>1.2056169895999997</v>
      </c>
      <c r="AI1490" s="275">
        <v>1.4830946750982306</v>
      </c>
      <c r="AJ1490" s="275">
        <v>1.4830946750982306</v>
      </c>
      <c r="AK1490" s="275">
        <v>1.4830946750982306</v>
      </c>
    </row>
    <row r="1491" spans="1:37" ht="15" x14ac:dyDescent="0.25">
      <c r="A1491" s="269" t="s">
        <v>2384</v>
      </c>
      <c r="B1491" s="269" t="s">
        <v>2385</v>
      </c>
      <c r="C1491" s="275">
        <v>4</v>
      </c>
      <c r="D1491" s="269" t="s">
        <v>802</v>
      </c>
      <c r="E1491" s="275">
        <v>28.50754616375503</v>
      </c>
      <c r="F1491" s="275">
        <v>19.870191409171266</v>
      </c>
      <c r="G1491" s="275">
        <v>23.957756021461673</v>
      </c>
      <c r="H1491" s="275">
        <v>26.557393248125187</v>
      </c>
      <c r="I1491" s="275">
        <v>25.606096578980097</v>
      </c>
      <c r="J1491" s="275">
        <v>26.236844913159253</v>
      </c>
      <c r="K1491" s="275">
        <v>36.246592918910267</v>
      </c>
      <c r="L1491" s="275">
        <v>20.542515715685077</v>
      </c>
      <c r="M1491" s="275">
        <v>26.807947585111982</v>
      </c>
      <c r="N1491" s="275">
        <v>33.497161488351004</v>
      </c>
      <c r="O1491" s="275">
        <v>29.369893370746759</v>
      </c>
      <c r="P1491" s="275">
        <v>31.244210721714484</v>
      </c>
      <c r="Q1491" s="275">
        <v>32.784168708280461</v>
      </c>
      <c r="R1491" s="275">
        <v>32.429457551474123</v>
      </c>
      <c r="S1491" s="275">
        <v>32.638881087435344</v>
      </c>
      <c r="T1491" s="275">
        <v>34.064468947107208</v>
      </c>
      <c r="U1491" s="275">
        <v>29.513905508303889</v>
      </c>
      <c r="V1491" s="275">
        <v>31.587039162853941</v>
      </c>
      <c r="W1491" s="275">
        <v>3.8955887367700863</v>
      </c>
      <c r="X1491" s="275">
        <v>7.0645532891602109E-2</v>
      </c>
      <c r="Y1491" s="275">
        <v>1.9831171348308443</v>
      </c>
      <c r="Z1491" s="275">
        <v>0.22763286994273194</v>
      </c>
      <c r="AA1491" s="275">
        <v>0.22763286994273194</v>
      </c>
      <c r="AB1491" s="275">
        <v>0.22763286994273194</v>
      </c>
      <c r="AC1491" s="275">
        <v>0.22763286994273194</v>
      </c>
      <c r="AD1491" s="275">
        <v>0.22763286994273194</v>
      </c>
      <c r="AE1491" s="275">
        <v>0.22763286994273194</v>
      </c>
      <c r="AF1491" s="275">
        <v>19.745249879999999</v>
      </c>
      <c r="AG1491" s="275">
        <v>1.8283914153999998</v>
      </c>
      <c r="AH1491" s="275">
        <v>1.8283914153999998</v>
      </c>
      <c r="AI1491" s="275">
        <v>1.6893427569042148</v>
      </c>
      <c r="AJ1491" s="275">
        <v>1.6893427569042148</v>
      </c>
      <c r="AK1491" s="275">
        <v>1.6893427569042148</v>
      </c>
    </row>
    <row r="1492" spans="1:37" ht="15" x14ac:dyDescent="0.25">
      <c r="A1492" s="269" t="s">
        <v>2386</v>
      </c>
      <c r="B1492" s="269" t="s">
        <v>2387</v>
      </c>
      <c r="C1492" s="275">
        <v>4</v>
      </c>
      <c r="D1492" s="269" t="s">
        <v>802</v>
      </c>
      <c r="E1492" s="275">
        <v>14.097924222654051</v>
      </c>
      <c r="F1492" s="275">
        <v>12.11808624700598</v>
      </c>
      <c r="G1492" s="275">
        <v>13.237603470364609</v>
      </c>
      <c r="H1492" s="275">
        <v>16.127632276993253</v>
      </c>
      <c r="I1492" s="275">
        <v>13.647278261466425</v>
      </c>
      <c r="J1492" s="275">
        <v>15.075555271041821</v>
      </c>
      <c r="K1492" s="275">
        <v>14.097924222654051</v>
      </c>
      <c r="L1492" s="275">
        <v>12.697708016351179</v>
      </c>
      <c r="M1492" s="275">
        <v>13.599074181509627</v>
      </c>
      <c r="N1492" s="275">
        <v>4.2199154190309303</v>
      </c>
      <c r="O1492" s="275">
        <v>1.4557104407543227</v>
      </c>
      <c r="P1492" s="275">
        <v>2.6797428336837505</v>
      </c>
      <c r="Q1492" s="275">
        <v>3.5319127628190357</v>
      </c>
      <c r="R1492" s="275">
        <v>3.1394438163279239</v>
      </c>
      <c r="S1492" s="275">
        <v>3.3496088574175777</v>
      </c>
      <c r="T1492" s="275">
        <v>4.2199154190309303</v>
      </c>
      <c r="U1492" s="275">
        <v>1.4557104407543227</v>
      </c>
      <c r="V1492" s="275">
        <v>2.7639295024624309</v>
      </c>
      <c r="W1492" s="275">
        <v>1.7066032831666668E-2</v>
      </c>
      <c r="X1492" s="275">
        <v>1.6869922874999997E-4</v>
      </c>
      <c r="Y1492" s="275">
        <v>8.6173660302083337E-3</v>
      </c>
      <c r="Z1492" s="275">
        <v>3.4670818970000003E-2</v>
      </c>
      <c r="AA1492" s="275">
        <v>3.4670818970000003E-2</v>
      </c>
      <c r="AB1492" s="275">
        <v>3.4670818970000003E-2</v>
      </c>
      <c r="AC1492" s="275">
        <v>3.4670818970000003E-2</v>
      </c>
      <c r="AD1492" s="275">
        <v>3.4670818970000003E-2</v>
      </c>
      <c r="AE1492" s="275">
        <v>3.4670818970000003E-2</v>
      </c>
      <c r="AF1492" s="275">
        <v>12.404079215000001</v>
      </c>
      <c r="AG1492" s="275">
        <v>1.1486052946999998</v>
      </c>
      <c r="AH1492" s="275">
        <v>1.1486052946999998</v>
      </c>
      <c r="AI1492" s="275">
        <v>1.0682951647274217</v>
      </c>
      <c r="AJ1492" s="275">
        <v>1.0682951647274217</v>
      </c>
      <c r="AK1492" s="275">
        <v>1.0682951647274217</v>
      </c>
    </row>
    <row r="1493" spans="1:37" ht="15" x14ac:dyDescent="0.25">
      <c r="A1493" s="269" t="s">
        <v>2388</v>
      </c>
      <c r="B1493" s="269" t="s">
        <v>461</v>
      </c>
      <c r="C1493" s="275">
        <v>3</v>
      </c>
      <c r="D1493" s="269" t="s">
        <v>802</v>
      </c>
      <c r="E1493" s="275">
        <v>11.356194293758174</v>
      </c>
      <c r="F1493" s="275">
        <v>5.7909457925382677</v>
      </c>
      <c r="G1493" s="275">
        <v>7.2184034123812104</v>
      </c>
      <c r="H1493" s="275">
        <v>8.6036322045140068</v>
      </c>
      <c r="I1493" s="275">
        <v>6.8756781962351035</v>
      </c>
      <c r="J1493" s="275">
        <v>7.7396552003745551</v>
      </c>
      <c r="K1493" s="275">
        <v>11.356194293758174</v>
      </c>
      <c r="L1493" s="275">
        <v>5.9261079511198549</v>
      </c>
      <c r="M1493" s="275">
        <v>7.5798741235262277</v>
      </c>
      <c r="N1493" s="275">
        <v>3.9930190268635788</v>
      </c>
      <c r="O1493" s="275">
        <v>0.95261058933074305</v>
      </c>
      <c r="P1493" s="275">
        <v>2.2226768921362088</v>
      </c>
      <c r="Q1493" s="275">
        <v>2.9827790015194187</v>
      </c>
      <c r="R1493" s="275">
        <v>2.636343964904345</v>
      </c>
      <c r="S1493" s="275">
        <v>2.81198357358697</v>
      </c>
      <c r="T1493" s="275">
        <v>3.9930190268635788</v>
      </c>
      <c r="U1493" s="275">
        <v>0.95261058933074305</v>
      </c>
      <c r="V1493" s="275">
        <v>2.3068635609148891</v>
      </c>
      <c r="W1493" s="275">
        <v>1.6556175031666665E-2</v>
      </c>
      <c r="X1493" s="275">
        <v>1.2675494874999995E-4</v>
      </c>
      <c r="Y1493" s="275">
        <v>8.3414649902083318E-3</v>
      </c>
      <c r="Z1493" s="275">
        <v>3.4564883890000002E-2</v>
      </c>
      <c r="AA1493" s="275">
        <v>3.4564883890000002E-2</v>
      </c>
      <c r="AB1493" s="275">
        <v>3.4564883890000002E-2</v>
      </c>
      <c r="AC1493" s="275">
        <v>3.4564883890000002E-2</v>
      </c>
      <c r="AD1493" s="275">
        <v>3.4564883890000002E-2</v>
      </c>
      <c r="AE1493" s="275">
        <v>3.4564883890000002E-2</v>
      </c>
      <c r="AF1493" s="275">
        <v>12.038925452600001</v>
      </c>
      <c r="AG1493" s="275">
        <v>1.1147924005999998</v>
      </c>
      <c r="AH1493" s="275">
        <v>1.1147924005999998</v>
      </c>
      <c r="AI1493" s="275">
        <v>0.86563714972988981</v>
      </c>
      <c r="AJ1493" s="275">
        <v>0.86563714972988981</v>
      </c>
      <c r="AK1493" s="275">
        <v>0.86563714972988981</v>
      </c>
    </row>
    <row r="1494" spans="1:37" ht="15" x14ac:dyDescent="0.25">
      <c r="A1494" s="269" t="s">
        <v>2389</v>
      </c>
      <c r="B1494" s="269" t="s">
        <v>2390</v>
      </c>
      <c r="C1494" s="275">
        <v>8</v>
      </c>
      <c r="D1494" s="269" t="s">
        <v>802</v>
      </c>
      <c r="E1494" s="275">
        <v>13.217394289037486</v>
      </c>
      <c r="F1494" s="275">
        <v>11.509707936957792</v>
      </c>
      <c r="G1494" s="275">
        <v>12.181603399792708</v>
      </c>
      <c r="H1494" s="275">
        <v>14.807632188778381</v>
      </c>
      <c r="I1494" s="275">
        <v>12.45927818207304</v>
      </c>
      <c r="J1494" s="275">
        <v>13.788555185032319</v>
      </c>
      <c r="K1494" s="275">
        <v>13.217394289037486</v>
      </c>
      <c r="L1494" s="275">
        <v>11.509707936957792</v>
      </c>
      <c r="M1494" s="275">
        <v>12.543074110937727</v>
      </c>
      <c r="N1494" s="275">
        <v>6.3893334129810437</v>
      </c>
      <c r="O1494" s="275">
        <v>3.6883909772162284</v>
      </c>
      <c r="P1494" s="275">
        <v>4.7710860123849299</v>
      </c>
      <c r="Q1494" s="275">
        <v>6.1413591382574388</v>
      </c>
      <c r="R1494" s="275">
        <v>5.4907078215216911</v>
      </c>
      <c r="S1494" s="275">
        <v>5.7863876127065996</v>
      </c>
      <c r="T1494" s="275">
        <v>5.4678657880279964</v>
      </c>
      <c r="U1494" s="275">
        <v>3.6883909772162284</v>
      </c>
      <c r="V1494" s="275">
        <v>4.6590822801504688</v>
      </c>
      <c r="W1494" s="275">
        <v>4.0278932665416663E-2</v>
      </c>
      <c r="X1494" s="275">
        <v>2.063509788125E-3</v>
      </c>
      <c r="Y1494" s="275">
        <v>2.1171221226770832E-2</v>
      </c>
      <c r="Z1494" s="275">
        <v>4.5212885321249993E-2</v>
      </c>
      <c r="AA1494" s="275">
        <v>4.5212885321249993E-2</v>
      </c>
      <c r="AB1494" s="275">
        <v>4.5212885321249993E-2</v>
      </c>
      <c r="AC1494" s="275">
        <v>4.5212885321249993E-2</v>
      </c>
      <c r="AD1494" s="275">
        <v>4.5212885321249993E-2</v>
      </c>
      <c r="AE1494" s="275">
        <v>4.5212885321249993E-2</v>
      </c>
      <c r="AF1494" s="275">
        <v>13.0197612105</v>
      </c>
      <c r="AG1494" s="275">
        <v>1.2056169895999997</v>
      </c>
      <c r="AH1494" s="275">
        <v>1.2056169895999997</v>
      </c>
      <c r="AI1494" s="275">
        <v>1.4830946750982306</v>
      </c>
      <c r="AJ1494" s="275">
        <v>1.4830946750982306</v>
      </c>
      <c r="AK1494" s="275">
        <v>1.4830946750982306</v>
      </c>
    </row>
    <row r="1495" spans="1:37" ht="15" x14ac:dyDescent="0.25">
      <c r="A1495" s="269" t="s">
        <v>3938</v>
      </c>
      <c r="B1495" s="269" t="s">
        <v>2392</v>
      </c>
      <c r="C1495" s="275">
        <v>98</v>
      </c>
      <c r="D1495" s="269" t="s">
        <v>802</v>
      </c>
      <c r="E1495" s="275">
        <v>283.05570285460476</v>
      </c>
      <c r="F1495" s="275">
        <v>196.28125293488665</v>
      </c>
      <c r="G1495" s="275">
        <v>230.94642493709043</v>
      </c>
      <c r="H1495" s="275">
        <v>266.2821854853409</v>
      </c>
      <c r="I1495" s="275">
        <v>236.8974999733864</v>
      </c>
      <c r="J1495" s="275">
        <v>252.90654274204752</v>
      </c>
      <c r="K1495" s="275">
        <v>288.34197913285664</v>
      </c>
      <c r="L1495" s="275">
        <v>208.38309045213529</v>
      </c>
      <c r="M1495" s="275">
        <v>249.89650200022714</v>
      </c>
      <c r="N1495" s="275">
        <v>119.58183529347252</v>
      </c>
      <c r="O1495" s="275">
        <v>62.282777546509401</v>
      </c>
      <c r="P1495" s="275">
        <v>83.765659106457761</v>
      </c>
      <c r="Q1495" s="275">
        <v>101.03818187125219</v>
      </c>
      <c r="R1495" s="275">
        <v>95.793574925669716</v>
      </c>
      <c r="S1495" s="275">
        <v>98.279610977550846</v>
      </c>
      <c r="T1495" s="275">
        <v>110.60797746351469</v>
      </c>
      <c r="U1495" s="275">
        <v>64.984836866948285</v>
      </c>
      <c r="V1495" s="275">
        <v>86.366777670808375</v>
      </c>
      <c r="W1495" s="275">
        <v>5.771052914826563</v>
      </c>
      <c r="X1495" s="275">
        <v>8.7989307873264325E-2</v>
      </c>
      <c r="Y1495" s="275">
        <v>2.9295211113499136</v>
      </c>
      <c r="Z1495" s="275">
        <v>0.8796096004906433</v>
      </c>
      <c r="AA1495" s="275">
        <v>0.8796096004906433</v>
      </c>
      <c r="AB1495" s="275">
        <v>0.8796096004906433</v>
      </c>
      <c r="AC1495" s="275">
        <v>0.8796096004906433</v>
      </c>
      <c r="AD1495" s="275">
        <v>0.8796096004906433</v>
      </c>
      <c r="AE1495" s="275">
        <v>0.8796096004906433</v>
      </c>
      <c r="AF1495" s="275">
        <v>266.68904665599996</v>
      </c>
      <c r="AG1495" s="275">
        <v>24.695143845199997</v>
      </c>
      <c r="AH1495" s="275">
        <v>24.695143845199997</v>
      </c>
      <c r="AI1495" s="275">
        <v>23.92784569475544</v>
      </c>
      <c r="AJ1495" s="275">
        <v>23.92784569475544</v>
      </c>
      <c r="AK1495" s="275">
        <v>23.92784569475544</v>
      </c>
    </row>
    <row r="1496" spans="1:37" ht="15" x14ac:dyDescent="0.25">
      <c r="A1496" s="269" t="s">
        <v>3939</v>
      </c>
      <c r="B1496" s="269" t="s">
        <v>2392</v>
      </c>
      <c r="C1496" s="275">
        <v>81</v>
      </c>
      <c r="D1496" s="269" t="s">
        <v>802</v>
      </c>
      <c r="E1496" s="275">
        <v>205.72180344844026</v>
      </c>
      <c r="F1496" s="275">
        <v>134.79497828255862</v>
      </c>
      <c r="G1496" s="275">
        <v>160.46290587027744</v>
      </c>
      <c r="H1496" s="275">
        <v>185.7961343311535</v>
      </c>
      <c r="I1496" s="275">
        <v>162.7863501989379</v>
      </c>
      <c r="J1496" s="275">
        <v>175.0436422722936</v>
      </c>
      <c r="K1496" s="275">
        <v>205.72180344844026</v>
      </c>
      <c r="L1496" s="275">
        <v>144.207518573752</v>
      </c>
      <c r="M1496" s="275">
        <v>172.98965838382355</v>
      </c>
      <c r="N1496" s="275">
        <v>93.484832503817955</v>
      </c>
      <c r="O1496" s="275">
        <v>49.516374344357722</v>
      </c>
      <c r="P1496" s="275">
        <v>66.528403276447946</v>
      </c>
      <c r="Q1496" s="275">
        <v>79.061424895557991</v>
      </c>
      <c r="R1496" s="275">
        <v>75.03259554851536</v>
      </c>
      <c r="S1496" s="275">
        <v>76.959800775784132</v>
      </c>
      <c r="T1496" s="275">
        <v>88.784852438202137</v>
      </c>
      <c r="U1496" s="275">
        <v>51.137609936621047</v>
      </c>
      <c r="V1496" s="275">
        <v>68.480674368071305</v>
      </c>
      <c r="W1496" s="275">
        <v>5.414727254584875</v>
      </c>
      <c r="X1496" s="275">
        <v>8.4803920862155532E-2</v>
      </c>
      <c r="Y1496" s="275">
        <v>2.7497655877235152</v>
      </c>
      <c r="Z1496" s="275">
        <v>0.73616748014247912</v>
      </c>
      <c r="AA1496" s="275">
        <v>0.73616748014247912</v>
      </c>
      <c r="AB1496" s="275">
        <v>0.73616748014247912</v>
      </c>
      <c r="AC1496" s="275">
        <v>0.73616748014247912</v>
      </c>
      <c r="AD1496" s="275">
        <v>0.73616748014247912</v>
      </c>
      <c r="AE1496" s="275">
        <v>0.73616748014247912</v>
      </c>
      <c r="AF1496" s="275">
        <v>199.71384484059999</v>
      </c>
      <c r="AG1496" s="275">
        <v>18.493304748700002</v>
      </c>
      <c r="AH1496" s="275">
        <v>18.493304748700002</v>
      </c>
      <c r="AI1496" s="275">
        <v>16.70450018949817</v>
      </c>
      <c r="AJ1496" s="275">
        <v>16.70450018949817</v>
      </c>
      <c r="AK1496" s="275">
        <v>16.70450018949817</v>
      </c>
    </row>
    <row r="1497" spans="1:37" ht="15" x14ac:dyDescent="0.25">
      <c r="A1497" s="269" t="s">
        <v>3940</v>
      </c>
      <c r="B1497" s="269" t="s">
        <v>2392</v>
      </c>
      <c r="C1497" s="275">
        <v>80</v>
      </c>
      <c r="D1497" s="269" t="s">
        <v>802</v>
      </c>
      <c r="E1497" s="275">
        <v>207.97900347018407</v>
      </c>
      <c r="F1497" s="275">
        <v>142.31897835503787</v>
      </c>
      <c r="G1497" s="275">
        <v>166.48210592826086</v>
      </c>
      <c r="H1497" s="275">
        <v>193.32013440363275</v>
      </c>
      <c r="I1497" s="275">
        <v>169.55795026416922</v>
      </c>
      <c r="J1497" s="275">
        <v>182.37954234296089</v>
      </c>
      <c r="K1497" s="275">
        <v>207.97900347018407</v>
      </c>
      <c r="L1497" s="275">
        <v>151.73151864623122</v>
      </c>
      <c r="M1497" s="275">
        <v>179.00885844180695</v>
      </c>
      <c r="N1497" s="275">
        <v>95.1349783732893</v>
      </c>
      <c r="O1497" s="275">
        <v>51.131989782365629</v>
      </c>
      <c r="P1497" s="275">
        <v>68.020301331899887</v>
      </c>
      <c r="Q1497" s="275">
        <v>81.033808134161603</v>
      </c>
      <c r="R1497" s="275">
        <v>76.694244896399312</v>
      </c>
      <c r="S1497" s="275">
        <v>78.765308591558906</v>
      </c>
      <c r="T1497" s="275">
        <v>89.347429690154627</v>
      </c>
      <c r="U1497" s="275">
        <v>52.753225374628954</v>
      </c>
      <c r="V1497" s="275">
        <v>69.778363741823455</v>
      </c>
      <c r="W1497" s="275">
        <v>5.3971108710632008</v>
      </c>
      <c r="X1497" s="275">
        <v>8.4616699510031479E-2</v>
      </c>
      <c r="Y1497" s="275">
        <v>2.7408637852866162</v>
      </c>
      <c r="Z1497" s="275">
        <v>0.73463661057388974</v>
      </c>
      <c r="AA1497" s="275">
        <v>0.73463661057388974</v>
      </c>
      <c r="AB1497" s="275">
        <v>0.73463661057388974</v>
      </c>
      <c r="AC1497" s="275">
        <v>0.73463661057388974</v>
      </c>
      <c r="AD1497" s="275">
        <v>0.73463661057388974</v>
      </c>
      <c r="AE1497" s="275">
        <v>0.73463661057388974</v>
      </c>
      <c r="AF1497" s="275">
        <v>200.74804315179998</v>
      </c>
      <c r="AG1497" s="275">
        <v>18.589070552199999</v>
      </c>
      <c r="AH1497" s="275">
        <v>18.589070552199999</v>
      </c>
      <c r="AI1497" s="275">
        <v>17.30743193078845</v>
      </c>
      <c r="AJ1497" s="275">
        <v>17.30743193078845</v>
      </c>
      <c r="AK1497" s="275">
        <v>17.30743193078845</v>
      </c>
    </row>
    <row r="1498" spans="1:37" ht="15" x14ac:dyDescent="0.25">
      <c r="A1498" s="269" t="s">
        <v>3941</v>
      </c>
      <c r="B1498" s="269" t="s">
        <v>2392</v>
      </c>
      <c r="C1498" s="275">
        <v>91</v>
      </c>
      <c r="D1498" s="269" t="s">
        <v>802</v>
      </c>
      <c r="E1498" s="275">
        <v>241.00295311890687</v>
      </c>
      <c r="F1498" s="275">
        <v>154.25211550000375</v>
      </c>
      <c r="G1498" s="275">
        <v>186.67586531670884</v>
      </c>
      <c r="H1498" s="275">
        <v>214.75315979952836</v>
      </c>
      <c r="I1498" s="275">
        <v>189.68452498831516</v>
      </c>
      <c r="J1498" s="275">
        <v>202.97124240116969</v>
      </c>
      <c r="K1498" s="275">
        <v>241.00295311890687</v>
      </c>
      <c r="L1498" s="275">
        <v>165.00930440422476</v>
      </c>
      <c r="M1498" s="275">
        <v>202.41428010505024</v>
      </c>
      <c r="N1498" s="275">
        <v>104.05811509443822</v>
      </c>
      <c r="O1498" s="275">
        <v>53.4761527884217</v>
      </c>
      <c r="P1498" s="275">
        <v>72.909184108274928</v>
      </c>
      <c r="Q1498" s="275">
        <v>87.091228525499673</v>
      </c>
      <c r="R1498" s="275">
        <v>82.920611215266632</v>
      </c>
      <c r="S1498" s="275">
        <v>84.911444153005348</v>
      </c>
      <c r="T1498" s="275">
        <v>98.852549072929648</v>
      </c>
      <c r="U1498" s="275">
        <v>55.637800244772805</v>
      </c>
      <c r="V1498" s="275">
        <v>75.477191958811602</v>
      </c>
      <c r="W1498" s="275">
        <v>5.6193146599882287</v>
      </c>
      <c r="X1498" s="275">
        <v>8.6677446395895988E-2</v>
      </c>
      <c r="Y1498" s="275">
        <v>2.8529960531920624</v>
      </c>
      <c r="Z1498" s="275">
        <v>0.81018484466944518</v>
      </c>
      <c r="AA1498" s="275">
        <v>0.81018484466944518</v>
      </c>
      <c r="AB1498" s="275">
        <v>0.81018484466944518</v>
      </c>
      <c r="AC1498" s="275">
        <v>0.81018484466944518</v>
      </c>
      <c r="AD1498" s="275">
        <v>0.81018484466944518</v>
      </c>
      <c r="AE1498" s="275">
        <v>0.81018484466944518</v>
      </c>
      <c r="AF1498" s="275">
        <v>231.65014828150004</v>
      </c>
      <c r="AG1498" s="275">
        <v>21.450575591699998</v>
      </c>
      <c r="AH1498" s="275">
        <v>21.450575591699998</v>
      </c>
      <c r="AI1498" s="275">
        <v>19.411775330191382</v>
      </c>
      <c r="AJ1498" s="275">
        <v>19.411775330191382</v>
      </c>
      <c r="AK1498" s="275">
        <v>19.411775330191382</v>
      </c>
    </row>
    <row r="1499" spans="1:37" ht="15" x14ac:dyDescent="0.25">
      <c r="A1499" s="269" t="s">
        <v>3942</v>
      </c>
      <c r="B1499" s="269" t="s">
        <v>2392</v>
      </c>
      <c r="C1499" s="275">
        <v>97</v>
      </c>
      <c r="D1499" s="269" t="s">
        <v>802</v>
      </c>
      <c r="E1499" s="275">
        <v>252.35914741266504</v>
      </c>
      <c r="F1499" s="275">
        <v>160.04306129254203</v>
      </c>
      <c r="G1499" s="275">
        <v>193.89426872909007</v>
      </c>
      <c r="H1499" s="275">
        <v>223.35679200404235</v>
      </c>
      <c r="I1499" s="275">
        <v>196.56020318455026</v>
      </c>
      <c r="J1499" s="275">
        <v>210.71089760154422</v>
      </c>
      <c r="K1499" s="275">
        <v>252.35914741266504</v>
      </c>
      <c r="L1499" s="275">
        <v>171.47257450327686</v>
      </c>
      <c r="M1499" s="275">
        <v>209.99415422857652</v>
      </c>
      <c r="N1499" s="275">
        <v>108.03630130698173</v>
      </c>
      <c r="O1499" s="275">
        <v>54.413930563432373</v>
      </c>
      <c r="P1499" s="275">
        <v>75.117028186091062</v>
      </c>
      <c r="Q1499" s="275">
        <v>90.059174712699019</v>
      </c>
      <c r="R1499" s="275">
        <v>85.551810727351253</v>
      </c>
      <c r="S1499" s="275">
        <v>87.708594912272247</v>
      </c>
      <c r="T1499" s="275">
        <v>102.83073528547317</v>
      </c>
      <c r="U1499" s="275">
        <v>56.575578019783478</v>
      </c>
      <c r="V1499" s="275">
        <v>77.76922270540642</v>
      </c>
      <c r="W1499" s="275">
        <v>5.7391342110553296</v>
      </c>
      <c r="X1499" s="275">
        <v>8.7801400952390252E-2</v>
      </c>
      <c r="Y1499" s="275">
        <v>2.9134678060038599</v>
      </c>
      <c r="Z1499" s="275">
        <v>0.84818075827205375</v>
      </c>
      <c r="AA1499" s="275">
        <v>0.84818075827205375</v>
      </c>
      <c r="AB1499" s="275">
        <v>0.84818075827205375</v>
      </c>
      <c r="AC1499" s="275">
        <v>0.84818075827205375</v>
      </c>
      <c r="AD1499" s="275">
        <v>0.84818075827205375</v>
      </c>
      <c r="AE1499" s="275">
        <v>0.84818075827205375</v>
      </c>
      <c r="AF1499" s="275">
        <v>243.71448902509999</v>
      </c>
      <c r="AG1499" s="275">
        <v>22.5677214263</v>
      </c>
      <c r="AH1499" s="275">
        <v>22.5677214263</v>
      </c>
      <c r="AI1499" s="275">
        <v>20.275296412477722</v>
      </c>
      <c r="AJ1499" s="275">
        <v>20.275296412477722</v>
      </c>
      <c r="AK1499" s="275">
        <v>20.275296412477722</v>
      </c>
    </row>
    <row r="1500" spans="1:37" ht="15" x14ac:dyDescent="0.25">
      <c r="A1500" s="269" t="s">
        <v>3943</v>
      </c>
      <c r="B1500" s="269" t="s">
        <v>2392</v>
      </c>
      <c r="C1500" s="275">
        <v>62</v>
      </c>
      <c r="D1500" s="269" t="s">
        <v>802</v>
      </c>
      <c r="E1500" s="275">
        <v>165.85605954944683</v>
      </c>
      <c r="F1500" s="275">
        <v>132.11889549001293</v>
      </c>
      <c r="G1500" s="275">
        <v>145.08914318541505</v>
      </c>
      <c r="H1500" s="275">
        <v>170.80747687570243</v>
      </c>
      <c r="I1500" s="275">
        <v>149.32729740901951</v>
      </c>
      <c r="J1500" s="275">
        <v>161.38408715504482</v>
      </c>
      <c r="K1500" s="275">
        <v>171.91850372821975</v>
      </c>
      <c r="L1500" s="275">
        <v>138.88202471275179</v>
      </c>
      <c r="M1500" s="275">
        <v>154.04276271302081</v>
      </c>
      <c r="N1500" s="275">
        <v>83.883801309068204</v>
      </c>
      <c r="O1500" s="275">
        <v>49.465664439306778</v>
      </c>
      <c r="P1500" s="275">
        <v>62.415472533160631</v>
      </c>
      <c r="Q1500" s="275">
        <v>73.980824794227772</v>
      </c>
      <c r="R1500" s="275">
        <v>69.498328413331294</v>
      </c>
      <c r="S1500" s="275">
        <v>71.627530086620311</v>
      </c>
      <c r="T1500" s="275">
        <v>76.426701346788604</v>
      </c>
      <c r="U1500" s="275">
        <v>50.54648816748233</v>
      </c>
      <c r="V1500" s="275">
        <v>63.085194151992638</v>
      </c>
      <c r="W1500" s="275">
        <v>5.0374711475493994</v>
      </c>
      <c r="X1500" s="275">
        <v>8.1244776715548681E-2</v>
      </c>
      <c r="Y1500" s="275">
        <v>2.559357962132474</v>
      </c>
      <c r="Z1500" s="275">
        <v>0.619561593307136</v>
      </c>
      <c r="AA1500" s="275">
        <v>0.619561593307136</v>
      </c>
      <c r="AB1500" s="275">
        <v>0.619561593307136</v>
      </c>
      <c r="AC1500" s="275">
        <v>0.619561593307136</v>
      </c>
      <c r="AD1500" s="275">
        <v>0.619561593307136</v>
      </c>
      <c r="AE1500" s="275">
        <v>0.619561593307136</v>
      </c>
      <c r="AF1500" s="275">
        <v>158.8157955897</v>
      </c>
      <c r="AG1500" s="275">
        <v>14.7061854816</v>
      </c>
      <c r="AH1500" s="275">
        <v>14.7061854816</v>
      </c>
      <c r="AI1500" s="275">
        <v>14.942499190389457</v>
      </c>
      <c r="AJ1500" s="275">
        <v>14.942499190389457</v>
      </c>
      <c r="AK1500" s="275">
        <v>14.942499190389457</v>
      </c>
    </row>
    <row r="1501" spans="1:37" ht="15" x14ac:dyDescent="0.25">
      <c r="A1501" s="269" t="s">
        <v>3944</v>
      </c>
      <c r="B1501" s="269" t="s">
        <v>2392</v>
      </c>
      <c r="C1501" s="275">
        <v>96</v>
      </c>
      <c r="D1501" s="269" t="s">
        <v>802</v>
      </c>
      <c r="E1501" s="275">
        <v>246.56198639494613</v>
      </c>
      <c r="F1501" s="275">
        <v>174.73981587761116</v>
      </c>
      <c r="G1501" s="275">
        <v>200.17571628137128</v>
      </c>
      <c r="H1501" s="275">
        <v>234.1790311621333</v>
      </c>
      <c r="I1501" s="275">
        <v>203.7281849833372</v>
      </c>
      <c r="J1501" s="275">
        <v>220.27030808541912</v>
      </c>
      <c r="K1501" s="275">
        <v>246.56198639494613</v>
      </c>
      <c r="L1501" s="275">
        <v>186.16932908834599</v>
      </c>
      <c r="M1501" s="275">
        <v>213.78688092835245</v>
      </c>
      <c r="N1501" s="275">
        <v>110.36982874986249</v>
      </c>
      <c r="O1501" s="275">
        <v>57.176553983413434</v>
      </c>
      <c r="P1501" s="275">
        <v>77.62762967625217</v>
      </c>
      <c r="Q1501" s="275">
        <v>93.882413172966849</v>
      </c>
      <c r="R1501" s="275">
        <v>87.911142128421062</v>
      </c>
      <c r="S1501" s="275">
        <v>90.767776500909122</v>
      </c>
      <c r="T1501" s="275">
        <v>102.40714283169015</v>
      </c>
      <c r="U1501" s="275">
        <v>58.797789575676767</v>
      </c>
      <c r="V1501" s="275">
        <v>79.249834729112209</v>
      </c>
      <c r="W1501" s="275">
        <v>5.7213367572211551</v>
      </c>
      <c r="X1501" s="275">
        <v>8.7614120475266205E-2</v>
      </c>
      <c r="Y1501" s="275">
        <v>2.9044754388482108</v>
      </c>
      <c r="Z1501" s="275">
        <v>0.84556261224453588</v>
      </c>
      <c r="AA1501" s="275">
        <v>0.84556261224453588</v>
      </c>
      <c r="AB1501" s="275">
        <v>0.84556261224453588</v>
      </c>
      <c r="AC1501" s="275">
        <v>0.84556261224453588</v>
      </c>
      <c r="AD1501" s="275">
        <v>0.84556261224453588</v>
      </c>
      <c r="AE1501" s="275">
        <v>0.84556261224453588</v>
      </c>
      <c r="AF1501" s="275">
        <v>239.00946200500002</v>
      </c>
      <c r="AG1501" s="275">
        <v>22.132039663</v>
      </c>
      <c r="AH1501" s="275">
        <v>22.132039663</v>
      </c>
      <c r="AI1501" s="275">
        <v>21.103858660228024</v>
      </c>
      <c r="AJ1501" s="275">
        <v>21.103858660228024</v>
      </c>
      <c r="AK1501" s="275">
        <v>21.103858660228024</v>
      </c>
    </row>
    <row r="1502" spans="1:37" ht="15" x14ac:dyDescent="0.25">
      <c r="A1502" s="269" t="s">
        <v>3945</v>
      </c>
      <c r="B1502" s="269" t="s">
        <v>2392</v>
      </c>
      <c r="C1502" s="275">
        <v>62</v>
      </c>
      <c r="D1502" s="269" t="s">
        <v>802</v>
      </c>
      <c r="E1502" s="275">
        <v>165.85605954944683</v>
      </c>
      <c r="F1502" s="275">
        <v>132.11889549001293</v>
      </c>
      <c r="G1502" s="275">
        <v>145.08914318541505</v>
      </c>
      <c r="H1502" s="275">
        <v>170.80747687570243</v>
      </c>
      <c r="I1502" s="275">
        <v>149.32729740901951</v>
      </c>
      <c r="J1502" s="275">
        <v>161.38408715504482</v>
      </c>
      <c r="K1502" s="275">
        <v>171.91850372821975</v>
      </c>
      <c r="L1502" s="275">
        <v>138.88202471275179</v>
      </c>
      <c r="M1502" s="275">
        <v>154.04276271302081</v>
      </c>
      <c r="N1502" s="275">
        <v>83.883801309068204</v>
      </c>
      <c r="O1502" s="275">
        <v>49.465664439306778</v>
      </c>
      <c r="P1502" s="275">
        <v>62.415472533160631</v>
      </c>
      <c r="Q1502" s="275">
        <v>73.980824794227772</v>
      </c>
      <c r="R1502" s="275">
        <v>69.498328413331294</v>
      </c>
      <c r="S1502" s="275">
        <v>71.627530086620311</v>
      </c>
      <c r="T1502" s="275">
        <v>76.426701346788604</v>
      </c>
      <c r="U1502" s="275">
        <v>50.54648816748233</v>
      </c>
      <c r="V1502" s="275">
        <v>63.085194151992638</v>
      </c>
      <c r="W1502" s="275">
        <v>5.0374711475493994</v>
      </c>
      <c r="X1502" s="275">
        <v>8.1244776715548681E-2</v>
      </c>
      <c r="Y1502" s="275">
        <v>2.559357962132474</v>
      </c>
      <c r="Z1502" s="275">
        <v>0.619561593307136</v>
      </c>
      <c r="AA1502" s="275">
        <v>0.619561593307136</v>
      </c>
      <c r="AB1502" s="275">
        <v>0.619561593307136</v>
      </c>
      <c r="AC1502" s="275">
        <v>0.619561593307136</v>
      </c>
      <c r="AD1502" s="275">
        <v>0.619561593307136</v>
      </c>
      <c r="AE1502" s="275">
        <v>0.619561593307136</v>
      </c>
      <c r="AF1502" s="275">
        <v>158.8157955897</v>
      </c>
      <c r="AG1502" s="275">
        <v>14.7061854816</v>
      </c>
      <c r="AH1502" s="275">
        <v>14.7061854816</v>
      </c>
      <c r="AI1502" s="275">
        <v>14.942499190389457</v>
      </c>
      <c r="AJ1502" s="275">
        <v>14.942499190389457</v>
      </c>
      <c r="AK1502" s="275">
        <v>14.942499190389457</v>
      </c>
    </row>
    <row r="1503" spans="1:37" ht="15" x14ac:dyDescent="0.25">
      <c r="A1503" s="269" t="s">
        <v>3180</v>
      </c>
      <c r="B1503" s="269" t="s">
        <v>2392</v>
      </c>
      <c r="C1503" s="275">
        <v>98</v>
      </c>
      <c r="D1503" s="269" t="s">
        <v>802</v>
      </c>
      <c r="E1503" s="275">
        <v>283.05570285460476</v>
      </c>
      <c r="F1503" s="275">
        <v>196.28125293488665</v>
      </c>
      <c r="G1503" s="275">
        <v>230.94642493709043</v>
      </c>
      <c r="H1503" s="275">
        <v>266.2821854853409</v>
      </c>
      <c r="I1503" s="275">
        <v>236.8974999733864</v>
      </c>
      <c r="J1503" s="275">
        <v>252.90654274204752</v>
      </c>
      <c r="K1503" s="275">
        <v>288.34197913285664</v>
      </c>
      <c r="L1503" s="275">
        <v>208.38309045213532</v>
      </c>
      <c r="M1503" s="275">
        <v>249.89650200022717</v>
      </c>
      <c r="N1503" s="275">
        <v>119.58183529347252</v>
      </c>
      <c r="O1503" s="275">
        <v>62.282777546509401</v>
      </c>
      <c r="P1503" s="275">
        <v>83.765659106457761</v>
      </c>
      <c r="Q1503" s="275">
        <v>101.03818187125219</v>
      </c>
      <c r="R1503" s="275">
        <v>95.793574925669716</v>
      </c>
      <c r="S1503" s="275">
        <v>98.279610977550846</v>
      </c>
      <c r="T1503" s="275">
        <v>110.60797746351469</v>
      </c>
      <c r="U1503" s="275">
        <v>64.984836866948285</v>
      </c>
      <c r="V1503" s="275">
        <v>86.366777670808375</v>
      </c>
      <c r="W1503" s="275">
        <v>5.771052914826563</v>
      </c>
      <c r="X1503" s="275">
        <v>8.7989307873264325E-2</v>
      </c>
      <c r="Y1503" s="275">
        <v>2.9295211113499136</v>
      </c>
      <c r="Z1503" s="275">
        <v>0.8796096004906433</v>
      </c>
      <c r="AA1503" s="275">
        <v>0.8796096004906433</v>
      </c>
      <c r="AB1503" s="275">
        <v>0.8796096004906433</v>
      </c>
      <c r="AC1503" s="275">
        <v>0.8796096004906433</v>
      </c>
      <c r="AD1503" s="275">
        <v>0.8796096004906433</v>
      </c>
      <c r="AE1503" s="275">
        <v>0.8796096004906433</v>
      </c>
      <c r="AF1503" s="275">
        <v>266.68825795479995</v>
      </c>
      <c r="AG1503" s="275">
        <v>24.695070812399997</v>
      </c>
      <c r="AH1503" s="275">
        <v>24.695070812399997</v>
      </c>
      <c r="AI1503" s="275">
        <v>23.92784569475544</v>
      </c>
      <c r="AJ1503" s="275">
        <v>23.92784569475544</v>
      </c>
      <c r="AK1503" s="275">
        <v>23.92784569475544</v>
      </c>
    </row>
    <row r="1504" spans="1:37" ht="15" x14ac:dyDescent="0.25">
      <c r="A1504" s="269" t="s">
        <v>2391</v>
      </c>
      <c r="B1504" s="269" t="s">
        <v>2392</v>
      </c>
      <c r="C1504" s="275">
        <v>81</v>
      </c>
      <c r="D1504" s="269" t="s">
        <v>802</v>
      </c>
      <c r="E1504" s="275">
        <v>205.72180344844026</v>
      </c>
      <c r="F1504" s="275">
        <v>134.79497828255862</v>
      </c>
      <c r="G1504" s="275">
        <v>160.46290587027744</v>
      </c>
      <c r="H1504" s="275">
        <v>185.7961343311535</v>
      </c>
      <c r="I1504" s="275">
        <v>162.7863501989379</v>
      </c>
      <c r="J1504" s="275">
        <v>175.0436422722936</v>
      </c>
      <c r="K1504" s="275">
        <v>205.72180344844026</v>
      </c>
      <c r="L1504" s="275">
        <v>144.207518573752</v>
      </c>
      <c r="M1504" s="275">
        <v>172.98965838382355</v>
      </c>
      <c r="N1504" s="275">
        <v>93.484832503817955</v>
      </c>
      <c r="O1504" s="275">
        <v>49.516374344357722</v>
      </c>
      <c r="P1504" s="275">
        <v>66.528403276447946</v>
      </c>
      <c r="Q1504" s="275">
        <v>79.061424895557991</v>
      </c>
      <c r="R1504" s="275">
        <v>75.03259554851536</v>
      </c>
      <c r="S1504" s="275">
        <v>76.959800775784132</v>
      </c>
      <c r="T1504" s="275">
        <v>88.784852438202137</v>
      </c>
      <c r="U1504" s="275">
        <v>51.137609936621054</v>
      </c>
      <c r="V1504" s="275">
        <v>68.480674368071305</v>
      </c>
      <c r="W1504" s="275">
        <v>5.414727254584875</v>
      </c>
      <c r="X1504" s="275">
        <v>8.4803920862155532E-2</v>
      </c>
      <c r="Y1504" s="275">
        <v>2.7497655877235152</v>
      </c>
      <c r="Z1504" s="275">
        <v>0.73616748014247912</v>
      </c>
      <c r="AA1504" s="275">
        <v>0.73616748014247912</v>
      </c>
      <c r="AB1504" s="275">
        <v>0.73616748014247912</v>
      </c>
      <c r="AC1504" s="275">
        <v>0.73616748014247912</v>
      </c>
      <c r="AD1504" s="275">
        <v>0.73616748014247912</v>
      </c>
      <c r="AE1504" s="275">
        <v>0.73616748014247912</v>
      </c>
      <c r="AF1504" s="275">
        <v>199.71147873699999</v>
      </c>
      <c r="AG1504" s="275">
        <v>18.493085650299999</v>
      </c>
      <c r="AH1504" s="275">
        <v>18.493085650299999</v>
      </c>
      <c r="AI1504" s="275">
        <v>16.70450018949817</v>
      </c>
      <c r="AJ1504" s="275">
        <v>16.70450018949817</v>
      </c>
      <c r="AK1504" s="275">
        <v>16.70450018949817</v>
      </c>
    </row>
    <row r="1505" spans="1:37" ht="15" x14ac:dyDescent="0.25">
      <c r="A1505" s="269" t="s">
        <v>3181</v>
      </c>
      <c r="B1505" s="269" t="s">
        <v>2392</v>
      </c>
      <c r="C1505" s="275">
        <v>80</v>
      </c>
      <c r="D1505" s="269" t="s">
        <v>802</v>
      </c>
      <c r="E1505" s="275">
        <v>207.97900347018407</v>
      </c>
      <c r="F1505" s="275">
        <v>142.31897835503787</v>
      </c>
      <c r="G1505" s="275">
        <v>166.48210592826086</v>
      </c>
      <c r="H1505" s="275">
        <v>193.32013440363275</v>
      </c>
      <c r="I1505" s="275">
        <v>169.55795026416922</v>
      </c>
      <c r="J1505" s="275">
        <v>182.37954234296089</v>
      </c>
      <c r="K1505" s="275">
        <v>207.97900347018407</v>
      </c>
      <c r="L1505" s="275">
        <v>151.73151864623122</v>
      </c>
      <c r="M1505" s="275">
        <v>179.00885844180695</v>
      </c>
      <c r="N1505" s="275">
        <v>95.1349783732893</v>
      </c>
      <c r="O1505" s="275">
        <v>51.131989782365629</v>
      </c>
      <c r="P1505" s="275">
        <v>68.020301331899887</v>
      </c>
      <c r="Q1505" s="275">
        <v>81.033808134161603</v>
      </c>
      <c r="R1505" s="275">
        <v>76.694244896399312</v>
      </c>
      <c r="S1505" s="275">
        <v>78.765308591558906</v>
      </c>
      <c r="T1505" s="275">
        <v>89.347429690154627</v>
      </c>
      <c r="U1505" s="275">
        <v>52.753225374628954</v>
      </c>
      <c r="V1505" s="275">
        <v>69.778363741823455</v>
      </c>
      <c r="W1505" s="275">
        <v>5.3971108710632008</v>
      </c>
      <c r="X1505" s="275">
        <v>8.4616699510031479E-2</v>
      </c>
      <c r="Y1505" s="275">
        <v>2.7408637852866162</v>
      </c>
      <c r="Z1505" s="275">
        <v>0.73463661057388974</v>
      </c>
      <c r="AA1505" s="275">
        <v>0.73463661057388974</v>
      </c>
      <c r="AB1505" s="275">
        <v>0.73463661057388974</v>
      </c>
      <c r="AC1505" s="275">
        <v>0.73463661057388974</v>
      </c>
      <c r="AD1505" s="275">
        <v>0.73463661057388974</v>
      </c>
      <c r="AE1505" s="275">
        <v>0.73463661057388974</v>
      </c>
      <c r="AF1505" s="275">
        <v>200.74646574939999</v>
      </c>
      <c r="AG1505" s="275">
        <v>18.588924486599996</v>
      </c>
      <c r="AH1505" s="275">
        <v>18.588924486599996</v>
      </c>
      <c r="AI1505" s="275">
        <v>17.30743193078845</v>
      </c>
      <c r="AJ1505" s="275">
        <v>17.30743193078845</v>
      </c>
      <c r="AK1505" s="275">
        <v>17.30743193078845</v>
      </c>
    </row>
    <row r="1506" spans="1:37" ht="15" x14ac:dyDescent="0.25">
      <c r="A1506" s="269" t="s">
        <v>3182</v>
      </c>
      <c r="B1506" s="269" t="s">
        <v>2392</v>
      </c>
      <c r="C1506" s="275">
        <v>91</v>
      </c>
      <c r="D1506" s="269" t="s">
        <v>802</v>
      </c>
      <c r="E1506" s="275">
        <v>241.00295311890687</v>
      </c>
      <c r="F1506" s="275">
        <v>154.25211550000375</v>
      </c>
      <c r="G1506" s="275">
        <v>186.67586531670884</v>
      </c>
      <c r="H1506" s="275">
        <v>214.75315979952833</v>
      </c>
      <c r="I1506" s="275">
        <v>189.68452498831516</v>
      </c>
      <c r="J1506" s="275">
        <v>202.97124240116969</v>
      </c>
      <c r="K1506" s="275">
        <v>241.00295311890687</v>
      </c>
      <c r="L1506" s="275">
        <v>165.00930440422476</v>
      </c>
      <c r="M1506" s="275">
        <v>202.41428010505024</v>
      </c>
      <c r="N1506" s="275">
        <v>104.05811509443822</v>
      </c>
      <c r="O1506" s="275">
        <v>53.4761527884217</v>
      </c>
      <c r="P1506" s="275">
        <v>72.909184108274928</v>
      </c>
      <c r="Q1506" s="275">
        <v>87.091228525499673</v>
      </c>
      <c r="R1506" s="275">
        <v>82.920611215266632</v>
      </c>
      <c r="S1506" s="275">
        <v>84.911444153005348</v>
      </c>
      <c r="T1506" s="275">
        <v>98.852549072929648</v>
      </c>
      <c r="U1506" s="275">
        <v>55.637800244772819</v>
      </c>
      <c r="V1506" s="275">
        <v>75.477191958811602</v>
      </c>
      <c r="W1506" s="275">
        <v>5.6193146599882287</v>
      </c>
      <c r="X1506" s="275">
        <v>8.6677446395895988E-2</v>
      </c>
      <c r="Y1506" s="275">
        <v>2.8529960531920624</v>
      </c>
      <c r="Z1506" s="275">
        <v>0.81018484466944518</v>
      </c>
      <c r="AA1506" s="275">
        <v>0.81018484466944518</v>
      </c>
      <c r="AB1506" s="275">
        <v>0.81018484466944518</v>
      </c>
      <c r="AC1506" s="275">
        <v>0.81018484466944518</v>
      </c>
      <c r="AD1506" s="275">
        <v>0.81018484466944518</v>
      </c>
      <c r="AE1506" s="275">
        <v>0.81018484466944518</v>
      </c>
      <c r="AF1506" s="275">
        <v>231.64738782730007</v>
      </c>
      <c r="AG1506" s="275">
        <v>21.450319976899998</v>
      </c>
      <c r="AH1506" s="275">
        <v>21.450319976899998</v>
      </c>
      <c r="AI1506" s="275">
        <v>19.411775330191382</v>
      </c>
      <c r="AJ1506" s="275">
        <v>19.411775330191382</v>
      </c>
      <c r="AK1506" s="275">
        <v>19.411775330191382</v>
      </c>
    </row>
    <row r="1507" spans="1:37" ht="15" x14ac:dyDescent="0.25">
      <c r="A1507" s="269" t="s">
        <v>3183</v>
      </c>
      <c r="B1507" s="269" t="s">
        <v>2392</v>
      </c>
      <c r="C1507" s="275">
        <v>97</v>
      </c>
      <c r="D1507" s="269" t="s">
        <v>802</v>
      </c>
      <c r="E1507" s="275">
        <v>252.35914741266504</v>
      </c>
      <c r="F1507" s="275">
        <v>160.04306129254203</v>
      </c>
      <c r="G1507" s="275">
        <v>193.89426872909007</v>
      </c>
      <c r="H1507" s="275">
        <v>223.35679200404232</v>
      </c>
      <c r="I1507" s="275">
        <v>196.56020318455026</v>
      </c>
      <c r="J1507" s="275">
        <v>210.71089760154422</v>
      </c>
      <c r="K1507" s="275">
        <v>252.35914741266504</v>
      </c>
      <c r="L1507" s="275">
        <v>171.47257450327686</v>
      </c>
      <c r="M1507" s="275">
        <v>209.99415422857652</v>
      </c>
      <c r="N1507" s="275">
        <v>108.03630130698173</v>
      </c>
      <c r="O1507" s="275">
        <v>54.413930563432373</v>
      </c>
      <c r="P1507" s="275">
        <v>75.117028186091076</v>
      </c>
      <c r="Q1507" s="275">
        <v>90.059174712699019</v>
      </c>
      <c r="R1507" s="275">
        <v>85.551810727351267</v>
      </c>
      <c r="S1507" s="275">
        <v>87.708594912272247</v>
      </c>
      <c r="T1507" s="275">
        <v>102.83073528547317</v>
      </c>
      <c r="U1507" s="275">
        <v>56.575578019783478</v>
      </c>
      <c r="V1507" s="275">
        <v>77.76922270540642</v>
      </c>
      <c r="W1507" s="275">
        <v>5.7391342110553296</v>
      </c>
      <c r="X1507" s="275">
        <v>8.7801400952390252E-2</v>
      </c>
      <c r="Y1507" s="275">
        <v>2.9134678060038599</v>
      </c>
      <c r="Z1507" s="275">
        <v>0.84818075827205375</v>
      </c>
      <c r="AA1507" s="275">
        <v>0.84818075827205375</v>
      </c>
      <c r="AB1507" s="275">
        <v>0.84818075827205375</v>
      </c>
      <c r="AC1507" s="275">
        <v>0.84818075827205375</v>
      </c>
      <c r="AD1507" s="275">
        <v>0.84818075827205375</v>
      </c>
      <c r="AE1507" s="275">
        <v>0.84818075827205375</v>
      </c>
      <c r="AF1507" s="275">
        <v>243.71133422029999</v>
      </c>
      <c r="AG1507" s="275">
        <v>22.567429295100002</v>
      </c>
      <c r="AH1507" s="275">
        <v>22.567429295100002</v>
      </c>
      <c r="AI1507" s="275">
        <v>20.275296412477722</v>
      </c>
      <c r="AJ1507" s="275">
        <v>20.275296412477722</v>
      </c>
      <c r="AK1507" s="275">
        <v>20.275296412477722</v>
      </c>
    </row>
    <row r="1508" spans="1:37" ht="15" x14ac:dyDescent="0.25">
      <c r="A1508" s="269" t="s">
        <v>2627</v>
      </c>
      <c r="B1508" s="269" t="s">
        <v>2392</v>
      </c>
      <c r="C1508" s="275">
        <v>62</v>
      </c>
      <c r="D1508" s="269" t="s">
        <v>802</v>
      </c>
      <c r="E1508" s="275">
        <v>165.85605954944683</v>
      </c>
      <c r="F1508" s="275">
        <v>132.11889549001293</v>
      </c>
      <c r="G1508" s="275">
        <v>145.08914318541505</v>
      </c>
      <c r="H1508" s="275">
        <v>170.80747687570243</v>
      </c>
      <c r="I1508" s="275">
        <v>149.32729740901951</v>
      </c>
      <c r="J1508" s="275">
        <v>161.38408715504482</v>
      </c>
      <c r="K1508" s="275">
        <v>171.91850372821975</v>
      </c>
      <c r="L1508" s="275">
        <v>138.88202471275179</v>
      </c>
      <c r="M1508" s="275">
        <v>154.04276271302081</v>
      </c>
      <c r="N1508" s="275">
        <v>83.883801309068204</v>
      </c>
      <c r="O1508" s="275">
        <v>49.465664439306778</v>
      </c>
      <c r="P1508" s="275">
        <v>62.415472533160631</v>
      </c>
      <c r="Q1508" s="275">
        <v>73.980824794227772</v>
      </c>
      <c r="R1508" s="275">
        <v>69.498328413331294</v>
      </c>
      <c r="S1508" s="275">
        <v>71.627530086620311</v>
      </c>
      <c r="T1508" s="275">
        <v>76.426701346788604</v>
      </c>
      <c r="U1508" s="275">
        <v>50.54648816748233</v>
      </c>
      <c r="V1508" s="275">
        <v>63.085194151992638</v>
      </c>
      <c r="W1508" s="275">
        <v>5.0374711475493994</v>
      </c>
      <c r="X1508" s="275">
        <v>8.1244776715548681E-2</v>
      </c>
      <c r="Y1508" s="275">
        <v>2.559357962132474</v>
      </c>
      <c r="Z1508" s="275">
        <v>0.619561593307136</v>
      </c>
      <c r="AA1508" s="275">
        <v>0.619561593307136</v>
      </c>
      <c r="AB1508" s="275">
        <v>0.619561593307136</v>
      </c>
      <c r="AC1508" s="275">
        <v>0.619561593307136</v>
      </c>
      <c r="AD1508" s="275">
        <v>0.619561593307136</v>
      </c>
      <c r="AE1508" s="275">
        <v>0.619561593307136</v>
      </c>
      <c r="AF1508" s="275">
        <v>158.81658429090001</v>
      </c>
      <c r="AG1508" s="275">
        <v>14.7062585144</v>
      </c>
      <c r="AH1508" s="275">
        <v>14.7062585144</v>
      </c>
      <c r="AI1508" s="275">
        <v>14.942499190389457</v>
      </c>
      <c r="AJ1508" s="275">
        <v>14.942499190389457</v>
      </c>
      <c r="AK1508" s="275">
        <v>14.942499190389457</v>
      </c>
    </row>
    <row r="1509" spans="1:37" ht="15" x14ac:dyDescent="0.25">
      <c r="A1509" s="269" t="s">
        <v>2393</v>
      </c>
      <c r="B1509" s="269" t="s">
        <v>2392</v>
      </c>
      <c r="C1509" s="275">
        <v>96</v>
      </c>
      <c r="D1509" s="269" t="s">
        <v>802</v>
      </c>
      <c r="E1509" s="275">
        <v>246.56198639494608</v>
      </c>
      <c r="F1509" s="275">
        <v>174.73981587761116</v>
      </c>
      <c r="G1509" s="275">
        <v>200.17571628137125</v>
      </c>
      <c r="H1509" s="275">
        <v>234.1790311621333</v>
      </c>
      <c r="I1509" s="275">
        <v>203.7281849833372</v>
      </c>
      <c r="J1509" s="275">
        <v>220.27030808541912</v>
      </c>
      <c r="K1509" s="275">
        <v>246.56198639494608</v>
      </c>
      <c r="L1509" s="275">
        <v>186.16932908834599</v>
      </c>
      <c r="M1509" s="275">
        <v>213.78688092835242</v>
      </c>
      <c r="N1509" s="275">
        <v>110.36982874986251</v>
      </c>
      <c r="O1509" s="275">
        <v>57.176553983413434</v>
      </c>
      <c r="P1509" s="275">
        <v>77.627629676252184</v>
      </c>
      <c r="Q1509" s="275">
        <v>93.882413172966849</v>
      </c>
      <c r="R1509" s="275">
        <v>87.911142128421062</v>
      </c>
      <c r="S1509" s="275">
        <v>90.767776500909122</v>
      </c>
      <c r="T1509" s="275">
        <v>102.40714283169015</v>
      </c>
      <c r="U1509" s="275">
        <v>58.797789575676767</v>
      </c>
      <c r="V1509" s="275">
        <v>79.249834729112209</v>
      </c>
      <c r="W1509" s="275">
        <v>5.7213367572211551</v>
      </c>
      <c r="X1509" s="275">
        <v>8.7614120475266205E-2</v>
      </c>
      <c r="Y1509" s="275">
        <v>2.9044754388482108</v>
      </c>
      <c r="Z1509" s="275">
        <v>0.84556261224453588</v>
      </c>
      <c r="AA1509" s="275">
        <v>0.84556261224453588</v>
      </c>
      <c r="AB1509" s="275">
        <v>0.84556261224453588</v>
      </c>
      <c r="AC1509" s="275">
        <v>0.84556261224453588</v>
      </c>
      <c r="AD1509" s="275">
        <v>0.84556261224453588</v>
      </c>
      <c r="AE1509" s="275">
        <v>0.84556261224453588</v>
      </c>
      <c r="AF1509" s="275">
        <v>239.0082789532</v>
      </c>
      <c r="AG1509" s="275">
        <v>22.131930113799999</v>
      </c>
      <c r="AH1509" s="275">
        <v>22.131930113799999</v>
      </c>
      <c r="AI1509" s="275">
        <v>21.103858660228024</v>
      </c>
      <c r="AJ1509" s="275">
        <v>21.103858660228024</v>
      </c>
      <c r="AK1509" s="275">
        <v>21.103858660228024</v>
      </c>
    </row>
    <row r="1510" spans="1:37" ht="15" x14ac:dyDescent="0.25">
      <c r="A1510" s="269" t="s">
        <v>2628</v>
      </c>
      <c r="B1510" s="269" t="s">
        <v>2392</v>
      </c>
      <c r="C1510" s="275">
        <v>62</v>
      </c>
      <c r="D1510" s="269" t="s">
        <v>802</v>
      </c>
      <c r="E1510" s="275">
        <v>165.85605954944683</v>
      </c>
      <c r="F1510" s="275">
        <v>132.11889549001293</v>
      </c>
      <c r="G1510" s="275">
        <v>145.08914318541505</v>
      </c>
      <c r="H1510" s="275">
        <v>170.80747687570243</v>
      </c>
      <c r="I1510" s="275">
        <v>149.32729740901951</v>
      </c>
      <c r="J1510" s="275">
        <v>161.38408715504482</v>
      </c>
      <c r="K1510" s="275">
        <v>171.91850372821975</v>
      </c>
      <c r="L1510" s="275">
        <v>138.88202471275179</v>
      </c>
      <c r="M1510" s="275">
        <v>154.04276271302081</v>
      </c>
      <c r="N1510" s="275">
        <v>83.883801309068204</v>
      </c>
      <c r="O1510" s="275">
        <v>49.465664439306778</v>
      </c>
      <c r="P1510" s="275">
        <v>62.415472533160631</v>
      </c>
      <c r="Q1510" s="275">
        <v>73.980824794227772</v>
      </c>
      <c r="R1510" s="275">
        <v>69.498328413331294</v>
      </c>
      <c r="S1510" s="275">
        <v>71.627530086620311</v>
      </c>
      <c r="T1510" s="275">
        <v>76.426701346788604</v>
      </c>
      <c r="U1510" s="275">
        <v>50.54648816748233</v>
      </c>
      <c r="V1510" s="275">
        <v>63.085194151992638</v>
      </c>
      <c r="W1510" s="275">
        <v>5.0374711475493994</v>
      </c>
      <c r="X1510" s="275">
        <v>8.1244776715548681E-2</v>
      </c>
      <c r="Y1510" s="275">
        <v>2.559357962132474</v>
      </c>
      <c r="Z1510" s="275">
        <v>0.619561593307136</v>
      </c>
      <c r="AA1510" s="275">
        <v>0.619561593307136</v>
      </c>
      <c r="AB1510" s="275">
        <v>0.619561593307136</v>
      </c>
      <c r="AC1510" s="275">
        <v>0.619561593307136</v>
      </c>
      <c r="AD1510" s="275">
        <v>0.619561593307136</v>
      </c>
      <c r="AE1510" s="275">
        <v>0.619561593307136</v>
      </c>
      <c r="AF1510" s="275">
        <v>158.81658429090001</v>
      </c>
      <c r="AG1510" s="275">
        <v>14.7062585144</v>
      </c>
      <c r="AH1510" s="275">
        <v>14.7062585144</v>
      </c>
      <c r="AI1510" s="275">
        <v>14.942499190389457</v>
      </c>
      <c r="AJ1510" s="275">
        <v>14.942499190389457</v>
      </c>
      <c r="AK1510" s="275">
        <v>14.942499190389457</v>
      </c>
    </row>
    <row r="1511" spans="1:37" ht="15" x14ac:dyDescent="0.25">
      <c r="A1511" s="269" t="s">
        <v>3946</v>
      </c>
      <c r="B1511" s="269" t="s">
        <v>2395</v>
      </c>
      <c r="C1511" s="275">
        <v>4</v>
      </c>
      <c r="D1511" s="269" t="s">
        <v>802</v>
      </c>
      <c r="E1511" s="275">
        <v>28.903546190219494</v>
      </c>
      <c r="F1511" s="275">
        <v>21.190191497386138</v>
      </c>
      <c r="G1511" s="275">
        <v>25.013756092033578</v>
      </c>
      <c r="H1511" s="275">
        <v>27.877393336340059</v>
      </c>
      <c r="I1511" s="275">
        <v>26.794096658373483</v>
      </c>
      <c r="J1511" s="275">
        <v>27.523844999168752</v>
      </c>
      <c r="K1511" s="275">
        <v>37.566593007125142</v>
      </c>
      <c r="L1511" s="275">
        <v>21.862515803899953</v>
      </c>
      <c r="M1511" s="275">
        <v>27.86394765568388</v>
      </c>
      <c r="N1511" s="275">
        <v>32.971321999849714</v>
      </c>
      <c r="O1511" s="275">
        <v>28.430144931903452</v>
      </c>
      <c r="P1511" s="275">
        <v>30.419301581271174</v>
      </c>
      <c r="Q1511" s="275">
        <v>31.898574989743867</v>
      </c>
      <c r="R1511" s="275">
        <v>31.463589681484542</v>
      </c>
      <c r="S1511" s="275">
        <v>31.69743499383339</v>
      </c>
      <c r="T1511" s="275">
        <v>33.10730755416639</v>
      </c>
      <c r="U1511" s="275">
        <v>28.591570023558099</v>
      </c>
      <c r="V1511" s="275">
        <v>30.770836499459385</v>
      </c>
      <c r="W1511" s="275">
        <v>3.8956880895300863</v>
      </c>
      <c r="X1511" s="275">
        <v>7.0653706331602104E-2</v>
      </c>
      <c r="Y1511" s="275">
        <v>1.9831708979308442</v>
      </c>
      <c r="Z1511" s="275">
        <v>0.22763286994273194</v>
      </c>
      <c r="AA1511" s="275">
        <v>0.22763286994273194</v>
      </c>
      <c r="AB1511" s="275">
        <v>0.22763286994273194</v>
      </c>
      <c r="AC1511" s="275">
        <v>0.22763286994273194</v>
      </c>
      <c r="AD1511" s="275">
        <v>0.22763286994273194</v>
      </c>
      <c r="AE1511" s="275">
        <v>0.22763286994273194</v>
      </c>
      <c r="AF1511" s="275">
        <v>21.0296550216</v>
      </c>
      <c r="AG1511" s="275">
        <v>1.9473262982999999</v>
      </c>
      <c r="AH1511" s="275">
        <v>1.9473262982999999</v>
      </c>
      <c r="AI1511" s="275">
        <v>2.1646557453914452</v>
      </c>
      <c r="AJ1511" s="275">
        <v>2.1646557453914452</v>
      </c>
      <c r="AK1511" s="275">
        <v>2.1646557453914452</v>
      </c>
    </row>
    <row r="1512" spans="1:37" ht="15" x14ac:dyDescent="0.25">
      <c r="A1512" s="269" t="s">
        <v>3947</v>
      </c>
      <c r="B1512" s="269" t="s">
        <v>2397</v>
      </c>
      <c r="C1512" s="275">
        <v>11</v>
      </c>
      <c r="D1512" s="269" t="s">
        <v>802</v>
      </c>
      <c r="E1512" s="275">
        <v>14.097924222654051</v>
      </c>
      <c r="F1512" s="275">
        <v>12.11808624700598</v>
      </c>
      <c r="G1512" s="275">
        <v>13.237603470364609</v>
      </c>
      <c r="H1512" s="275">
        <v>16.127632276993253</v>
      </c>
      <c r="I1512" s="275">
        <v>13.647278261466425</v>
      </c>
      <c r="J1512" s="275">
        <v>15.075555271041821</v>
      </c>
      <c r="K1512" s="275">
        <v>14.097924222654051</v>
      </c>
      <c r="L1512" s="275">
        <v>12.697708016351179</v>
      </c>
      <c r="M1512" s="275">
        <v>13.599074181509627</v>
      </c>
      <c r="N1512" s="275">
        <v>4.2411638834369692</v>
      </c>
      <c r="O1512" s="275">
        <v>1.4769589051603615</v>
      </c>
      <c r="P1512" s="275">
        <v>2.700991298089789</v>
      </c>
      <c r="Q1512" s="275">
        <v>3.5531612272250745</v>
      </c>
      <c r="R1512" s="275">
        <v>3.1606922807339628</v>
      </c>
      <c r="S1512" s="275">
        <v>3.3708573218236166</v>
      </c>
      <c r="T1512" s="275">
        <v>4.2411638834369692</v>
      </c>
      <c r="U1512" s="275">
        <v>1.4769589051603615</v>
      </c>
      <c r="V1512" s="275">
        <v>2.7851779668684697</v>
      </c>
      <c r="W1512" s="275">
        <v>0.1865407127546217</v>
      </c>
      <c r="X1512" s="275">
        <v>1.7859697153664118E-3</v>
      </c>
      <c r="Y1512" s="275">
        <v>9.416334123499405E-2</v>
      </c>
      <c r="Z1512" s="275">
        <v>5.9594311462126792E-2</v>
      </c>
      <c r="AA1512" s="275">
        <v>5.9594311462126792E-2</v>
      </c>
      <c r="AB1512" s="275">
        <v>5.9594311462126792E-2</v>
      </c>
      <c r="AC1512" s="275">
        <v>5.9594311462126792E-2</v>
      </c>
      <c r="AD1512" s="275">
        <v>5.9594311462126792E-2</v>
      </c>
      <c r="AE1512" s="275">
        <v>5.9594311462126792E-2</v>
      </c>
      <c r="AF1512" s="275">
        <v>16.228460366</v>
      </c>
      <c r="AG1512" s="275">
        <v>1.5027384805999997</v>
      </c>
      <c r="AH1512" s="275">
        <v>1.5027384805999997</v>
      </c>
      <c r="AI1512" s="275">
        <v>1.0112620218490287</v>
      </c>
      <c r="AJ1512" s="275">
        <v>1.0112620218490287</v>
      </c>
      <c r="AK1512" s="275">
        <v>1.0112620218490287</v>
      </c>
    </row>
    <row r="1513" spans="1:37" ht="15" x14ac:dyDescent="0.25">
      <c r="A1513" s="269" t="s">
        <v>3948</v>
      </c>
      <c r="B1513" s="269" t="s">
        <v>2399</v>
      </c>
      <c r="C1513" s="275">
        <v>4</v>
      </c>
      <c r="D1513" s="269" t="s">
        <v>802</v>
      </c>
      <c r="E1513" s="275">
        <v>26.646346168475723</v>
      </c>
      <c r="F1513" s="275">
        <v>13.666191424906891</v>
      </c>
      <c r="G1513" s="275">
        <v>18.994556034050181</v>
      </c>
      <c r="H1513" s="275">
        <v>20.353393263860813</v>
      </c>
      <c r="I1513" s="275">
        <v>20.022496593142158</v>
      </c>
      <c r="J1513" s="275">
        <v>20.187944928501487</v>
      </c>
      <c r="K1513" s="275">
        <v>30.042592934645896</v>
      </c>
      <c r="L1513" s="275">
        <v>14.338515731420705</v>
      </c>
      <c r="M1513" s="275">
        <v>21.844747597700483</v>
      </c>
      <c r="N1513" s="275">
        <v>6.5950963780767653</v>
      </c>
      <c r="O1513" s="275">
        <v>2.7397669038981527</v>
      </c>
      <c r="P1513" s="275">
        <v>4.1729367540108617</v>
      </c>
      <c r="Q1513" s="275">
        <v>5.2568161546666428</v>
      </c>
      <c r="R1513" s="275">
        <v>5.053150965693586</v>
      </c>
      <c r="S1513" s="275">
        <v>5.1544926179543165</v>
      </c>
      <c r="T1513" s="275">
        <v>6.4088445632611748</v>
      </c>
      <c r="U1513" s="275">
        <v>2.757179857995669</v>
      </c>
      <c r="V1513" s="275">
        <v>4.7044868441454888</v>
      </c>
      <c r="W1513" s="275">
        <v>8.4767854336253334E-2</v>
      </c>
      <c r="X1513" s="275">
        <v>7.4957097724618314E-4</v>
      </c>
      <c r="Y1513" s="275">
        <v>4.2758712656749756E-2</v>
      </c>
      <c r="Z1513" s="275">
        <v>3.6021450924357941E-2</v>
      </c>
      <c r="AA1513" s="275">
        <v>3.6021450924357941E-2</v>
      </c>
      <c r="AB1513" s="275">
        <v>3.6021450924357941E-2</v>
      </c>
      <c r="AC1513" s="275">
        <v>3.6021450924357941E-2</v>
      </c>
      <c r="AD1513" s="275">
        <v>3.6021450924357941E-2</v>
      </c>
      <c r="AE1513" s="275">
        <v>3.6021450924357941E-2</v>
      </c>
      <c r="AF1513" s="275">
        <v>19.871962697299999</v>
      </c>
      <c r="AG1513" s="275">
        <v>1.8401250083999998</v>
      </c>
      <c r="AH1513" s="275">
        <v>1.8401250083999998</v>
      </c>
      <c r="AI1513" s="275">
        <v>1.8437540584068777</v>
      </c>
      <c r="AJ1513" s="275">
        <v>1.8437540584068777</v>
      </c>
      <c r="AK1513" s="275">
        <v>1.8437540584068777</v>
      </c>
    </row>
    <row r="1514" spans="1:37" ht="15" x14ac:dyDescent="0.25">
      <c r="A1514" s="269" t="s">
        <v>3949</v>
      </c>
      <c r="B1514" s="269" t="s">
        <v>2401</v>
      </c>
      <c r="C1514" s="275">
        <v>6</v>
      </c>
      <c r="D1514" s="269" t="s">
        <v>802</v>
      </c>
      <c r="E1514" s="275">
        <v>11.356194293758174</v>
      </c>
      <c r="F1514" s="275">
        <v>5.7909457925382677</v>
      </c>
      <c r="G1514" s="275">
        <v>7.2184034123812104</v>
      </c>
      <c r="H1514" s="275">
        <v>8.6036322045140068</v>
      </c>
      <c r="I1514" s="275">
        <v>6.8756781962351035</v>
      </c>
      <c r="J1514" s="275">
        <v>7.7396552003745551</v>
      </c>
      <c r="K1514" s="275">
        <v>11.356194293758174</v>
      </c>
      <c r="L1514" s="275">
        <v>5.9261079511198549</v>
      </c>
      <c r="M1514" s="275">
        <v>7.5798741235262277</v>
      </c>
      <c r="N1514" s="275">
        <v>3.9781862125435055</v>
      </c>
      <c r="O1514" s="275">
        <v>0.93777777501066961</v>
      </c>
      <c r="P1514" s="275">
        <v>2.2078440778161359</v>
      </c>
      <c r="Q1514" s="275">
        <v>2.9679461871993449</v>
      </c>
      <c r="R1514" s="275">
        <v>2.6215111505842712</v>
      </c>
      <c r="S1514" s="275">
        <v>2.7971507592668963</v>
      </c>
      <c r="T1514" s="275">
        <v>3.9781862125435055</v>
      </c>
      <c r="U1514" s="275">
        <v>0.93777777501066961</v>
      </c>
      <c r="V1514" s="275">
        <v>2.2920307465948158</v>
      </c>
      <c r="W1514" s="275">
        <v>0.11981955106710067</v>
      </c>
      <c r="X1514" s="275">
        <v>1.1239545564942746E-3</v>
      </c>
      <c r="Y1514" s="275">
        <v>6.0471752811797473E-2</v>
      </c>
      <c r="Z1514" s="275">
        <v>3.7995913602608344E-2</v>
      </c>
      <c r="AA1514" s="275">
        <v>3.7995913602608344E-2</v>
      </c>
      <c r="AB1514" s="275">
        <v>3.7995913602608344E-2</v>
      </c>
      <c r="AC1514" s="275">
        <v>3.7995913602608344E-2</v>
      </c>
      <c r="AD1514" s="275">
        <v>3.7995913602608344E-2</v>
      </c>
      <c r="AE1514" s="275">
        <v>3.7995913602608344E-2</v>
      </c>
      <c r="AF1514" s="275">
        <v>12.064340743599999</v>
      </c>
      <c r="AG1514" s="275">
        <v>1.1171458345999998</v>
      </c>
      <c r="AH1514" s="275">
        <v>1.1171458345999998</v>
      </c>
      <c r="AI1514" s="275">
        <v>0.86352108228633795</v>
      </c>
      <c r="AJ1514" s="275">
        <v>0.86352108228633795</v>
      </c>
      <c r="AK1514" s="275">
        <v>0.86352108228633795</v>
      </c>
    </row>
    <row r="1515" spans="1:37" ht="15" x14ac:dyDescent="0.25">
      <c r="A1515" s="269" t="s">
        <v>3950</v>
      </c>
      <c r="B1515" s="269" t="s">
        <v>2403</v>
      </c>
      <c r="C1515" s="275">
        <v>5</v>
      </c>
      <c r="D1515" s="269" t="s">
        <v>802</v>
      </c>
      <c r="E1515" s="275">
        <v>14.097924222654051</v>
      </c>
      <c r="F1515" s="275">
        <v>12.11808624700598</v>
      </c>
      <c r="G1515" s="275">
        <v>13.237603470364609</v>
      </c>
      <c r="H1515" s="275">
        <v>16.127632276993253</v>
      </c>
      <c r="I1515" s="275">
        <v>13.647278261466425</v>
      </c>
      <c r="J1515" s="275">
        <v>15.075555271041821</v>
      </c>
      <c r="K1515" s="275">
        <v>14.097924222654051</v>
      </c>
      <c r="L1515" s="275">
        <v>12.697708016351179</v>
      </c>
      <c r="M1515" s="275">
        <v>13.599074181509627</v>
      </c>
      <c r="N1515" s="275">
        <v>5.6283320820148477</v>
      </c>
      <c r="O1515" s="275">
        <v>2.5533932130185715</v>
      </c>
      <c r="P1515" s="275">
        <v>3.699742133268082</v>
      </c>
      <c r="Q1515" s="275">
        <v>4.940329425802954</v>
      </c>
      <c r="R1515" s="275">
        <v>4.2928488599685641</v>
      </c>
      <c r="S1515" s="275">
        <v>4.6026585750416604</v>
      </c>
      <c r="T1515" s="275">
        <v>4.5407634644960062</v>
      </c>
      <c r="U1515" s="275">
        <v>2.5533932130185715</v>
      </c>
      <c r="V1515" s="275">
        <v>3.5897201203469691</v>
      </c>
      <c r="W1515" s="275">
        <v>0.10220316754542699</v>
      </c>
      <c r="X1515" s="275">
        <v>9.36733204370229E-4</v>
      </c>
      <c r="Y1515" s="275">
        <v>5.1569950374898609E-2</v>
      </c>
      <c r="Z1515" s="275">
        <v>3.6465044034018859E-2</v>
      </c>
      <c r="AA1515" s="275">
        <v>3.6465044034018859E-2</v>
      </c>
      <c r="AB1515" s="275">
        <v>3.6465044034018859E-2</v>
      </c>
      <c r="AC1515" s="275">
        <v>3.6465044034018859E-2</v>
      </c>
      <c r="AD1515" s="275">
        <v>3.6465044034018859E-2</v>
      </c>
      <c r="AE1515" s="275">
        <v>3.6465044034018859E-2</v>
      </c>
      <c r="AF1515" s="275">
        <v>13.0985390548</v>
      </c>
      <c r="AG1515" s="275">
        <v>1.2129116380999998</v>
      </c>
      <c r="AH1515" s="275">
        <v>1.2129116380999998</v>
      </c>
      <c r="AI1515" s="275">
        <v>1.4664528235766183</v>
      </c>
      <c r="AJ1515" s="275">
        <v>1.4664528235766183</v>
      </c>
      <c r="AK1515" s="275">
        <v>1.4664528235766183</v>
      </c>
    </row>
    <row r="1516" spans="1:37" ht="15" x14ac:dyDescent="0.25">
      <c r="A1516" s="269" t="s">
        <v>2394</v>
      </c>
      <c r="B1516" s="269" t="s">
        <v>2395</v>
      </c>
      <c r="C1516" s="275">
        <v>4</v>
      </c>
      <c r="D1516" s="269" t="s">
        <v>802</v>
      </c>
      <c r="E1516" s="275">
        <v>28.903546190219494</v>
      </c>
      <c r="F1516" s="275">
        <v>21.190191497386138</v>
      </c>
      <c r="G1516" s="275">
        <v>25.013756092033578</v>
      </c>
      <c r="H1516" s="275">
        <v>27.877393336340059</v>
      </c>
      <c r="I1516" s="275">
        <v>26.794096658373483</v>
      </c>
      <c r="J1516" s="275">
        <v>27.523844999168752</v>
      </c>
      <c r="K1516" s="275">
        <v>37.566593007125142</v>
      </c>
      <c r="L1516" s="275">
        <v>21.862515803899953</v>
      </c>
      <c r="M1516" s="275">
        <v>27.86394765568388</v>
      </c>
      <c r="N1516" s="275">
        <v>32.971321999849714</v>
      </c>
      <c r="O1516" s="275">
        <v>28.430144931903452</v>
      </c>
      <c r="P1516" s="275">
        <v>30.419301581271174</v>
      </c>
      <c r="Q1516" s="275">
        <v>31.898574989743867</v>
      </c>
      <c r="R1516" s="275">
        <v>31.463589681484542</v>
      </c>
      <c r="S1516" s="275">
        <v>31.69743499383339</v>
      </c>
      <c r="T1516" s="275">
        <v>33.10730755416639</v>
      </c>
      <c r="U1516" s="275">
        <v>28.591570023558099</v>
      </c>
      <c r="V1516" s="275">
        <v>30.770836499459385</v>
      </c>
      <c r="W1516" s="275">
        <v>3.8956880895300863</v>
      </c>
      <c r="X1516" s="275">
        <v>7.0653706331602104E-2</v>
      </c>
      <c r="Y1516" s="275">
        <v>1.9831708979308442</v>
      </c>
      <c r="Z1516" s="275">
        <v>0.22763286994273194</v>
      </c>
      <c r="AA1516" s="275">
        <v>0.22763286994273194</v>
      </c>
      <c r="AB1516" s="275">
        <v>0.22763286994273194</v>
      </c>
      <c r="AC1516" s="275">
        <v>0.22763286994273194</v>
      </c>
      <c r="AD1516" s="275">
        <v>0.22763286994273194</v>
      </c>
      <c r="AE1516" s="275">
        <v>0.22763286994273194</v>
      </c>
      <c r="AF1516" s="275">
        <v>21.0296550216</v>
      </c>
      <c r="AG1516" s="275">
        <v>1.9473262982999999</v>
      </c>
      <c r="AH1516" s="275">
        <v>1.9473262982999999</v>
      </c>
      <c r="AI1516" s="275">
        <v>2.1646557453914452</v>
      </c>
      <c r="AJ1516" s="275">
        <v>2.1646557453914452</v>
      </c>
      <c r="AK1516" s="275">
        <v>2.1646557453914452</v>
      </c>
    </row>
    <row r="1517" spans="1:37" ht="15" x14ac:dyDescent="0.25">
      <c r="A1517" s="269" t="s">
        <v>2396</v>
      </c>
      <c r="B1517" s="269" t="s">
        <v>2397</v>
      </c>
      <c r="C1517" s="275">
        <v>11</v>
      </c>
      <c r="D1517" s="269" t="s">
        <v>802</v>
      </c>
      <c r="E1517" s="275">
        <v>14.097924222654051</v>
      </c>
      <c r="F1517" s="275">
        <v>12.11808624700598</v>
      </c>
      <c r="G1517" s="275">
        <v>13.237603470364609</v>
      </c>
      <c r="H1517" s="275">
        <v>16.127632276993253</v>
      </c>
      <c r="I1517" s="275">
        <v>13.647278261466425</v>
      </c>
      <c r="J1517" s="275">
        <v>15.075555271041821</v>
      </c>
      <c r="K1517" s="275">
        <v>14.097924222654051</v>
      </c>
      <c r="L1517" s="275">
        <v>12.697708016351179</v>
      </c>
      <c r="M1517" s="275">
        <v>13.599074181509627</v>
      </c>
      <c r="N1517" s="275">
        <v>4.2411638834369692</v>
      </c>
      <c r="O1517" s="275">
        <v>1.4769589051603615</v>
      </c>
      <c r="P1517" s="275">
        <v>2.700991298089789</v>
      </c>
      <c r="Q1517" s="275">
        <v>3.5531612272250745</v>
      </c>
      <c r="R1517" s="275">
        <v>3.1606922807339628</v>
      </c>
      <c r="S1517" s="275">
        <v>3.3708573218236166</v>
      </c>
      <c r="T1517" s="275">
        <v>4.2411638834369692</v>
      </c>
      <c r="U1517" s="275">
        <v>1.4769589051603615</v>
      </c>
      <c r="V1517" s="275">
        <v>2.7851779668684697</v>
      </c>
      <c r="W1517" s="275">
        <v>0.1865407127546217</v>
      </c>
      <c r="X1517" s="275">
        <v>1.7859697153664118E-3</v>
      </c>
      <c r="Y1517" s="275">
        <v>9.416334123499405E-2</v>
      </c>
      <c r="Z1517" s="275">
        <v>5.9594311462126792E-2</v>
      </c>
      <c r="AA1517" s="275">
        <v>5.9594311462126792E-2</v>
      </c>
      <c r="AB1517" s="275">
        <v>5.9594311462126792E-2</v>
      </c>
      <c r="AC1517" s="275">
        <v>5.9594311462126792E-2</v>
      </c>
      <c r="AD1517" s="275">
        <v>5.9594311462126792E-2</v>
      </c>
      <c r="AE1517" s="275">
        <v>5.9594311462126792E-2</v>
      </c>
      <c r="AF1517" s="275">
        <v>16.228460366</v>
      </c>
      <c r="AG1517" s="275">
        <v>1.5027384805999997</v>
      </c>
      <c r="AH1517" s="275">
        <v>1.5027384805999997</v>
      </c>
      <c r="AI1517" s="275">
        <v>1.0112620218490287</v>
      </c>
      <c r="AJ1517" s="275">
        <v>1.0112620218490287</v>
      </c>
      <c r="AK1517" s="275">
        <v>1.0112620218490287</v>
      </c>
    </row>
    <row r="1518" spans="1:37" ht="15" x14ac:dyDescent="0.25">
      <c r="A1518" s="269" t="s">
        <v>2398</v>
      </c>
      <c r="B1518" s="269" t="s">
        <v>2399</v>
      </c>
      <c r="C1518" s="275">
        <v>4</v>
      </c>
      <c r="D1518" s="269" t="s">
        <v>802</v>
      </c>
      <c r="E1518" s="275">
        <v>26.646346168475723</v>
      </c>
      <c r="F1518" s="275">
        <v>13.666191424906891</v>
      </c>
      <c r="G1518" s="275">
        <v>18.994556034050181</v>
      </c>
      <c r="H1518" s="275">
        <v>20.353393263860813</v>
      </c>
      <c r="I1518" s="275">
        <v>20.022496593142158</v>
      </c>
      <c r="J1518" s="275">
        <v>20.187944928501487</v>
      </c>
      <c r="K1518" s="275">
        <v>30.042592934645896</v>
      </c>
      <c r="L1518" s="275">
        <v>14.338515731420705</v>
      </c>
      <c r="M1518" s="275">
        <v>21.844747597700483</v>
      </c>
      <c r="N1518" s="275">
        <v>6.5950963780767662</v>
      </c>
      <c r="O1518" s="275">
        <v>2.7397669038981531</v>
      </c>
      <c r="P1518" s="275">
        <v>4.1729367540108617</v>
      </c>
      <c r="Q1518" s="275">
        <v>5.2568161546666445</v>
      </c>
      <c r="R1518" s="275">
        <v>5.053150965693586</v>
      </c>
      <c r="S1518" s="275">
        <v>5.1544926179543173</v>
      </c>
      <c r="T1518" s="275">
        <v>6.4088445632611748</v>
      </c>
      <c r="U1518" s="275">
        <v>2.757179857995669</v>
      </c>
      <c r="V1518" s="275">
        <v>4.7044868441454897</v>
      </c>
      <c r="W1518" s="275">
        <v>8.4767854336253334E-2</v>
      </c>
      <c r="X1518" s="275">
        <v>7.4957097724618314E-4</v>
      </c>
      <c r="Y1518" s="275">
        <v>4.2758712656749756E-2</v>
      </c>
      <c r="Z1518" s="275">
        <v>3.6021450924357941E-2</v>
      </c>
      <c r="AA1518" s="275">
        <v>3.6021450924357941E-2</v>
      </c>
      <c r="AB1518" s="275">
        <v>3.6021450924357941E-2</v>
      </c>
      <c r="AC1518" s="275">
        <v>3.6021450924357941E-2</v>
      </c>
      <c r="AD1518" s="275">
        <v>3.6021450924357941E-2</v>
      </c>
      <c r="AE1518" s="275">
        <v>3.6021450924357941E-2</v>
      </c>
      <c r="AF1518" s="275">
        <v>19.871962697299999</v>
      </c>
      <c r="AG1518" s="275">
        <v>1.8401250083999998</v>
      </c>
      <c r="AH1518" s="275">
        <v>1.8401250083999998</v>
      </c>
      <c r="AI1518" s="275">
        <v>1.8437540584068777</v>
      </c>
      <c r="AJ1518" s="275">
        <v>1.8437540584068777</v>
      </c>
      <c r="AK1518" s="275">
        <v>1.8437540584068777</v>
      </c>
    </row>
    <row r="1519" spans="1:37" ht="15" x14ac:dyDescent="0.25">
      <c r="A1519" s="269" t="s">
        <v>2400</v>
      </c>
      <c r="B1519" s="269" t="s">
        <v>2401</v>
      </c>
      <c r="C1519" s="275">
        <v>6</v>
      </c>
      <c r="D1519" s="269" t="s">
        <v>802</v>
      </c>
      <c r="E1519" s="275">
        <v>11.356194293758174</v>
      </c>
      <c r="F1519" s="275">
        <v>5.7909457925382677</v>
      </c>
      <c r="G1519" s="275">
        <v>7.2184034123812104</v>
      </c>
      <c r="H1519" s="275">
        <v>8.6036322045140068</v>
      </c>
      <c r="I1519" s="275">
        <v>6.8756781962351035</v>
      </c>
      <c r="J1519" s="275">
        <v>7.7396552003745551</v>
      </c>
      <c r="K1519" s="275">
        <v>11.356194293758174</v>
      </c>
      <c r="L1519" s="275">
        <v>5.9261079511198549</v>
      </c>
      <c r="M1519" s="275">
        <v>7.5798741235262277</v>
      </c>
      <c r="N1519" s="275">
        <v>3.9781862125435055</v>
      </c>
      <c r="O1519" s="275">
        <v>0.93777777501066961</v>
      </c>
      <c r="P1519" s="275">
        <v>2.2078440778161359</v>
      </c>
      <c r="Q1519" s="275">
        <v>2.9679461871993449</v>
      </c>
      <c r="R1519" s="275">
        <v>2.6215111505842712</v>
      </c>
      <c r="S1519" s="275">
        <v>2.7971507592668963</v>
      </c>
      <c r="T1519" s="275">
        <v>3.9781862125435055</v>
      </c>
      <c r="U1519" s="275">
        <v>0.93777777501066961</v>
      </c>
      <c r="V1519" s="275">
        <v>2.2920307465948158</v>
      </c>
      <c r="W1519" s="275">
        <v>0.11981955106710067</v>
      </c>
      <c r="X1519" s="275">
        <v>1.1239545564942746E-3</v>
      </c>
      <c r="Y1519" s="275">
        <v>6.0471752811797473E-2</v>
      </c>
      <c r="Z1519" s="275">
        <v>3.7995913602608344E-2</v>
      </c>
      <c r="AA1519" s="275">
        <v>3.7995913602608344E-2</v>
      </c>
      <c r="AB1519" s="275">
        <v>3.7995913602608344E-2</v>
      </c>
      <c r="AC1519" s="275">
        <v>3.7995913602608344E-2</v>
      </c>
      <c r="AD1519" s="275">
        <v>3.7995913602608344E-2</v>
      </c>
      <c r="AE1519" s="275">
        <v>3.7995913602608344E-2</v>
      </c>
      <c r="AF1519" s="275">
        <v>12.063946393</v>
      </c>
      <c r="AG1519" s="275">
        <v>1.1171093181999998</v>
      </c>
      <c r="AH1519" s="275">
        <v>1.1171093181999998</v>
      </c>
      <c r="AI1519" s="275">
        <v>0.86352108228633795</v>
      </c>
      <c r="AJ1519" s="275">
        <v>0.86352108228633795</v>
      </c>
      <c r="AK1519" s="275">
        <v>0.86352108228633795</v>
      </c>
    </row>
    <row r="1520" spans="1:37" ht="15" x14ac:dyDescent="0.25">
      <c r="A1520" s="269" t="s">
        <v>2402</v>
      </c>
      <c r="B1520" s="269" t="s">
        <v>2403</v>
      </c>
      <c r="C1520" s="275">
        <v>5</v>
      </c>
      <c r="D1520" s="269" t="s">
        <v>802</v>
      </c>
      <c r="E1520" s="275">
        <v>14.097924222654051</v>
      </c>
      <c r="F1520" s="275">
        <v>12.11808624700598</v>
      </c>
      <c r="G1520" s="275">
        <v>13.237603470364609</v>
      </c>
      <c r="H1520" s="275">
        <v>16.127632276993253</v>
      </c>
      <c r="I1520" s="275">
        <v>13.647278261466425</v>
      </c>
      <c r="J1520" s="275">
        <v>15.075555271041821</v>
      </c>
      <c r="K1520" s="275">
        <v>14.097924222654051</v>
      </c>
      <c r="L1520" s="275">
        <v>12.697708016351179</v>
      </c>
      <c r="M1520" s="275">
        <v>13.599074181509627</v>
      </c>
      <c r="N1520" s="275">
        <v>5.6283320820148477</v>
      </c>
      <c r="O1520" s="275">
        <v>2.5533932130185715</v>
      </c>
      <c r="P1520" s="275">
        <v>3.699742133268082</v>
      </c>
      <c r="Q1520" s="275">
        <v>4.940329425802954</v>
      </c>
      <c r="R1520" s="275">
        <v>4.2928488599685641</v>
      </c>
      <c r="S1520" s="275">
        <v>4.6026585750416604</v>
      </c>
      <c r="T1520" s="275">
        <v>4.5407634644960062</v>
      </c>
      <c r="U1520" s="275">
        <v>2.5533932130185715</v>
      </c>
      <c r="V1520" s="275">
        <v>3.5897201203469686</v>
      </c>
      <c r="W1520" s="275">
        <v>0.10220316754542699</v>
      </c>
      <c r="X1520" s="275">
        <v>9.36733204370229E-4</v>
      </c>
      <c r="Y1520" s="275">
        <v>5.1569950374898609E-2</v>
      </c>
      <c r="Z1520" s="275">
        <v>3.6465044034018859E-2</v>
      </c>
      <c r="AA1520" s="275">
        <v>3.6465044034018859E-2</v>
      </c>
      <c r="AB1520" s="275">
        <v>3.6465044034018859E-2</v>
      </c>
      <c r="AC1520" s="275">
        <v>3.6465044034018859E-2</v>
      </c>
      <c r="AD1520" s="275">
        <v>3.6465044034018859E-2</v>
      </c>
      <c r="AE1520" s="275">
        <v>3.6465044034018859E-2</v>
      </c>
      <c r="AF1520" s="275">
        <v>13.0989334054</v>
      </c>
      <c r="AG1520" s="275">
        <v>1.2129481544999998</v>
      </c>
      <c r="AH1520" s="275">
        <v>1.2129481544999998</v>
      </c>
      <c r="AI1520" s="275">
        <v>1.4664528235766183</v>
      </c>
      <c r="AJ1520" s="275">
        <v>1.4664528235766183</v>
      </c>
      <c r="AK1520" s="275">
        <v>1.4664528235766183</v>
      </c>
    </row>
    <row r="1521" spans="1:37" ht="15" x14ac:dyDescent="0.25">
      <c r="A1521" s="269" t="s">
        <v>2629</v>
      </c>
      <c r="B1521" s="269" t="s">
        <v>2630</v>
      </c>
      <c r="C1521" s="275">
        <v>1532</v>
      </c>
      <c r="D1521" s="269" t="s">
        <v>802</v>
      </c>
      <c r="E1521" s="275">
        <v>25520.243386609844</v>
      </c>
      <c r="F1521" s="275">
        <v>24508.809048133364</v>
      </c>
      <c r="G1521" s="275">
        <v>25001.168428851979</v>
      </c>
      <c r="H1521" s="275">
        <v>25319.460213121158</v>
      </c>
      <c r="I1521" s="275">
        <v>24917.315246125556</v>
      </c>
      <c r="J1521" s="275">
        <v>25129.016657567408</v>
      </c>
      <c r="K1521" s="275">
        <v>25242.004951004557</v>
      </c>
      <c r="L1521" s="275">
        <v>24813.75641506485</v>
      </c>
      <c r="M1521" s="275">
        <v>24964.389601889972</v>
      </c>
      <c r="N1521" s="275">
        <v>1934.8211499060048</v>
      </c>
      <c r="O1521" s="275">
        <v>1553.6988853589974</v>
      </c>
      <c r="P1521" s="275">
        <v>1716.4589074568905</v>
      </c>
      <c r="Q1521" s="275">
        <v>1855.7398416360998</v>
      </c>
      <c r="R1521" s="275">
        <v>1767.4658645636364</v>
      </c>
      <c r="S1521" s="275">
        <v>1809.5470505259611</v>
      </c>
      <c r="T1521" s="275">
        <v>1888.1284048488499</v>
      </c>
      <c r="U1521" s="275">
        <v>1649.3820632973561</v>
      </c>
      <c r="V1521" s="275">
        <v>1759.5429185008575</v>
      </c>
      <c r="W1521" s="275">
        <v>1500.8250330944056</v>
      </c>
      <c r="X1521" s="275">
        <v>842.35145407853497</v>
      </c>
      <c r="Y1521" s="275">
        <v>1171.5882435864703</v>
      </c>
      <c r="Z1521" s="275">
        <v>134.57706166815149</v>
      </c>
      <c r="AA1521" s="275">
        <v>134.57706166815149</v>
      </c>
      <c r="AB1521" s="275">
        <v>134.57706166815149</v>
      </c>
      <c r="AC1521" s="275">
        <v>134.57706166815149</v>
      </c>
      <c r="AD1521" s="275">
        <v>134.57706166815149</v>
      </c>
      <c r="AE1521" s="275">
        <v>134.57706166815149</v>
      </c>
      <c r="AF1521" s="275">
        <v>6433.6217712883144</v>
      </c>
      <c r="AG1521" s="275">
        <v>595.7471728534706</v>
      </c>
      <c r="AH1521" s="275">
        <v>595.7471728534706</v>
      </c>
      <c r="AI1521" s="275">
        <v>342.32234274334678</v>
      </c>
      <c r="AJ1521" s="275">
        <v>342.32234274334678</v>
      </c>
      <c r="AK1521" s="275">
        <v>342.32234274334678</v>
      </c>
    </row>
    <row r="1522" spans="1:37" ht="15" x14ac:dyDescent="0.25">
      <c r="A1522" s="269" t="s">
        <v>480</v>
      </c>
      <c r="B1522" s="269" t="s">
        <v>479</v>
      </c>
      <c r="C1522" s="275">
        <v>48</v>
      </c>
      <c r="D1522" s="269" t="s">
        <v>802</v>
      </c>
      <c r="E1522" s="275">
        <v>147.54340360021479</v>
      </c>
      <c r="F1522" s="275">
        <v>107.1715103567428</v>
      </c>
      <c r="G1522" s="275">
        <v>119.32141969929596</v>
      </c>
      <c r="H1522" s="275">
        <v>141.74935403017486</v>
      </c>
      <c r="I1522" s="275">
        <v>120.44614111942975</v>
      </c>
      <c r="J1522" s="275">
        <v>131.99964759146775</v>
      </c>
      <c r="K1522" s="275">
        <v>147.54340360021479</v>
      </c>
      <c r="L1522" s="275">
        <v>110.00086842316202</v>
      </c>
      <c r="M1522" s="275">
        <v>125.63458550914379</v>
      </c>
      <c r="N1522" s="275">
        <v>59.926695423989628</v>
      </c>
      <c r="O1522" s="275">
        <v>36.012141455690838</v>
      </c>
      <c r="P1522" s="275">
        <v>48.012499815563615</v>
      </c>
      <c r="Q1522" s="275">
        <v>60.720167750157273</v>
      </c>
      <c r="R1522" s="275">
        <v>55.463687085645617</v>
      </c>
      <c r="S1522" s="275">
        <v>58.246513016045668</v>
      </c>
      <c r="T1522" s="275">
        <v>57.44254747174611</v>
      </c>
      <c r="U1522" s="275">
        <v>36.321152172896667</v>
      </c>
      <c r="V1522" s="275">
        <v>48.805069650424322</v>
      </c>
      <c r="W1522" s="275">
        <v>1.7123958825697088</v>
      </c>
      <c r="X1522" s="275">
        <v>2.972384068739135E-2</v>
      </c>
      <c r="Y1522" s="275">
        <v>0.87105986162855009</v>
      </c>
      <c r="Z1522" s="275">
        <v>0.44850024485427059</v>
      </c>
      <c r="AA1522" s="275">
        <v>0.44850024485427059</v>
      </c>
      <c r="AB1522" s="275">
        <v>0.44850024485427059</v>
      </c>
      <c r="AC1522" s="275">
        <v>0.44850024485427059</v>
      </c>
      <c r="AD1522" s="275">
        <v>0.44850024485427059</v>
      </c>
      <c r="AE1522" s="275">
        <v>0.44850024485427059</v>
      </c>
      <c r="AF1522" s="275">
        <v>142.32226838656118</v>
      </c>
      <c r="AG1522" s="275">
        <v>13.178900287618257</v>
      </c>
      <c r="AH1522" s="275">
        <v>13.178900287618257</v>
      </c>
      <c r="AI1522" s="275">
        <v>11.648284454417983</v>
      </c>
      <c r="AJ1522" s="275">
        <v>11.648284454417983</v>
      </c>
      <c r="AK1522" s="275">
        <v>11.648284454417983</v>
      </c>
    </row>
    <row r="1523" spans="1:37" ht="15" x14ac:dyDescent="0.25">
      <c r="A1523" s="269" t="s">
        <v>481</v>
      </c>
      <c r="B1523" s="269" t="s">
        <v>482</v>
      </c>
      <c r="C1523" s="275">
        <v>84</v>
      </c>
      <c r="D1523" s="269" t="s">
        <v>802</v>
      </c>
      <c r="E1523" s="275">
        <v>304.74801329908212</v>
      </c>
      <c r="F1523" s="275">
        <v>243.23463220739865</v>
      </c>
      <c r="G1523" s="275">
        <v>259.68335952249203</v>
      </c>
      <c r="H1523" s="275">
        <v>290.30302032679333</v>
      </c>
      <c r="I1523" s="275">
        <v>258.42775612924265</v>
      </c>
      <c r="J1523" s="275">
        <v>275.42238824429006</v>
      </c>
      <c r="K1523" s="275">
        <v>304.74801329908212</v>
      </c>
      <c r="L1523" s="275">
        <v>243.23463220739865</v>
      </c>
      <c r="M1523" s="275">
        <v>265.46689090081236</v>
      </c>
      <c r="N1523" s="275">
        <v>139.46557269825371</v>
      </c>
      <c r="O1523" s="275">
        <v>99.122040343189965</v>
      </c>
      <c r="P1523" s="275">
        <v>116.88891421848594</v>
      </c>
      <c r="Q1523" s="275">
        <v>136.27912136552695</v>
      </c>
      <c r="R1523" s="275">
        <v>128.07554504180627</v>
      </c>
      <c r="S1523" s="275">
        <v>131.67389053130694</v>
      </c>
      <c r="T1523" s="275">
        <v>129.61086937165564</v>
      </c>
      <c r="U1523" s="275">
        <v>99.122040343189965</v>
      </c>
      <c r="V1523" s="275">
        <v>116.4761324677666</v>
      </c>
      <c r="W1523" s="275">
        <v>5.1960966889934088</v>
      </c>
      <c r="X1523" s="275">
        <v>8.9600126974315797E-2</v>
      </c>
      <c r="Y1523" s="275">
        <v>2.6428484079838621</v>
      </c>
      <c r="Z1523" s="275">
        <v>0.5342654152299009</v>
      </c>
      <c r="AA1523" s="275">
        <v>0.5342654152299009</v>
      </c>
      <c r="AB1523" s="275">
        <v>0.5342654152299009</v>
      </c>
      <c r="AC1523" s="275">
        <v>0.5342654152299009</v>
      </c>
      <c r="AD1523" s="275">
        <v>0.5342654152299009</v>
      </c>
      <c r="AE1523" s="275">
        <v>0.5342654152299009</v>
      </c>
      <c r="AF1523" s="275">
        <v>229.35105507038062</v>
      </c>
      <c r="AG1523" s="275">
        <v>21.238402770159126</v>
      </c>
      <c r="AH1523" s="275">
        <v>21.238402770159126</v>
      </c>
      <c r="AI1523" s="275">
        <v>19.604879298685603</v>
      </c>
      <c r="AJ1523" s="275">
        <v>19.604879298685603</v>
      </c>
      <c r="AK1523" s="275">
        <v>19.604879298685603</v>
      </c>
    </row>
    <row r="1524" spans="1:37" ht="15" x14ac:dyDescent="0.25">
      <c r="A1524" s="269" t="s">
        <v>1044</v>
      </c>
      <c r="B1524" s="269" t="s">
        <v>1045</v>
      </c>
      <c r="C1524" s="275">
        <v>82</v>
      </c>
      <c r="D1524" s="269" t="s">
        <v>802</v>
      </c>
      <c r="E1524" s="275">
        <v>172.88328709707133</v>
      </c>
      <c r="F1524" s="275">
        <v>125.43754158624884</v>
      </c>
      <c r="G1524" s="275">
        <v>139.43939750333092</v>
      </c>
      <c r="H1524" s="275">
        <v>165.87698036891163</v>
      </c>
      <c r="I1524" s="275">
        <v>140.58263553375787</v>
      </c>
      <c r="J1524" s="275">
        <v>154.28680796760682</v>
      </c>
      <c r="K1524" s="275">
        <v>172.88328709707133</v>
      </c>
      <c r="L1524" s="275">
        <v>128.23822234725964</v>
      </c>
      <c r="M1524" s="275">
        <v>146.6272376007214</v>
      </c>
      <c r="N1524" s="275">
        <v>95.95127627690502</v>
      </c>
      <c r="O1524" s="275">
        <v>64.511860034419044</v>
      </c>
      <c r="P1524" s="275">
        <v>78.423455120567965</v>
      </c>
      <c r="Q1524" s="275">
        <v>95.272546110220489</v>
      </c>
      <c r="R1524" s="275">
        <v>88.921649089602653</v>
      </c>
      <c r="S1524" s="275">
        <v>91.599710153489625</v>
      </c>
      <c r="T1524" s="275">
        <v>88.537613027986055</v>
      </c>
      <c r="U1524" s="275">
        <v>65.052271898506817</v>
      </c>
      <c r="V1524" s="275">
        <v>78.399685466568343</v>
      </c>
      <c r="W1524" s="275">
        <v>5.1947040877667412</v>
      </c>
      <c r="X1524" s="275">
        <v>8.9549750920982468E-2</v>
      </c>
      <c r="Y1524" s="275">
        <v>2.6421269193438617</v>
      </c>
      <c r="Z1524" s="275">
        <v>0.52440267189990097</v>
      </c>
      <c r="AA1524" s="275">
        <v>0.52440267189990097</v>
      </c>
      <c r="AB1524" s="275">
        <v>0.52440267189990097</v>
      </c>
      <c r="AC1524" s="275">
        <v>0.52440267189990097</v>
      </c>
      <c r="AD1524" s="275">
        <v>0.52440267189990097</v>
      </c>
      <c r="AE1524" s="275">
        <v>0.52440267189990097</v>
      </c>
      <c r="AF1524" s="275">
        <v>192.19525388995075</v>
      </c>
      <c r="AG1524" s="275">
        <v>17.797087703819145</v>
      </c>
      <c r="AH1524" s="275">
        <v>17.797087703819145</v>
      </c>
      <c r="AI1524" s="275">
        <v>17.015297927188954</v>
      </c>
      <c r="AJ1524" s="275">
        <v>17.015297927188954</v>
      </c>
      <c r="AK1524" s="275">
        <v>17.015297927188954</v>
      </c>
    </row>
    <row r="1525" spans="1:37" ht="15" x14ac:dyDescent="0.25">
      <c r="A1525" s="269" t="s">
        <v>483</v>
      </c>
      <c r="B1525" s="269" t="s">
        <v>484</v>
      </c>
      <c r="C1525" s="275">
        <v>112</v>
      </c>
      <c r="D1525" s="269" t="s">
        <v>802</v>
      </c>
      <c r="E1525" s="275">
        <v>102.73592498245939</v>
      </c>
      <c r="F1525" s="275">
        <v>59.725520319028959</v>
      </c>
      <c r="G1525" s="275">
        <v>77.138071766301778</v>
      </c>
      <c r="H1525" s="275">
        <v>82.599812247866481</v>
      </c>
      <c r="I1525" s="275">
        <v>79.879168227431592</v>
      </c>
      <c r="J1525" s="275">
        <v>81.239490237649036</v>
      </c>
      <c r="K1525" s="275">
        <v>109.63770320588252</v>
      </c>
      <c r="L1525" s="275">
        <v>62.414817545084212</v>
      </c>
      <c r="M1525" s="275">
        <v>86.050117168397705</v>
      </c>
      <c r="N1525" s="275">
        <v>61.919922718985454</v>
      </c>
      <c r="O1525" s="275">
        <v>48.151520677333515</v>
      </c>
      <c r="P1525" s="275">
        <v>52.867865377225051</v>
      </c>
      <c r="Q1525" s="275">
        <v>56.549388871247452</v>
      </c>
      <c r="R1525" s="275">
        <v>56.283846456491759</v>
      </c>
      <c r="S1525" s="275">
        <v>56.408369508292751</v>
      </c>
      <c r="T1525" s="275">
        <v>60.377045420160947</v>
      </c>
      <c r="U1525" s="275">
        <v>48.34216072281005</v>
      </c>
      <c r="V1525" s="275">
        <v>54.53799583935885</v>
      </c>
      <c r="W1525" s="275">
        <v>5.7263006458884966</v>
      </c>
      <c r="X1525" s="275">
        <v>9.6530804905836792E-2</v>
      </c>
      <c r="Y1525" s="275">
        <v>2.9114157253971666</v>
      </c>
      <c r="Z1525" s="275">
        <v>0.58511130162583513</v>
      </c>
      <c r="AA1525" s="275">
        <v>0.58511130162583513</v>
      </c>
      <c r="AB1525" s="275">
        <v>0.58511130162583513</v>
      </c>
      <c r="AC1525" s="275">
        <v>0.58511130162583513</v>
      </c>
      <c r="AD1525" s="275">
        <v>0.58511130162583513</v>
      </c>
      <c r="AE1525" s="275">
        <v>0.58511130162583513</v>
      </c>
      <c r="AF1525" s="275">
        <v>73.947751594400003</v>
      </c>
      <c r="AG1525" s="275">
        <v>6.8474908035999995</v>
      </c>
      <c r="AH1525" s="275">
        <v>6.8474908035999995</v>
      </c>
      <c r="AI1525" s="275">
        <v>6.8229780129404025</v>
      </c>
      <c r="AJ1525" s="275">
        <v>6.8229780129404025</v>
      </c>
      <c r="AK1525" s="275">
        <v>6.8229780129404025</v>
      </c>
    </row>
    <row r="1526" spans="1:37" ht="15" x14ac:dyDescent="0.25">
      <c r="A1526" s="269" t="s">
        <v>1908</v>
      </c>
      <c r="B1526" s="269" t="s">
        <v>1909</v>
      </c>
      <c r="C1526" s="275">
        <v>113</v>
      </c>
      <c r="D1526" s="269" t="s">
        <v>802</v>
      </c>
      <c r="E1526" s="275">
        <v>73.153266306672776</v>
      </c>
      <c r="F1526" s="275">
        <v>42.352682941414159</v>
      </c>
      <c r="G1526" s="275">
        <v>55.482861529158129</v>
      </c>
      <c r="H1526" s="275">
        <v>59.252133638726292</v>
      </c>
      <c r="I1526" s="275">
        <v>56.788915634324447</v>
      </c>
      <c r="J1526" s="275">
        <v>58.020524636525366</v>
      </c>
      <c r="K1526" s="275">
        <v>89.915930755358104</v>
      </c>
      <c r="L1526" s="275">
        <v>43.025007247927974</v>
      </c>
      <c r="M1526" s="275">
        <v>63.310494797819004</v>
      </c>
      <c r="N1526" s="275">
        <v>50.776245042702158</v>
      </c>
      <c r="O1526" s="275">
        <v>43.22509729039669</v>
      </c>
      <c r="P1526" s="275">
        <v>47.035214105123849</v>
      </c>
      <c r="Q1526" s="275">
        <v>49.446671296340796</v>
      </c>
      <c r="R1526" s="275">
        <v>48.170888856240943</v>
      </c>
      <c r="S1526" s="275">
        <v>48.807798191839268</v>
      </c>
      <c r="T1526" s="275">
        <v>53.576249872353827</v>
      </c>
      <c r="U1526" s="275">
        <v>43.259923198591721</v>
      </c>
      <c r="V1526" s="275">
        <v>48.452784560921621</v>
      </c>
      <c r="W1526" s="275">
        <v>5.7419061966149325</v>
      </c>
      <c r="X1526" s="275">
        <v>9.6717367007960811E-2</v>
      </c>
      <c r="Y1526" s="275">
        <v>2.9193117818114467</v>
      </c>
      <c r="Z1526" s="275">
        <v>0.57136356405216249</v>
      </c>
      <c r="AA1526" s="275">
        <v>0.57136356405216249</v>
      </c>
      <c r="AB1526" s="275">
        <v>0.57136356405216249</v>
      </c>
      <c r="AC1526" s="275">
        <v>0.57136356405216249</v>
      </c>
      <c r="AD1526" s="275">
        <v>0.57136356405216249</v>
      </c>
      <c r="AE1526" s="275">
        <v>0.57136356405216249</v>
      </c>
      <c r="AF1526" s="275">
        <v>38.024263031299995</v>
      </c>
      <c r="AG1526" s="275">
        <v>3.5210118244000004</v>
      </c>
      <c r="AH1526" s="275">
        <v>3.5210118244000004</v>
      </c>
      <c r="AI1526" s="275">
        <v>4.3060257206121211</v>
      </c>
      <c r="AJ1526" s="275">
        <v>4.3060257206121211</v>
      </c>
      <c r="AK1526" s="275">
        <v>4.3060257206121211</v>
      </c>
    </row>
    <row r="1527" spans="1:37" ht="15" x14ac:dyDescent="0.25">
      <c r="A1527" s="269" t="s">
        <v>1046</v>
      </c>
      <c r="B1527" s="269" t="s">
        <v>485</v>
      </c>
      <c r="C1527" s="275">
        <v>440</v>
      </c>
      <c r="D1527" s="269" t="s">
        <v>802</v>
      </c>
      <c r="E1527" s="275">
        <v>500.63749129541111</v>
      </c>
      <c r="F1527" s="275">
        <v>374.26641490757635</v>
      </c>
      <c r="G1527" s="275">
        <v>436.36454611833369</v>
      </c>
      <c r="H1527" s="275">
        <v>497.95524231133828</v>
      </c>
      <c r="I1527" s="275">
        <v>452.10178761051372</v>
      </c>
      <c r="J1527" s="275">
        <v>481.04706994740309</v>
      </c>
      <c r="K1527" s="275">
        <v>590.83552726095866</v>
      </c>
      <c r="L1527" s="275">
        <v>394.40490457756118</v>
      </c>
      <c r="M1527" s="275">
        <v>476.06069522351459</v>
      </c>
      <c r="N1527" s="275">
        <v>301.13657926091861</v>
      </c>
      <c r="O1527" s="275">
        <v>239.20931722604672</v>
      </c>
      <c r="P1527" s="275">
        <v>267.13169851836437</v>
      </c>
      <c r="Q1527" s="275">
        <v>304.35538244250807</v>
      </c>
      <c r="R1527" s="275">
        <v>298.61244351129585</v>
      </c>
      <c r="S1527" s="275">
        <v>300.8169089751479</v>
      </c>
      <c r="T1527" s="275">
        <v>322.40291875542385</v>
      </c>
      <c r="U1527" s="275">
        <v>244.70561551252695</v>
      </c>
      <c r="V1527" s="275">
        <v>275.30679117630609</v>
      </c>
      <c r="W1527" s="275">
        <v>23.346947518963656</v>
      </c>
      <c r="X1527" s="275">
        <v>0.39812739152000476</v>
      </c>
      <c r="Y1527" s="275">
        <v>11.872537455241831</v>
      </c>
      <c r="Z1527" s="275">
        <v>2.4316526765394615</v>
      </c>
      <c r="AA1527" s="275">
        <v>2.4316526765394615</v>
      </c>
      <c r="AB1527" s="275">
        <v>2.4316526765394615</v>
      </c>
      <c r="AC1527" s="275">
        <v>2.4316526765394615</v>
      </c>
      <c r="AD1527" s="275">
        <v>2.4316526765394615</v>
      </c>
      <c r="AE1527" s="275">
        <v>2.4316526765394615</v>
      </c>
      <c r="AF1527" s="275">
        <v>379.86223638290818</v>
      </c>
      <c r="AG1527" s="275">
        <v>35.1748775202378</v>
      </c>
      <c r="AH1527" s="275">
        <v>35.1748775202378</v>
      </c>
      <c r="AI1527" s="275">
        <v>42.8753558327329</v>
      </c>
      <c r="AJ1527" s="275">
        <v>42.8753558327329</v>
      </c>
      <c r="AK1527" s="275">
        <v>42.8753558327329</v>
      </c>
    </row>
    <row r="1528" spans="1:37" ht="15" x14ac:dyDescent="0.25">
      <c r="A1528" s="269" t="s">
        <v>1047</v>
      </c>
      <c r="B1528" s="269" t="s">
        <v>485</v>
      </c>
      <c r="C1528" s="275">
        <v>425</v>
      </c>
      <c r="D1528" s="269" t="s">
        <v>802</v>
      </c>
      <c r="E1528" s="275">
        <v>492.63780506542821</v>
      </c>
      <c r="F1528" s="275">
        <v>374.67946909930242</v>
      </c>
      <c r="G1528" s="275">
        <v>434.10934269336389</v>
      </c>
      <c r="H1528" s="275">
        <v>495.55561009108868</v>
      </c>
      <c r="I1528" s="275">
        <v>450.80970940011656</v>
      </c>
      <c r="J1528" s="275">
        <v>479.35631473168633</v>
      </c>
      <c r="K1528" s="275">
        <v>590.46560309504832</v>
      </c>
      <c r="L1528" s="275">
        <v>394.1456344627735</v>
      </c>
      <c r="M1528" s="275">
        <v>473.44402108739996</v>
      </c>
      <c r="N1528" s="275">
        <v>304.09145617003139</v>
      </c>
      <c r="O1528" s="275">
        <v>244.92082050532218</v>
      </c>
      <c r="P1528" s="275">
        <v>272.38736780871437</v>
      </c>
      <c r="Q1528" s="275">
        <v>309.07405865053693</v>
      </c>
      <c r="R1528" s="275">
        <v>303.56479735240964</v>
      </c>
      <c r="S1528" s="275">
        <v>305.68036787948887</v>
      </c>
      <c r="T1528" s="275">
        <v>327.79508831368213</v>
      </c>
      <c r="U1528" s="275">
        <v>250.39970583770486</v>
      </c>
      <c r="V1528" s="275">
        <v>280.46956732082862</v>
      </c>
      <c r="W1528" s="275">
        <v>23.933809855751168</v>
      </c>
      <c r="X1528" s="275">
        <v>0.40625803012965306</v>
      </c>
      <c r="Y1528" s="275">
        <v>12.17003394294041</v>
      </c>
      <c r="Z1528" s="275">
        <v>2.4102256132672752</v>
      </c>
      <c r="AA1528" s="275">
        <v>2.4102256132672752</v>
      </c>
      <c r="AB1528" s="275">
        <v>2.4102256132672752</v>
      </c>
      <c r="AC1528" s="275">
        <v>2.4102256132672752</v>
      </c>
      <c r="AD1528" s="275">
        <v>2.4102256132672752</v>
      </c>
      <c r="AE1528" s="275">
        <v>2.4102256132672752</v>
      </c>
      <c r="AF1528" s="275">
        <v>367.29508053412758</v>
      </c>
      <c r="AG1528" s="275">
        <v>34.011171205278671</v>
      </c>
      <c r="AH1528" s="275">
        <v>34.011171205278671</v>
      </c>
      <c r="AI1528" s="275">
        <v>41.693608620084518</v>
      </c>
      <c r="AJ1528" s="275">
        <v>41.693608620084518</v>
      </c>
      <c r="AK1528" s="275">
        <v>41.693608620084518</v>
      </c>
    </row>
    <row r="1529" spans="1:37" ht="15" x14ac:dyDescent="0.25">
      <c r="A1529" s="269" t="s">
        <v>1048</v>
      </c>
      <c r="B1529" s="269" t="s">
        <v>485</v>
      </c>
      <c r="C1529" s="275">
        <v>330</v>
      </c>
      <c r="D1529" s="269" t="s">
        <v>802</v>
      </c>
      <c r="E1529" s="275">
        <v>368.65912882971747</v>
      </c>
      <c r="F1529" s="275">
        <v>289.15131743977611</v>
      </c>
      <c r="G1529" s="275">
        <v>331.51522342566744</v>
      </c>
      <c r="H1529" s="275">
        <v>379.15329490191289</v>
      </c>
      <c r="I1529" s="275">
        <v>344.51360106572025</v>
      </c>
      <c r="J1529" s="275">
        <v>367.44660296084032</v>
      </c>
      <c r="K1529" s="275">
        <v>453.04206551433782</v>
      </c>
      <c r="L1529" s="275">
        <v>304.36585975178912</v>
      </c>
      <c r="M1529" s="275">
        <v>361.03996969750659</v>
      </c>
      <c r="N1529" s="275">
        <v>228.44559991285394</v>
      </c>
      <c r="O1529" s="275">
        <v>181.60726630306206</v>
      </c>
      <c r="P1529" s="275">
        <v>204.72364022570318</v>
      </c>
      <c r="Q1529" s="275">
        <v>231.55263757833245</v>
      </c>
      <c r="R1529" s="275">
        <v>228.38852153429087</v>
      </c>
      <c r="S1529" s="275">
        <v>229.39486002877854</v>
      </c>
      <c r="T1529" s="275">
        <v>248.92667928083893</v>
      </c>
      <c r="U1529" s="275">
        <v>186.59657969897296</v>
      </c>
      <c r="V1529" s="275">
        <v>211.45158180469352</v>
      </c>
      <c r="W1529" s="275">
        <v>17.503782850904539</v>
      </c>
      <c r="X1529" s="275">
        <v>0.30219045102404463</v>
      </c>
      <c r="Y1529" s="275">
        <v>8.9029866509642925</v>
      </c>
      <c r="Z1529" s="275">
        <v>1.8629422398823026</v>
      </c>
      <c r="AA1529" s="275">
        <v>1.8629422398823026</v>
      </c>
      <c r="AB1529" s="275">
        <v>1.8629422398823026</v>
      </c>
      <c r="AC1529" s="275">
        <v>1.8629422398823026</v>
      </c>
      <c r="AD1529" s="275">
        <v>1.8629422398823026</v>
      </c>
      <c r="AE1529" s="275">
        <v>1.8629422398823026</v>
      </c>
      <c r="AF1529" s="275">
        <v>273.0329695449276</v>
      </c>
      <c r="AG1529" s="275">
        <v>25.282590973178674</v>
      </c>
      <c r="AH1529" s="275">
        <v>25.282590973178674</v>
      </c>
      <c r="AI1529" s="275">
        <v>31.309393174053969</v>
      </c>
      <c r="AJ1529" s="275">
        <v>31.309393174053969</v>
      </c>
      <c r="AK1529" s="275">
        <v>31.309393174053969</v>
      </c>
    </row>
    <row r="1530" spans="1:37" ht="15" x14ac:dyDescent="0.25">
      <c r="A1530" s="269" t="s">
        <v>486</v>
      </c>
      <c r="B1530" s="269" t="s">
        <v>487</v>
      </c>
      <c r="C1530" s="275">
        <v>88</v>
      </c>
      <c r="D1530" s="269" t="s">
        <v>802</v>
      </c>
      <c r="E1530" s="275">
        <v>552.57331844116391</v>
      </c>
      <c r="F1530" s="275">
        <v>374.21060082477476</v>
      </c>
      <c r="G1530" s="275">
        <v>465.80153288420064</v>
      </c>
      <c r="H1530" s="275">
        <v>542.458259420388</v>
      </c>
      <c r="I1530" s="275">
        <v>396.68589843092843</v>
      </c>
      <c r="J1530" s="275">
        <v>489.09718176640752</v>
      </c>
      <c r="K1530" s="275">
        <v>566.8161957313564</v>
      </c>
      <c r="L1530" s="275">
        <v>394.84887201772068</v>
      </c>
      <c r="M1530" s="275">
        <v>487.76192002552511</v>
      </c>
      <c r="N1530" s="275">
        <v>150.10675214449626</v>
      </c>
      <c r="O1530" s="275">
        <v>107.45959390152565</v>
      </c>
      <c r="P1530" s="275">
        <v>123.42160694954528</v>
      </c>
      <c r="Q1530" s="275">
        <v>139.83466467244085</v>
      </c>
      <c r="R1530" s="275">
        <v>138.24586945466459</v>
      </c>
      <c r="S1530" s="275">
        <v>138.88583747317182</v>
      </c>
      <c r="T1530" s="275">
        <v>150.00564423555787</v>
      </c>
      <c r="U1530" s="275">
        <v>108.28305641719541</v>
      </c>
      <c r="V1530" s="275">
        <v>127.87135771103414</v>
      </c>
      <c r="W1530" s="275">
        <v>5.3943596626021826</v>
      </c>
      <c r="X1530" s="275">
        <v>0.11532321829885078</v>
      </c>
      <c r="Y1530" s="275">
        <v>2.7548414404505168</v>
      </c>
      <c r="Z1530" s="275">
        <v>0.63855477912436054</v>
      </c>
      <c r="AA1530" s="275">
        <v>0.63855477912436054</v>
      </c>
      <c r="AB1530" s="275">
        <v>0.63855477912436054</v>
      </c>
      <c r="AC1530" s="275">
        <v>0.63855477912436054</v>
      </c>
      <c r="AD1530" s="275">
        <v>0.63855477912436054</v>
      </c>
      <c r="AE1530" s="275">
        <v>0.63855477912436054</v>
      </c>
      <c r="AF1530" s="275">
        <v>111.97420781319997</v>
      </c>
      <c r="AG1530" s="275">
        <v>10.369429046199997</v>
      </c>
      <c r="AH1530" s="275">
        <v>10.369429046199997</v>
      </c>
      <c r="AI1530" s="275">
        <v>27.55088077505242</v>
      </c>
      <c r="AJ1530" s="275">
        <v>27.55088077505242</v>
      </c>
      <c r="AK1530" s="275">
        <v>27.55088077505242</v>
      </c>
    </row>
    <row r="1531" spans="1:37" ht="15" x14ac:dyDescent="0.25">
      <c r="A1531" s="269" t="s">
        <v>1049</v>
      </c>
      <c r="B1531" s="269" t="s">
        <v>487</v>
      </c>
      <c r="C1531" s="275">
        <v>84</v>
      </c>
      <c r="D1531" s="269" t="s">
        <v>802</v>
      </c>
      <c r="E1531" s="275">
        <v>240.57910085425095</v>
      </c>
      <c r="F1531" s="275">
        <v>183.07614655018315</v>
      </c>
      <c r="G1531" s="275">
        <v>212.18815810700553</v>
      </c>
      <c r="H1531" s="275">
        <v>243.96648274484474</v>
      </c>
      <c r="I1531" s="275">
        <v>217.00423044107094</v>
      </c>
      <c r="J1531" s="275">
        <v>234.93196155298236</v>
      </c>
      <c r="K1531" s="275">
        <v>281.05570713193242</v>
      </c>
      <c r="L1531" s="275">
        <v>195.39537928896675</v>
      </c>
      <c r="M1531" s="275">
        <v>230.13719282643262</v>
      </c>
      <c r="N1531" s="275">
        <v>120.72094091021924</v>
      </c>
      <c r="O1531" s="275">
        <v>78.120936797511916</v>
      </c>
      <c r="P1531" s="275">
        <v>97.533650681952778</v>
      </c>
      <c r="Q1531" s="275">
        <v>113.5763987312239</v>
      </c>
      <c r="R1531" s="275">
        <v>111.71095054661104</v>
      </c>
      <c r="S1531" s="275">
        <v>112.44250919626377</v>
      </c>
      <c r="T1531" s="275">
        <v>126.23598530188448</v>
      </c>
      <c r="U1531" s="275">
        <v>82.441840211198794</v>
      </c>
      <c r="V1531" s="275">
        <v>102.7996529389184</v>
      </c>
      <c r="W1531" s="275">
        <v>5.4135185688532612</v>
      </c>
      <c r="X1531" s="275">
        <v>0.10613617798272294</v>
      </c>
      <c r="Y1531" s="275">
        <v>2.7598273734179921</v>
      </c>
      <c r="Z1531" s="275">
        <v>0.70044962055886728</v>
      </c>
      <c r="AA1531" s="275">
        <v>0.70044962055886728</v>
      </c>
      <c r="AB1531" s="275">
        <v>0.70044962055886728</v>
      </c>
      <c r="AC1531" s="275">
        <v>0.70044962055886728</v>
      </c>
      <c r="AD1531" s="275">
        <v>0.70044962055886728</v>
      </c>
      <c r="AE1531" s="275">
        <v>0.70044962055886728</v>
      </c>
      <c r="AF1531" s="275">
        <v>191.74226365170819</v>
      </c>
      <c r="AG1531" s="275">
        <v>17.755148012637804</v>
      </c>
      <c r="AH1531" s="275">
        <v>17.755148012637804</v>
      </c>
      <c r="AI1531" s="275">
        <v>19.591977545926962</v>
      </c>
      <c r="AJ1531" s="275">
        <v>19.591977545926962</v>
      </c>
      <c r="AK1531" s="275">
        <v>19.591977545926962</v>
      </c>
    </row>
    <row r="1532" spans="1:37" ht="15" x14ac:dyDescent="0.25">
      <c r="A1532" s="269" t="s">
        <v>1050</v>
      </c>
      <c r="B1532" s="269" t="s">
        <v>487</v>
      </c>
      <c r="C1532" s="275">
        <v>82</v>
      </c>
      <c r="D1532" s="269" t="s">
        <v>802</v>
      </c>
      <c r="E1532" s="275">
        <v>232.34447877606257</v>
      </c>
      <c r="F1532" s="275">
        <v>183.48920074190926</v>
      </c>
      <c r="G1532" s="275">
        <v>209.93295468203578</v>
      </c>
      <c r="H1532" s="275">
        <v>241.56685052459511</v>
      </c>
      <c r="I1532" s="275">
        <v>215.71215223067378</v>
      </c>
      <c r="J1532" s="275">
        <v>233.2412063372656</v>
      </c>
      <c r="K1532" s="275">
        <v>280.68578296602197</v>
      </c>
      <c r="L1532" s="275">
        <v>195.13610917417907</v>
      </c>
      <c r="M1532" s="275">
        <v>227.52051869031791</v>
      </c>
      <c r="N1532" s="275">
        <v>124.23435985224606</v>
      </c>
      <c r="O1532" s="275">
        <v>84.417101540847625</v>
      </c>
      <c r="P1532" s="275">
        <v>103.36309834005208</v>
      </c>
      <c r="Q1532" s="275">
        <v>118.86232344921542</v>
      </c>
      <c r="R1532" s="275">
        <v>116.99687526460256</v>
      </c>
      <c r="S1532" s="275">
        <v>117.87321661056741</v>
      </c>
      <c r="T1532" s="275">
        <v>132.19540337010548</v>
      </c>
      <c r="U1532" s="275">
        <v>88.738004954534503</v>
      </c>
      <c r="V1532" s="275">
        <v>108.544913928239</v>
      </c>
      <c r="W1532" s="275">
        <v>6.2405989517008216</v>
      </c>
      <c r="X1532" s="275">
        <v>0.11670033532266247</v>
      </c>
      <c r="Y1532" s="275">
        <v>3.1786496435117422</v>
      </c>
      <c r="Z1532" s="275">
        <v>0.70701956814441602</v>
      </c>
      <c r="AA1532" s="275">
        <v>0.70701956814441602</v>
      </c>
      <c r="AB1532" s="275">
        <v>0.70701956814441602</v>
      </c>
      <c r="AC1532" s="275">
        <v>0.70701956814441602</v>
      </c>
      <c r="AD1532" s="275">
        <v>0.70701956814441602</v>
      </c>
      <c r="AE1532" s="275">
        <v>0.70701956814441602</v>
      </c>
      <c r="AF1532" s="275">
        <v>179.97453208192758</v>
      </c>
      <c r="AG1532" s="275">
        <v>16.665467890778672</v>
      </c>
      <c r="AH1532" s="275">
        <v>16.665467890778672</v>
      </c>
      <c r="AI1532" s="275">
        <v>18.867750361989994</v>
      </c>
      <c r="AJ1532" s="275">
        <v>18.867750361989994</v>
      </c>
      <c r="AK1532" s="275">
        <v>18.867750361989994</v>
      </c>
    </row>
    <row r="1533" spans="1:37" ht="15" x14ac:dyDescent="0.25">
      <c r="A1533" s="269" t="s">
        <v>1051</v>
      </c>
      <c r="B1533" s="269" t="s">
        <v>487</v>
      </c>
      <c r="C1533" s="275">
        <v>81</v>
      </c>
      <c r="D1533" s="269" t="s">
        <v>802</v>
      </c>
      <c r="E1533" s="275">
        <v>222.48359255080038</v>
      </c>
      <c r="F1533" s="275">
        <v>177.69825494937101</v>
      </c>
      <c r="G1533" s="275">
        <v>202.71455126965461</v>
      </c>
      <c r="H1533" s="275">
        <v>232.9632183200811</v>
      </c>
      <c r="I1533" s="275">
        <v>208.83647403443865</v>
      </c>
      <c r="J1533" s="275">
        <v>225.50155113689101</v>
      </c>
      <c r="K1533" s="275">
        <v>274.1118588158472</v>
      </c>
      <c r="L1533" s="275">
        <v>188.672839075127</v>
      </c>
      <c r="M1533" s="275">
        <v>219.94064456679166</v>
      </c>
      <c r="N1533" s="275">
        <v>117.44052721594133</v>
      </c>
      <c r="O1533" s="275">
        <v>79.643748955231203</v>
      </c>
      <c r="P1533" s="275">
        <v>98.337185748099614</v>
      </c>
      <c r="Q1533" s="275">
        <v>113.07873083825487</v>
      </c>
      <c r="R1533" s="275">
        <v>111.21328265364201</v>
      </c>
      <c r="S1533" s="275">
        <v>112.2579973371642</v>
      </c>
      <c r="T1533" s="275">
        <v>127.08530410937433</v>
      </c>
      <c r="U1533" s="275">
        <v>83.964652368918095</v>
      </c>
      <c r="V1533" s="275">
        <v>103.43481466750785</v>
      </c>
      <c r="W1533" s="275">
        <v>5.3612126293178486</v>
      </c>
      <c r="X1533" s="275">
        <v>0.1055746913013508</v>
      </c>
      <c r="Y1533" s="275">
        <v>2.7333936603095998</v>
      </c>
      <c r="Z1533" s="275">
        <v>0.69911884131202728</v>
      </c>
      <c r="AA1533" s="275">
        <v>0.69911884131202728</v>
      </c>
      <c r="AB1533" s="275">
        <v>0.69911884131202728</v>
      </c>
      <c r="AC1533" s="275">
        <v>0.69911884131202728</v>
      </c>
      <c r="AD1533" s="275">
        <v>0.69911884131202728</v>
      </c>
      <c r="AE1533" s="275">
        <v>0.69911884131202728</v>
      </c>
      <c r="AF1533" s="275">
        <v>167.94112988912758</v>
      </c>
      <c r="AG1533" s="275">
        <v>15.551186930078673</v>
      </c>
      <c r="AH1533" s="275">
        <v>15.551186930078673</v>
      </c>
      <c r="AI1533" s="275">
        <v>18.009842781038156</v>
      </c>
      <c r="AJ1533" s="275">
        <v>18.009842781038156</v>
      </c>
      <c r="AK1533" s="275">
        <v>18.009842781038156</v>
      </c>
    </row>
    <row r="1534" spans="1:37" ht="15" x14ac:dyDescent="0.25">
      <c r="A1534" s="269" t="s">
        <v>488</v>
      </c>
      <c r="B1534" s="269" t="s">
        <v>484</v>
      </c>
      <c r="C1534" s="275">
        <v>118</v>
      </c>
      <c r="D1534" s="269" t="s">
        <v>802</v>
      </c>
      <c r="E1534" s="275">
        <v>111.8943247777532</v>
      </c>
      <c r="F1534" s="275">
        <v>90.25351963667498</v>
      </c>
      <c r="G1534" s="275">
        <v>101.56047122041859</v>
      </c>
      <c r="H1534" s="275">
        <v>113.1278115655125</v>
      </c>
      <c r="I1534" s="275">
        <v>107.35436761331302</v>
      </c>
      <c r="J1534" s="275">
        <v>111.00428957235391</v>
      </c>
      <c r="K1534" s="275">
        <v>140.16570252352852</v>
      </c>
      <c r="L1534" s="275">
        <v>92.942816862730226</v>
      </c>
      <c r="M1534" s="275">
        <v>110.4725166225145</v>
      </c>
      <c r="N1534" s="275">
        <v>64.893308038600253</v>
      </c>
      <c r="O1534" s="275">
        <v>55.299298815601418</v>
      </c>
      <c r="P1534" s="275">
        <v>59.325562923259305</v>
      </c>
      <c r="Q1534" s="275">
        <v>64.404202234374623</v>
      </c>
      <c r="R1534" s="275">
        <v>63.646761433110399</v>
      </c>
      <c r="S1534" s="275">
        <v>64.086424065205108</v>
      </c>
      <c r="T1534" s="275">
        <v>67.523540785043494</v>
      </c>
      <c r="U1534" s="275">
        <v>56.196974085937221</v>
      </c>
      <c r="V1534" s="275">
        <v>60.99569338539311</v>
      </c>
      <c r="W1534" s="275">
        <v>6.0311770643681326</v>
      </c>
      <c r="X1534" s="275">
        <v>9.9297771392998169E-2</v>
      </c>
      <c r="Y1534" s="275">
        <v>3.0652374178805655</v>
      </c>
      <c r="Z1534" s="275">
        <v>0.57872070189029168</v>
      </c>
      <c r="AA1534" s="275">
        <v>0.57872070189029168</v>
      </c>
      <c r="AB1534" s="275">
        <v>0.57872070189029168</v>
      </c>
      <c r="AC1534" s="275">
        <v>0.57872070189029168</v>
      </c>
      <c r="AD1534" s="275">
        <v>0.57872070189029168</v>
      </c>
      <c r="AE1534" s="275">
        <v>0.57872070189029168</v>
      </c>
      <c r="AF1534" s="275">
        <v>77.046029691300006</v>
      </c>
      <c r="AG1534" s="275">
        <v>7.1343883881999997</v>
      </c>
      <c r="AH1534" s="275">
        <v>7.1343883881999997</v>
      </c>
      <c r="AI1534" s="275">
        <v>7.4729763100977262</v>
      </c>
      <c r="AJ1534" s="275">
        <v>7.4729763100977262</v>
      </c>
      <c r="AK1534" s="275">
        <v>7.4729763100977262</v>
      </c>
    </row>
    <row r="1535" spans="1:37" ht="15" x14ac:dyDescent="0.25">
      <c r="A1535" s="269" t="s">
        <v>1910</v>
      </c>
      <c r="B1535" s="269" t="s">
        <v>1911</v>
      </c>
      <c r="C1535" s="275">
        <v>198</v>
      </c>
      <c r="D1535" s="269" t="s">
        <v>802</v>
      </c>
      <c r="E1535" s="275">
        <v>37.784038417968873</v>
      </c>
      <c r="F1535" s="275">
        <v>28.198699231996294</v>
      </c>
      <c r="G1535" s="275">
        <v>33.424956300697509</v>
      </c>
      <c r="H1535" s="275">
        <v>38.391393597169987</v>
      </c>
      <c r="I1535" s="275">
        <v>36.25669689312042</v>
      </c>
      <c r="J1535" s="275">
        <v>37.774995253477933</v>
      </c>
      <c r="K1535" s="275">
        <v>48.080593267955066</v>
      </c>
      <c r="L1535" s="275">
        <v>29.336355476701172</v>
      </c>
      <c r="M1535" s="275">
        <v>36.275147864347815</v>
      </c>
      <c r="N1535" s="275">
        <v>47.538329713813944</v>
      </c>
      <c r="O1535" s="275">
        <v>43.114501428307911</v>
      </c>
      <c r="P1535" s="275">
        <v>45.50587868908201</v>
      </c>
      <c r="Q1535" s="275">
        <v>48.499847339157647</v>
      </c>
      <c r="R1535" s="275">
        <v>47.811626996404335</v>
      </c>
      <c r="S1535" s="275">
        <v>48.230343174631074</v>
      </c>
      <c r="T1535" s="275">
        <v>49.846834459676479</v>
      </c>
      <c r="U1535" s="275">
        <v>42.411853694619772</v>
      </c>
      <c r="V1535" s="275">
        <v>45.857413607270225</v>
      </c>
      <c r="W1535" s="275">
        <v>7.4083564572327276</v>
      </c>
      <c r="X1535" s="275">
        <v>0.11172356364490972</v>
      </c>
      <c r="Y1535" s="275">
        <v>3.7600400104388187</v>
      </c>
      <c r="Z1535" s="275">
        <v>0.74814310093489678</v>
      </c>
      <c r="AA1535" s="275">
        <v>0.74814310093489678</v>
      </c>
      <c r="AB1535" s="275">
        <v>0.74814310093489678</v>
      </c>
      <c r="AC1535" s="275">
        <v>0.74814310093489678</v>
      </c>
      <c r="AD1535" s="275">
        <v>0.74814310093489678</v>
      </c>
      <c r="AE1535" s="275">
        <v>0.74814310093489678</v>
      </c>
      <c r="AF1535" s="275">
        <v>22.165170100799997</v>
      </c>
      <c r="AG1535" s="275">
        <v>2.0524739165999999</v>
      </c>
      <c r="AH1535" s="275">
        <v>2.0524739165999999</v>
      </c>
      <c r="AI1535" s="275">
        <v>3.6703344749026527</v>
      </c>
      <c r="AJ1535" s="275">
        <v>3.6703344749026527</v>
      </c>
      <c r="AK1535" s="275">
        <v>3.6703344749026527</v>
      </c>
    </row>
    <row r="1536" spans="1:37" ht="15" x14ac:dyDescent="0.25">
      <c r="A1536" s="269" t="s">
        <v>1912</v>
      </c>
      <c r="B1536" s="269" t="s">
        <v>1911</v>
      </c>
      <c r="C1536" s="275">
        <v>185</v>
      </c>
      <c r="D1536" s="269" t="s">
        <v>802</v>
      </c>
      <c r="E1536" s="275">
        <v>37.784038417968873</v>
      </c>
      <c r="F1536" s="275">
        <v>28.198699231996294</v>
      </c>
      <c r="G1536" s="275">
        <v>33.424956300697509</v>
      </c>
      <c r="H1536" s="275">
        <v>38.391393597169987</v>
      </c>
      <c r="I1536" s="275">
        <v>36.25669689312042</v>
      </c>
      <c r="J1536" s="275">
        <v>37.774995253477933</v>
      </c>
      <c r="K1536" s="275">
        <v>48.080593267955066</v>
      </c>
      <c r="L1536" s="275">
        <v>29.336355476701172</v>
      </c>
      <c r="M1536" s="275">
        <v>36.275147864347815</v>
      </c>
      <c r="N1536" s="275">
        <v>46.971081203851156</v>
      </c>
      <c r="O1536" s="275">
        <v>42.547252918345123</v>
      </c>
      <c r="P1536" s="275">
        <v>44.932100321332655</v>
      </c>
      <c r="Q1536" s="275">
        <v>47.932598829194859</v>
      </c>
      <c r="R1536" s="275">
        <v>47.235672009392786</v>
      </c>
      <c r="S1536" s="275">
        <v>47.663094664668286</v>
      </c>
      <c r="T1536" s="275">
        <v>49.279585949713692</v>
      </c>
      <c r="U1536" s="275">
        <v>41.827192230559469</v>
      </c>
      <c r="V1536" s="275">
        <v>45.274928762472115</v>
      </c>
      <c r="W1536" s="275">
        <v>7.1681384111726851</v>
      </c>
      <c r="X1536" s="275">
        <v>0.10929004491461854</v>
      </c>
      <c r="Y1536" s="275">
        <v>3.6387142280436517</v>
      </c>
      <c r="Z1536" s="275">
        <v>0.72014609007716224</v>
      </c>
      <c r="AA1536" s="275">
        <v>0.72014609007716224</v>
      </c>
      <c r="AB1536" s="275">
        <v>0.72014609007716224</v>
      </c>
      <c r="AC1536" s="275">
        <v>0.72014609007716224</v>
      </c>
      <c r="AD1536" s="275">
        <v>0.72014609007716224</v>
      </c>
      <c r="AE1536" s="275">
        <v>0.72014609007716224</v>
      </c>
      <c r="AF1536" s="275">
        <v>21.365745821799997</v>
      </c>
      <c r="AG1536" s="275">
        <v>1.9784477235</v>
      </c>
      <c r="AH1536" s="275">
        <v>1.9784477235</v>
      </c>
      <c r="AI1536" s="275">
        <v>3.2128144461912447</v>
      </c>
      <c r="AJ1536" s="275">
        <v>3.2128144461912447</v>
      </c>
      <c r="AK1536" s="275">
        <v>3.2128144461912447</v>
      </c>
    </row>
    <row r="1537" spans="1:37" ht="15" x14ac:dyDescent="0.25">
      <c r="A1537" s="269" t="s">
        <v>1913</v>
      </c>
      <c r="B1537" s="269" t="s">
        <v>1911</v>
      </c>
      <c r="C1537" s="275">
        <v>170</v>
      </c>
      <c r="D1537" s="269" t="s">
        <v>802</v>
      </c>
      <c r="E1537" s="275">
        <v>37.784038417968873</v>
      </c>
      <c r="F1537" s="275">
        <v>28.198699231996294</v>
      </c>
      <c r="G1537" s="275">
        <v>33.424956300697509</v>
      </c>
      <c r="H1537" s="275">
        <v>38.391393597169987</v>
      </c>
      <c r="I1537" s="275">
        <v>36.25669689312042</v>
      </c>
      <c r="J1537" s="275">
        <v>37.774995253477933</v>
      </c>
      <c r="K1537" s="275">
        <v>48.080593267955066</v>
      </c>
      <c r="L1537" s="275">
        <v>29.336355476701172</v>
      </c>
      <c r="M1537" s="275">
        <v>36.275147864347815</v>
      </c>
      <c r="N1537" s="275">
        <v>46.372820928670677</v>
      </c>
      <c r="O1537" s="275">
        <v>41.948992643164651</v>
      </c>
      <c r="P1537" s="275">
        <v>44.34036990393875</v>
      </c>
      <c r="Q1537" s="275">
        <v>47.33433855401438</v>
      </c>
      <c r="R1537" s="275">
        <v>46.646118211261069</v>
      </c>
      <c r="S1537" s="275">
        <v>47.064834389487807</v>
      </c>
      <c r="T1537" s="275">
        <v>48.681325674533213</v>
      </c>
      <c r="U1537" s="275">
        <v>41.246344909476512</v>
      </c>
      <c r="V1537" s="275">
        <v>44.691904822126965</v>
      </c>
      <c r="W1537" s="275">
        <v>6.8800339751478674</v>
      </c>
      <c r="X1537" s="275">
        <v>0.10648193477650787</v>
      </c>
      <c r="Y1537" s="275">
        <v>3.4932579549621878</v>
      </c>
      <c r="Z1537" s="275">
        <v>0.67229342104742684</v>
      </c>
      <c r="AA1537" s="275">
        <v>0.67229342104742684</v>
      </c>
      <c r="AB1537" s="275">
        <v>0.67229342104742684</v>
      </c>
      <c r="AC1537" s="275">
        <v>0.67229342104742684</v>
      </c>
      <c r="AD1537" s="275">
        <v>0.67229342104742684</v>
      </c>
      <c r="AE1537" s="275">
        <v>0.67229342104742684</v>
      </c>
      <c r="AF1537" s="275">
        <v>22.1144383406</v>
      </c>
      <c r="AG1537" s="275">
        <v>2.0477762475999999</v>
      </c>
      <c r="AH1537" s="275">
        <v>2.0477762475999999</v>
      </c>
      <c r="AI1537" s="275">
        <v>3.4930284870641755</v>
      </c>
      <c r="AJ1537" s="275">
        <v>3.4930284870641755</v>
      </c>
      <c r="AK1537" s="275">
        <v>3.4930284870641755</v>
      </c>
    </row>
    <row r="1538" spans="1:37" ht="15" x14ac:dyDescent="0.25">
      <c r="A1538" s="269" t="s">
        <v>1914</v>
      </c>
      <c r="B1538" s="269" t="s">
        <v>1915</v>
      </c>
      <c r="C1538" s="275">
        <v>79</v>
      </c>
      <c r="D1538" s="269" t="s">
        <v>802</v>
      </c>
      <c r="E1538" s="275">
        <v>114.11779001044859</v>
      </c>
      <c r="F1538" s="275">
        <v>79.702211271384911</v>
      </c>
      <c r="G1538" s="275">
        <v>95.37571585531532</v>
      </c>
      <c r="H1538" s="275">
        <v>107.79868298466181</v>
      </c>
      <c r="I1538" s="275">
        <v>99.42043013816118</v>
      </c>
      <c r="J1538" s="275">
        <v>104.1700565704714</v>
      </c>
      <c r="K1538" s="275">
        <v>130.84961343053561</v>
      </c>
      <c r="L1538" s="275">
        <v>83.316504611932274</v>
      </c>
      <c r="M1538" s="275">
        <v>104.8241772663671</v>
      </c>
      <c r="N1538" s="275">
        <v>68.245056868643502</v>
      </c>
      <c r="O1538" s="275">
        <v>56.506748181882564</v>
      </c>
      <c r="P1538" s="275">
        <v>62.046084573664814</v>
      </c>
      <c r="Q1538" s="275">
        <v>71.139568186063272</v>
      </c>
      <c r="R1538" s="275">
        <v>69.139876084141108</v>
      </c>
      <c r="S1538" s="275">
        <v>70.07202830212654</v>
      </c>
      <c r="T1538" s="275">
        <v>73.160049496931435</v>
      </c>
      <c r="U1538" s="275">
        <v>58.127983774145889</v>
      </c>
      <c r="V1538" s="275">
        <v>63.324862315058745</v>
      </c>
      <c r="W1538" s="275">
        <v>5.2625362464388337</v>
      </c>
      <c r="X1538" s="275">
        <v>9.0133824946186061E-2</v>
      </c>
      <c r="Y1538" s="275">
        <v>2.6763350356925097</v>
      </c>
      <c r="Z1538" s="275">
        <v>0.49152997752284855</v>
      </c>
      <c r="AA1538" s="275">
        <v>0.49152997752284855</v>
      </c>
      <c r="AB1538" s="275">
        <v>0.49152997752284855</v>
      </c>
      <c r="AC1538" s="275">
        <v>0.49152997752284855</v>
      </c>
      <c r="AD1538" s="275">
        <v>0.49152997752284855</v>
      </c>
      <c r="AE1538" s="275">
        <v>0.49152997752284855</v>
      </c>
      <c r="AF1538" s="275">
        <v>82.977401315199984</v>
      </c>
      <c r="AG1538" s="275">
        <v>7.6836277954999987</v>
      </c>
      <c r="AH1538" s="275">
        <v>7.6836277954999987</v>
      </c>
      <c r="AI1538" s="275">
        <v>9.8065219059516444</v>
      </c>
      <c r="AJ1538" s="275">
        <v>9.8065219059516444</v>
      </c>
      <c r="AK1538" s="275">
        <v>9.8065219059516444</v>
      </c>
    </row>
    <row r="1539" spans="1:37" ht="15" x14ac:dyDescent="0.25">
      <c r="A1539" s="269" t="s">
        <v>3951</v>
      </c>
      <c r="B1539" s="269" t="s">
        <v>489</v>
      </c>
      <c r="C1539" s="275">
        <v>322</v>
      </c>
      <c r="D1539" s="269" t="s">
        <v>802</v>
      </c>
      <c r="E1539" s="275">
        <v>9310.8107966184398</v>
      </c>
      <c r="F1539" s="275">
        <v>9172.0109204811451</v>
      </c>
      <c r="G1539" s="275">
        <v>9232.8806287288153</v>
      </c>
      <c r="H1539" s="275">
        <v>9275.7130021131379</v>
      </c>
      <c r="I1539" s="275">
        <v>9230.4862940890926</v>
      </c>
      <c r="J1539" s="275">
        <v>9255.7483292462366</v>
      </c>
      <c r="K1539" s="275">
        <v>9353.2315381191293</v>
      </c>
      <c r="L1539" s="275">
        <v>9182.0247205884043</v>
      </c>
      <c r="M1539" s="275">
        <v>9250.8593073644406</v>
      </c>
      <c r="N1539" s="275">
        <v>252.18739330939897</v>
      </c>
      <c r="O1539" s="275">
        <v>185.37585877917877</v>
      </c>
      <c r="P1539" s="275">
        <v>216.61313105022248</v>
      </c>
      <c r="Q1539" s="275">
        <v>241.39392319411274</v>
      </c>
      <c r="R1539" s="275">
        <v>233.24618929640437</v>
      </c>
      <c r="S1539" s="275">
        <v>236.86834627097335</v>
      </c>
      <c r="T1539" s="275">
        <v>266.13339472162164</v>
      </c>
      <c r="U1539" s="275">
        <v>186.0540701432779</v>
      </c>
      <c r="V1539" s="275">
        <v>223.78630190942977</v>
      </c>
      <c r="W1539" s="275">
        <v>321.63016375964861</v>
      </c>
      <c r="X1539" s="275">
        <v>34.200249816478987</v>
      </c>
      <c r="Y1539" s="275">
        <v>177.91520678806381</v>
      </c>
      <c r="Z1539" s="275">
        <v>69.038075337552499</v>
      </c>
      <c r="AA1539" s="275">
        <v>69.038075337552499</v>
      </c>
      <c r="AB1539" s="275">
        <v>69.038075337552499</v>
      </c>
      <c r="AC1539" s="275">
        <v>69.038075337552499</v>
      </c>
      <c r="AD1539" s="275">
        <v>69.038075337552499</v>
      </c>
      <c r="AE1539" s="275">
        <v>69.038075337552499</v>
      </c>
      <c r="AF1539" s="275">
        <v>1044.9346111407303</v>
      </c>
      <c r="AG1539" s="275">
        <v>96.759934279290206</v>
      </c>
      <c r="AH1539" s="275">
        <v>96.759934279290206</v>
      </c>
      <c r="AI1539" s="275">
        <v>31.289816077676285</v>
      </c>
      <c r="AJ1539" s="275">
        <v>31.289816077676285</v>
      </c>
      <c r="AK1539" s="275">
        <v>31.289816077676285</v>
      </c>
    </row>
    <row r="1540" spans="1:37" ht="15" x14ac:dyDescent="0.25">
      <c r="A1540" s="269" t="s">
        <v>3952</v>
      </c>
      <c r="B1540" s="269" t="s">
        <v>531</v>
      </c>
      <c r="C1540" s="275">
        <v>372</v>
      </c>
      <c r="D1540" s="269" t="s">
        <v>802</v>
      </c>
      <c r="E1540" s="275">
        <v>6688.3519495552591</v>
      </c>
      <c r="F1540" s="275">
        <v>6259.3357091379867</v>
      </c>
      <c r="G1540" s="275">
        <v>6468.6457252514811</v>
      </c>
      <c r="H1540" s="275">
        <v>6554.2442707517657</v>
      </c>
      <c r="I1540" s="275">
        <v>6404.0599010976885</v>
      </c>
      <c r="J1540" s="275">
        <v>6473.8792684641157</v>
      </c>
      <c r="K1540" s="275">
        <v>6625.5238370281895</v>
      </c>
      <c r="L1540" s="275">
        <v>6236.7158516738509</v>
      </c>
      <c r="M1540" s="275">
        <v>6418.0044354333659</v>
      </c>
      <c r="N1540" s="275">
        <v>682.40472458078818</v>
      </c>
      <c r="O1540" s="275">
        <v>541.68470258844854</v>
      </c>
      <c r="P1540" s="275">
        <v>594.10225069347564</v>
      </c>
      <c r="Q1540" s="275">
        <v>629.71632010679764</v>
      </c>
      <c r="R1540" s="275">
        <v>594.537702099321</v>
      </c>
      <c r="S1540" s="275">
        <v>611.35446831339482</v>
      </c>
      <c r="T1540" s="275">
        <v>666.73325323235053</v>
      </c>
      <c r="U1540" s="275">
        <v>562.64442578606906</v>
      </c>
      <c r="V1540" s="275">
        <v>605.02265418687773</v>
      </c>
      <c r="W1540" s="275">
        <v>498.75235794922639</v>
      </c>
      <c r="X1540" s="275">
        <v>394.60282167505289</v>
      </c>
      <c r="Y1540" s="275">
        <v>446.67758981213967</v>
      </c>
      <c r="Z1540" s="275">
        <v>12.899903600927743</v>
      </c>
      <c r="AA1540" s="275">
        <v>12.899903600927743</v>
      </c>
      <c r="AB1540" s="275">
        <v>12.899903600927743</v>
      </c>
      <c r="AC1540" s="275">
        <v>12.899903600927743</v>
      </c>
      <c r="AD1540" s="275">
        <v>12.899903600927743</v>
      </c>
      <c r="AE1540" s="275">
        <v>12.899903600927743</v>
      </c>
      <c r="AF1540" s="275">
        <v>2314.1767862456627</v>
      </c>
      <c r="AG1540" s="275">
        <v>214.29054091930598</v>
      </c>
      <c r="AH1540" s="275">
        <v>214.29054091930598</v>
      </c>
      <c r="AI1540" s="275">
        <v>125.72646404606475</v>
      </c>
      <c r="AJ1540" s="275">
        <v>125.72646404606475</v>
      </c>
      <c r="AK1540" s="275">
        <v>125.72646404606475</v>
      </c>
    </row>
    <row r="1541" spans="1:37" ht="15" x14ac:dyDescent="0.25">
      <c r="A1541" s="269" t="s">
        <v>3953</v>
      </c>
      <c r="B1541" s="269" t="s">
        <v>531</v>
      </c>
      <c r="C1541" s="275">
        <v>370</v>
      </c>
      <c r="D1541" s="269" t="s">
        <v>802</v>
      </c>
      <c r="E1541" s="275">
        <v>6686.083382689535</v>
      </c>
      <c r="F1541" s="275">
        <v>6251.7401621467043</v>
      </c>
      <c r="G1541" s="275">
        <v>6461.2719758381072</v>
      </c>
      <c r="H1541" s="275">
        <v>6544.4531302959867</v>
      </c>
      <c r="I1541" s="275">
        <v>6394.6207606674197</v>
      </c>
      <c r="J1541" s="275">
        <v>6465.7386336876334</v>
      </c>
      <c r="K1541" s="275">
        <v>6623.2552701624654</v>
      </c>
      <c r="L1541" s="275">
        <v>6216.3011067844463</v>
      </c>
      <c r="M1541" s="275">
        <v>6408.5034358786315</v>
      </c>
      <c r="N1541" s="275">
        <v>677.53202208953462</v>
      </c>
      <c r="O1541" s="275">
        <v>533.31939753425331</v>
      </c>
      <c r="P1541" s="275">
        <v>587.20312257441867</v>
      </c>
      <c r="Q1541" s="275">
        <v>622.42606262665231</v>
      </c>
      <c r="R1541" s="275">
        <v>588.12460315837825</v>
      </c>
      <c r="S1541" s="275">
        <v>604.51768196794762</v>
      </c>
      <c r="T1541" s="275">
        <v>661.84313778699914</v>
      </c>
      <c r="U1541" s="275">
        <v>553.5286465470997</v>
      </c>
      <c r="V1541" s="275">
        <v>597.7603493152435</v>
      </c>
      <c r="W1541" s="275">
        <v>498.6405372785693</v>
      </c>
      <c r="X1541" s="275">
        <v>394.58882056443861</v>
      </c>
      <c r="Y1541" s="275">
        <v>446.61467892150392</v>
      </c>
      <c r="Z1541" s="275">
        <v>12.733916349924046</v>
      </c>
      <c r="AA1541" s="275">
        <v>12.733916349924046</v>
      </c>
      <c r="AB1541" s="275">
        <v>12.733916349924046</v>
      </c>
      <c r="AC1541" s="275">
        <v>12.733916349924046</v>
      </c>
      <c r="AD1541" s="275">
        <v>12.733916349924046</v>
      </c>
      <c r="AE1541" s="275">
        <v>12.733916349924046</v>
      </c>
      <c r="AF1541" s="275">
        <v>2316.5042093480624</v>
      </c>
      <c r="AG1541" s="275">
        <v>214.50605654100602</v>
      </c>
      <c r="AH1541" s="275">
        <v>214.50605654100602</v>
      </c>
      <c r="AI1541" s="275">
        <v>125.35598626371822</v>
      </c>
      <c r="AJ1541" s="275">
        <v>125.35598626371822</v>
      </c>
      <c r="AK1541" s="275">
        <v>125.35598626371822</v>
      </c>
    </row>
    <row r="1542" spans="1:37" ht="15" x14ac:dyDescent="0.25">
      <c r="A1542" s="269" t="s">
        <v>3954</v>
      </c>
      <c r="B1542" s="269" t="s">
        <v>489</v>
      </c>
      <c r="C1542" s="275">
        <v>262</v>
      </c>
      <c r="D1542" s="269" t="s">
        <v>802</v>
      </c>
      <c r="E1542" s="275">
        <v>3066.2518726902317</v>
      </c>
      <c r="F1542" s="275">
        <v>2826.1824369517562</v>
      </c>
      <c r="G1542" s="275">
        <v>2974.5206601455416</v>
      </c>
      <c r="H1542" s="275">
        <v>3078.1167844842962</v>
      </c>
      <c r="I1542" s="275">
        <v>3021.2152647953885</v>
      </c>
      <c r="J1542" s="275">
        <v>3063.4636763395947</v>
      </c>
      <c r="K1542" s="275">
        <v>3190.3711413856809</v>
      </c>
      <c r="L1542" s="275">
        <v>2839.72368971273</v>
      </c>
      <c r="M1542" s="275">
        <v>3010.6878059374612</v>
      </c>
      <c r="N1542" s="275">
        <v>339.34633424712138</v>
      </c>
      <c r="O1542" s="275">
        <v>282.38221200647479</v>
      </c>
      <c r="P1542" s="275">
        <v>317.10784813469013</v>
      </c>
      <c r="Q1542" s="275">
        <v>355.08201669170961</v>
      </c>
      <c r="R1542" s="275">
        <v>344.23156524620492</v>
      </c>
      <c r="S1542" s="275">
        <v>349.45730740531337</v>
      </c>
      <c r="T1542" s="275">
        <v>396.34865853957035</v>
      </c>
      <c r="U1542" s="275">
        <v>284.48905565519544</v>
      </c>
      <c r="V1542" s="275">
        <v>329.3510193673435</v>
      </c>
      <c r="W1542" s="275">
        <v>178.23918206468136</v>
      </c>
      <c r="X1542" s="275">
        <v>18.924048024503385</v>
      </c>
      <c r="Y1542" s="275">
        <v>98.581615044592368</v>
      </c>
      <c r="Z1542" s="275">
        <v>39.058112511108945</v>
      </c>
      <c r="AA1542" s="275">
        <v>39.058112511108945</v>
      </c>
      <c r="AB1542" s="275">
        <v>39.058112511108945</v>
      </c>
      <c r="AC1542" s="275">
        <v>39.058112511108945</v>
      </c>
      <c r="AD1542" s="275">
        <v>39.058112511108945</v>
      </c>
      <c r="AE1542" s="275">
        <v>39.058112511108945</v>
      </c>
      <c r="AF1542" s="275">
        <v>641.2700923883915</v>
      </c>
      <c r="AG1542" s="275">
        <v>59.38099781260847</v>
      </c>
      <c r="AH1542" s="275">
        <v>59.38099781260847</v>
      </c>
      <c r="AI1542" s="275">
        <v>51.012196716722649</v>
      </c>
      <c r="AJ1542" s="275">
        <v>51.012196716722649</v>
      </c>
      <c r="AK1542" s="275">
        <v>51.012196716722649</v>
      </c>
    </row>
    <row r="1543" spans="1:37" ht="15" x14ac:dyDescent="0.25">
      <c r="A1543" s="269" t="s">
        <v>1053</v>
      </c>
      <c r="B1543" s="269" t="s">
        <v>489</v>
      </c>
      <c r="C1543" s="275">
        <v>322</v>
      </c>
      <c r="D1543" s="269" t="s">
        <v>802</v>
      </c>
      <c r="E1543" s="275">
        <v>9310.8107966184398</v>
      </c>
      <c r="F1543" s="275">
        <v>9172.0109204811451</v>
      </c>
      <c r="G1543" s="275">
        <v>9232.8806287288153</v>
      </c>
      <c r="H1543" s="275">
        <v>9275.7130021131379</v>
      </c>
      <c r="I1543" s="275">
        <v>9230.4862940890926</v>
      </c>
      <c r="J1543" s="275">
        <v>9255.7483292462366</v>
      </c>
      <c r="K1543" s="275">
        <v>9353.2315381191293</v>
      </c>
      <c r="L1543" s="275">
        <v>9182.0247205884043</v>
      </c>
      <c r="M1543" s="275">
        <v>9250.8593073644406</v>
      </c>
      <c r="N1543" s="275">
        <v>252.20700570543443</v>
      </c>
      <c r="O1543" s="275">
        <v>185.39547117521423</v>
      </c>
      <c r="P1543" s="275">
        <v>216.6327434462579</v>
      </c>
      <c r="Q1543" s="275">
        <v>241.4135355901482</v>
      </c>
      <c r="R1543" s="275">
        <v>233.26580169243982</v>
      </c>
      <c r="S1543" s="275">
        <v>236.8879586670088</v>
      </c>
      <c r="T1543" s="275">
        <v>266.15300711765713</v>
      </c>
      <c r="U1543" s="275">
        <v>186.07368253931335</v>
      </c>
      <c r="V1543" s="275">
        <v>223.80591430546522</v>
      </c>
      <c r="W1543" s="275">
        <v>321.63016375964861</v>
      </c>
      <c r="X1543" s="275">
        <v>34.200249816478987</v>
      </c>
      <c r="Y1543" s="275">
        <v>177.91520678806381</v>
      </c>
      <c r="Z1543" s="275">
        <v>69.038075337552499</v>
      </c>
      <c r="AA1543" s="275">
        <v>69.038075337552499</v>
      </c>
      <c r="AB1543" s="275">
        <v>69.038075337552499</v>
      </c>
      <c r="AC1543" s="275">
        <v>69.038075337552499</v>
      </c>
      <c r="AD1543" s="275">
        <v>69.038075337552499</v>
      </c>
      <c r="AE1543" s="275">
        <v>69.038075337552499</v>
      </c>
      <c r="AF1543" s="275">
        <v>1044.8900394262851</v>
      </c>
      <c r="AG1543" s="275">
        <v>96.755806982991587</v>
      </c>
      <c r="AH1543" s="275">
        <v>96.755806982991587</v>
      </c>
      <c r="AI1543" s="275">
        <v>31.289825401941108</v>
      </c>
      <c r="AJ1543" s="275">
        <v>31.289825401941108</v>
      </c>
      <c r="AK1543" s="275">
        <v>31.289825401941108</v>
      </c>
    </row>
    <row r="1544" spans="1:37" ht="15" x14ac:dyDescent="0.25">
      <c r="A1544" s="269" t="s">
        <v>2631</v>
      </c>
      <c r="B1544" s="269" t="s">
        <v>531</v>
      </c>
      <c r="C1544" s="275">
        <v>372</v>
      </c>
      <c r="D1544" s="269" t="s">
        <v>802</v>
      </c>
      <c r="E1544" s="275">
        <v>6688.3519495552591</v>
      </c>
      <c r="F1544" s="275">
        <v>6259.3357091379867</v>
      </c>
      <c r="G1544" s="275">
        <v>6468.6457252514811</v>
      </c>
      <c r="H1544" s="275">
        <v>6554.2442707517657</v>
      </c>
      <c r="I1544" s="275">
        <v>6404.0599010976885</v>
      </c>
      <c r="J1544" s="275">
        <v>6473.8792684641157</v>
      </c>
      <c r="K1544" s="275">
        <v>6625.5238370281895</v>
      </c>
      <c r="L1544" s="275">
        <v>6236.7158516738509</v>
      </c>
      <c r="M1544" s="275">
        <v>6418.0044354333659</v>
      </c>
      <c r="N1544" s="275">
        <v>682.42894548453899</v>
      </c>
      <c r="O1544" s="275">
        <v>541.69923513069898</v>
      </c>
      <c r="P1544" s="275">
        <v>594.12404950685129</v>
      </c>
      <c r="Q1544" s="275">
        <v>629.74054101054844</v>
      </c>
      <c r="R1544" s="275">
        <v>594.56192300307202</v>
      </c>
      <c r="S1544" s="275">
        <v>611.3762671267707</v>
      </c>
      <c r="T1544" s="275">
        <v>666.75747413610134</v>
      </c>
      <c r="U1544" s="275">
        <v>562.66864668981987</v>
      </c>
      <c r="V1544" s="275">
        <v>605.04445300025338</v>
      </c>
      <c r="W1544" s="275">
        <v>498.75235794922639</v>
      </c>
      <c r="X1544" s="275">
        <v>394.60282167505289</v>
      </c>
      <c r="Y1544" s="275">
        <v>446.67758981213967</v>
      </c>
      <c r="Z1544" s="275">
        <v>12.899903600927743</v>
      </c>
      <c r="AA1544" s="275">
        <v>12.899903600927743</v>
      </c>
      <c r="AB1544" s="275">
        <v>12.899903600927743</v>
      </c>
      <c r="AC1544" s="275">
        <v>12.899903600927743</v>
      </c>
      <c r="AD1544" s="275">
        <v>12.899903600927743</v>
      </c>
      <c r="AE1544" s="275">
        <v>12.899903600927743</v>
      </c>
      <c r="AF1544" s="275">
        <v>2314.1862362290626</v>
      </c>
      <c r="AG1544" s="275">
        <v>214.29141597210599</v>
      </c>
      <c r="AH1544" s="275">
        <v>214.29141597210599</v>
      </c>
      <c r="AI1544" s="275">
        <v>125.73077564628211</v>
      </c>
      <c r="AJ1544" s="275">
        <v>125.73077564628211</v>
      </c>
      <c r="AK1544" s="275">
        <v>125.73077564628211</v>
      </c>
    </row>
    <row r="1545" spans="1:37" ht="15" x14ac:dyDescent="0.25">
      <c r="A1545" s="269" t="s">
        <v>2632</v>
      </c>
      <c r="B1545" s="269" t="s">
        <v>531</v>
      </c>
      <c r="C1545" s="275">
        <v>370</v>
      </c>
      <c r="D1545" s="269" t="s">
        <v>802</v>
      </c>
      <c r="E1545" s="275">
        <v>6686.083382689535</v>
      </c>
      <c r="F1545" s="275">
        <v>6251.7401621467043</v>
      </c>
      <c r="G1545" s="275">
        <v>6461.2719758381072</v>
      </c>
      <c r="H1545" s="275">
        <v>6544.4531302959867</v>
      </c>
      <c r="I1545" s="275">
        <v>6394.6207606674197</v>
      </c>
      <c r="J1545" s="275">
        <v>6465.7386336876334</v>
      </c>
      <c r="K1545" s="275">
        <v>6623.2552701624654</v>
      </c>
      <c r="L1545" s="275">
        <v>6216.3011067844463</v>
      </c>
      <c r="M1545" s="275">
        <v>6408.5034358786315</v>
      </c>
      <c r="N1545" s="275">
        <v>677.56604919130314</v>
      </c>
      <c r="O1545" s="275">
        <v>533.34373627452158</v>
      </c>
      <c r="P1545" s="275">
        <v>587.23472758581204</v>
      </c>
      <c r="Q1545" s="275">
        <v>622.46008972842094</v>
      </c>
      <c r="R1545" s="275">
        <v>588.15863026014699</v>
      </c>
      <c r="S1545" s="275">
        <v>604.5492869793411</v>
      </c>
      <c r="T1545" s="275">
        <v>661.87716488876777</v>
      </c>
      <c r="U1545" s="275">
        <v>553.56267364886821</v>
      </c>
      <c r="V1545" s="275">
        <v>597.79195432663687</v>
      </c>
      <c r="W1545" s="275">
        <v>498.6405372785693</v>
      </c>
      <c r="X1545" s="275">
        <v>394.58882056443861</v>
      </c>
      <c r="Y1545" s="275">
        <v>446.61467892150392</v>
      </c>
      <c r="Z1545" s="275">
        <v>12.733916349924046</v>
      </c>
      <c r="AA1545" s="275">
        <v>12.733916349924046</v>
      </c>
      <c r="AB1545" s="275">
        <v>12.733916349924046</v>
      </c>
      <c r="AC1545" s="275">
        <v>12.733916349924046</v>
      </c>
      <c r="AD1545" s="275">
        <v>12.733916349924046</v>
      </c>
      <c r="AE1545" s="275">
        <v>12.733916349924046</v>
      </c>
      <c r="AF1545" s="275">
        <v>2316.5106155534627</v>
      </c>
      <c r="AG1545" s="275">
        <v>214.506649743606</v>
      </c>
      <c r="AH1545" s="275">
        <v>214.506649743606</v>
      </c>
      <c r="AI1545" s="275">
        <v>125.35997910845859</v>
      </c>
      <c r="AJ1545" s="275">
        <v>125.35997910845859</v>
      </c>
      <c r="AK1545" s="275">
        <v>125.35997910845859</v>
      </c>
    </row>
    <row r="1546" spans="1:37" ht="15" x14ac:dyDescent="0.25">
      <c r="A1546" s="269" t="s">
        <v>1054</v>
      </c>
      <c r="B1546" s="269" t="s">
        <v>489</v>
      </c>
      <c r="C1546" s="275">
        <v>262</v>
      </c>
      <c r="D1546" s="269" t="s">
        <v>802</v>
      </c>
      <c r="E1546" s="275">
        <v>2832.467877204926</v>
      </c>
      <c r="F1546" s="275">
        <v>2592.3984414664505</v>
      </c>
      <c r="G1546" s="275">
        <v>2740.7366646602368</v>
      </c>
      <c r="H1546" s="275">
        <v>2844.3327889989905</v>
      </c>
      <c r="I1546" s="275">
        <v>2787.4312693100828</v>
      </c>
      <c r="J1546" s="275">
        <v>2829.6796808542886</v>
      </c>
      <c r="K1546" s="275">
        <v>2956.5871459003752</v>
      </c>
      <c r="L1546" s="275">
        <v>2605.9396942274243</v>
      </c>
      <c r="M1546" s="275">
        <v>2776.9038104521551</v>
      </c>
      <c r="N1546" s="275">
        <v>310.09556228463163</v>
      </c>
      <c r="O1546" s="275">
        <v>253.13144004398521</v>
      </c>
      <c r="P1546" s="275">
        <v>287.85707617220049</v>
      </c>
      <c r="Q1546" s="275">
        <v>325.83124472921997</v>
      </c>
      <c r="R1546" s="275">
        <v>314.98079328371523</v>
      </c>
      <c r="S1546" s="275">
        <v>320.20653544282368</v>
      </c>
      <c r="T1546" s="275">
        <v>367.09788657708071</v>
      </c>
      <c r="U1546" s="275">
        <v>255.23828369270595</v>
      </c>
      <c r="V1546" s="275">
        <v>300.10024740485386</v>
      </c>
      <c r="W1546" s="275">
        <v>178.23918206468136</v>
      </c>
      <c r="X1546" s="275">
        <v>18.924048024503385</v>
      </c>
      <c r="Y1546" s="275">
        <v>98.581615044592368</v>
      </c>
      <c r="Z1546" s="275">
        <v>39.058112511108945</v>
      </c>
      <c r="AA1546" s="275">
        <v>39.058112511108945</v>
      </c>
      <c r="AB1546" s="275">
        <v>39.058112511108945</v>
      </c>
      <c r="AC1546" s="275">
        <v>39.058112511108945</v>
      </c>
      <c r="AD1546" s="275">
        <v>39.058112511108945</v>
      </c>
      <c r="AE1546" s="275">
        <v>39.058112511108945</v>
      </c>
      <c r="AF1546" s="275">
        <v>620.97289100167654</v>
      </c>
      <c r="AG1546" s="275">
        <v>57.501496623908935</v>
      </c>
      <c r="AH1546" s="275">
        <v>57.501496623908935</v>
      </c>
      <c r="AI1546" s="275">
        <v>49.652398014732334</v>
      </c>
      <c r="AJ1546" s="275">
        <v>49.652398014732334</v>
      </c>
      <c r="AK1546" s="275">
        <v>49.652398014732334</v>
      </c>
    </row>
    <row r="1547" spans="1:37" ht="15" x14ac:dyDescent="0.25">
      <c r="A1547" s="269" t="s">
        <v>3955</v>
      </c>
      <c r="B1547" s="269" t="s">
        <v>1056</v>
      </c>
      <c r="C1547" s="275">
        <v>57</v>
      </c>
      <c r="D1547" s="269" t="s">
        <v>802</v>
      </c>
      <c r="E1547" s="275">
        <v>209.02835876615532</v>
      </c>
      <c r="F1547" s="275">
        <v>150.28357677659358</v>
      </c>
      <c r="G1547" s="275">
        <v>174.47284757189993</v>
      </c>
      <c r="H1547" s="275">
        <v>193.94750868852813</v>
      </c>
      <c r="I1547" s="275">
        <v>176.10138907195605</v>
      </c>
      <c r="J1547" s="275">
        <v>188.51871104824755</v>
      </c>
      <c r="K1547" s="275">
        <v>248.93993754582175</v>
      </c>
      <c r="L1547" s="275">
        <v>155.59514422996969</v>
      </c>
      <c r="M1547" s="275">
        <v>192.16189324152435</v>
      </c>
      <c r="N1547" s="275">
        <v>87.005309541433377</v>
      </c>
      <c r="O1547" s="275">
        <v>56.064213676383041</v>
      </c>
      <c r="P1547" s="275">
        <v>70.237343904699074</v>
      </c>
      <c r="Q1547" s="275">
        <v>81.831756345282386</v>
      </c>
      <c r="R1547" s="275">
        <v>78.34015473359355</v>
      </c>
      <c r="S1547" s="275">
        <v>80.061808247420544</v>
      </c>
      <c r="T1547" s="275">
        <v>96.059754974834874</v>
      </c>
      <c r="U1547" s="275">
        <v>56.289232438132935</v>
      </c>
      <c r="V1547" s="275">
        <v>75.462796092248894</v>
      </c>
      <c r="W1547" s="275">
        <v>1.9205922672765905</v>
      </c>
      <c r="X1547" s="275">
        <v>6.6541008694057102E-2</v>
      </c>
      <c r="Y1547" s="275">
        <v>0.99356663798532385</v>
      </c>
      <c r="Z1547" s="275">
        <v>0.86076724963423501</v>
      </c>
      <c r="AA1547" s="275">
        <v>0.86076724963423501</v>
      </c>
      <c r="AB1547" s="275">
        <v>0.86076724963423501</v>
      </c>
      <c r="AC1547" s="275">
        <v>0.86076724963423501</v>
      </c>
      <c r="AD1547" s="275">
        <v>0.86076724963423501</v>
      </c>
      <c r="AE1547" s="275">
        <v>0.86076724963423501</v>
      </c>
      <c r="AF1547" s="275">
        <v>144.84029916333037</v>
      </c>
      <c r="AG1547" s="275">
        <v>13.412074613390217</v>
      </c>
      <c r="AH1547" s="275">
        <v>13.412074613390217</v>
      </c>
      <c r="AI1547" s="275">
        <v>13.455230561008797</v>
      </c>
      <c r="AJ1547" s="275">
        <v>13.455230561008797</v>
      </c>
      <c r="AK1547" s="275">
        <v>13.455230561008797</v>
      </c>
    </row>
    <row r="1548" spans="1:37" ht="15" x14ac:dyDescent="0.25">
      <c r="A1548" s="269" t="s">
        <v>3956</v>
      </c>
      <c r="B1548" s="269" t="s">
        <v>2405</v>
      </c>
      <c r="C1548" s="275">
        <v>75</v>
      </c>
      <c r="D1548" s="269" t="s">
        <v>802</v>
      </c>
      <c r="E1548" s="275">
        <v>474.98383811258549</v>
      </c>
      <c r="F1548" s="275">
        <v>329.73821872714342</v>
      </c>
      <c r="G1548" s="275">
        <v>392.31917457457149</v>
      </c>
      <c r="H1548" s="275">
        <v>421.99739786298653</v>
      </c>
      <c r="I1548" s="275">
        <v>373.39875895277675</v>
      </c>
      <c r="J1548" s="275">
        <v>395.81565534119488</v>
      </c>
      <c r="K1548" s="275">
        <v>412.41065756174493</v>
      </c>
      <c r="L1548" s="275">
        <v>339.71265668850771</v>
      </c>
      <c r="M1548" s="275">
        <v>376.64646522344299</v>
      </c>
      <c r="N1548" s="275">
        <v>153.70089797950669</v>
      </c>
      <c r="O1548" s="275">
        <v>123.44114881745567</v>
      </c>
      <c r="P1548" s="275">
        <v>137.71183067023551</v>
      </c>
      <c r="Q1548" s="275">
        <v>150.81591015096004</v>
      </c>
      <c r="R1548" s="275">
        <v>144.34452110410911</v>
      </c>
      <c r="S1548" s="275">
        <v>146.9680734516372</v>
      </c>
      <c r="T1548" s="275">
        <v>152.50618015642485</v>
      </c>
      <c r="U1548" s="275">
        <v>126.07538809770779</v>
      </c>
      <c r="V1548" s="275">
        <v>137.53425453032983</v>
      </c>
      <c r="W1548" s="275">
        <v>5.1490933236192236</v>
      </c>
      <c r="X1548" s="275">
        <v>0.11640727734807153</v>
      </c>
      <c r="Y1548" s="275">
        <v>2.6327503004836474</v>
      </c>
      <c r="Z1548" s="275">
        <v>0.84626098189400578</v>
      </c>
      <c r="AA1548" s="275">
        <v>0.84626098189400578</v>
      </c>
      <c r="AB1548" s="275">
        <v>0.84626098189400578</v>
      </c>
      <c r="AC1548" s="275">
        <v>0.84626098189400578</v>
      </c>
      <c r="AD1548" s="275">
        <v>0.84626098189400578</v>
      </c>
      <c r="AE1548" s="275">
        <v>0.84626098189400578</v>
      </c>
      <c r="AF1548" s="275">
        <v>231.55888257351094</v>
      </c>
      <c r="AG1548" s="275">
        <v>21.442135480949347</v>
      </c>
      <c r="AH1548" s="275">
        <v>21.442135480949347</v>
      </c>
      <c r="AI1548" s="275">
        <v>33.317852911734825</v>
      </c>
      <c r="AJ1548" s="275">
        <v>33.317852911734825</v>
      </c>
      <c r="AK1548" s="275">
        <v>33.317852911734825</v>
      </c>
    </row>
    <row r="1549" spans="1:37" ht="15" x14ac:dyDescent="0.25">
      <c r="A1549" s="269" t="s">
        <v>3957</v>
      </c>
      <c r="B1549" s="269" t="s">
        <v>2405</v>
      </c>
      <c r="C1549" s="275">
        <v>73</v>
      </c>
      <c r="D1549" s="269" t="s">
        <v>802</v>
      </c>
      <c r="E1549" s="275">
        <v>463.37034000467162</v>
      </c>
      <c r="F1549" s="275">
        <v>324.13391863220517</v>
      </c>
      <c r="G1549" s="275">
        <v>384.94542516119742</v>
      </c>
      <c r="H1549" s="275">
        <v>412.20625740720664</v>
      </c>
      <c r="I1549" s="275">
        <v>363.9596185225077</v>
      </c>
      <c r="J1549" s="275">
        <v>387.67502056471227</v>
      </c>
      <c r="K1549" s="275">
        <v>402.43319069299372</v>
      </c>
      <c r="L1549" s="275">
        <v>334.78068090008327</v>
      </c>
      <c r="M1549" s="275">
        <v>367.14546566870871</v>
      </c>
      <c r="N1549" s="275">
        <v>148.30519657826278</v>
      </c>
      <c r="O1549" s="275">
        <v>115.07584376326049</v>
      </c>
      <c r="P1549" s="275">
        <v>130.81270255117863</v>
      </c>
      <c r="Q1549" s="275">
        <v>143.52565267081462</v>
      </c>
      <c r="R1549" s="275">
        <v>137.12253756139978</v>
      </c>
      <c r="S1549" s="275">
        <v>140.13128710618986</v>
      </c>
      <c r="T1549" s="275">
        <v>143.39040091745548</v>
      </c>
      <c r="U1549" s="275">
        <v>118.27202817178149</v>
      </c>
      <c r="V1549" s="275">
        <v>130.27194965869563</v>
      </c>
      <c r="W1549" s="275">
        <v>5.0372726529621428</v>
      </c>
      <c r="X1549" s="275">
        <v>0.10240616673377273</v>
      </c>
      <c r="Y1549" s="275">
        <v>2.5698394098479578</v>
      </c>
      <c r="Z1549" s="275">
        <v>0.68027373089030863</v>
      </c>
      <c r="AA1549" s="275">
        <v>0.68027373089030863</v>
      </c>
      <c r="AB1549" s="275">
        <v>0.68027373089030863</v>
      </c>
      <c r="AC1549" s="275">
        <v>0.68027373089030863</v>
      </c>
      <c r="AD1549" s="275">
        <v>0.68027373089030863</v>
      </c>
      <c r="AE1549" s="275">
        <v>0.68027373089030863</v>
      </c>
      <c r="AF1549" s="275">
        <v>233.88630567591093</v>
      </c>
      <c r="AG1549" s="275">
        <v>21.657651102649343</v>
      </c>
      <c r="AH1549" s="275">
        <v>21.657651102649343</v>
      </c>
      <c r="AI1549" s="275">
        <v>32.947375129388313</v>
      </c>
      <c r="AJ1549" s="275">
        <v>32.947375129388313</v>
      </c>
      <c r="AK1549" s="275">
        <v>32.947375129388313</v>
      </c>
    </row>
    <row r="1550" spans="1:37" ht="15" x14ac:dyDescent="0.25">
      <c r="A1550" s="269" t="s">
        <v>3958</v>
      </c>
      <c r="B1550" s="269" t="s">
        <v>1056</v>
      </c>
      <c r="C1550" s="275">
        <v>82</v>
      </c>
      <c r="D1550" s="269" t="s">
        <v>802</v>
      </c>
      <c r="E1550" s="275">
        <v>394.83559517754122</v>
      </c>
      <c r="F1550" s="275">
        <v>340.62460397880079</v>
      </c>
      <c r="G1550" s="275">
        <v>362.18739131269814</v>
      </c>
      <c r="H1550" s="275">
        <v>379.05058665723539</v>
      </c>
      <c r="I1550" s="275">
        <v>361.82486703908978</v>
      </c>
      <c r="J1550" s="275">
        <v>374.47541768534143</v>
      </c>
      <c r="K1550" s="275">
        <v>423.72116512696493</v>
      </c>
      <c r="L1550" s="275">
        <v>345.96979496321535</v>
      </c>
      <c r="M1550" s="275">
        <v>377.38771612981731</v>
      </c>
      <c r="N1550" s="275">
        <v>163.44757916658824</v>
      </c>
      <c r="O1550" s="275">
        <v>132.46537892574256</v>
      </c>
      <c r="P1550" s="275">
        <v>146.3736134232997</v>
      </c>
      <c r="Q1550" s="275">
        <v>157.18361337499951</v>
      </c>
      <c r="R1550" s="275">
        <v>154.24113010444725</v>
      </c>
      <c r="S1550" s="275">
        <v>155.85484242169966</v>
      </c>
      <c r="T1550" s="275">
        <v>170.23357081156243</v>
      </c>
      <c r="U1550" s="275">
        <v>132.81093872465723</v>
      </c>
      <c r="V1550" s="275">
        <v>150.948787030745</v>
      </c>
      <c r="W1550" s="275">
        <v>2.0836257305294943</v>
      </c>
      <c r="X1550" s="275">
        <v>7.8146421161629412E-2</v>
      </c>
      <c r="Y1550" s="275">
        <v>1.0808860758455618</v>
      </c>
      <c r="Z1550" s="275">
        <v>0.84474411719738352</v>
      </c>
      <c r="AA1550" s="275">
        <v>0.84474411719738352</v>
      </c>
      <c r="AB1550" s="275">
        <v>0.84474411719738352</v>
      </c>
      <c r="AC1550" s="275">
        <v>0.84474411719738352</v>
      </c>
      <c r="AD1550" s="275">
        <v>0.84474411719738352</v>
      </c>
      <c r="AE1550" s="275">
        <v>0.84474411719738352</v>
      </c>
      <c r="AF1550" s="275">
        <v>155.19433711359153</v>
      </c>
      <c r="AG1550" s="275">
        <v>14.370851128208475</v>
      </c>
      <c r="AH1550" s="275">
        <v>14.370851128208475</v>
      </c>
      <c r="AI1550" s="275">
        <v>30.918525556407964</v>
      </c>
      <c r="AJ1550" s="275">
        <v>30.918525556407964</v>
      </c>
      <c r="AK1550" s="275">
        <v>30.918525556407964</v>
      </c>
    </row>
    <row r="1551" spans="1:37" ht="15" x14ac:dyDescent="0.25">
      <c r="A1551" s="269" t="s">
        <v>1055</v>
      </c>
      <c r="B1551" s="269" t="s">
        <v>1056</v>
      </c>
      <c r="C1551" s="275">
        <v>57</v>
      </c>
      <c r="D1551" s="269" t="s">
        <v>802</v>
      </c>
      <c r="E1551" s="275">
        <v>209.02835876615532</v>
      </c>
      <c r="F1551" s="275">
        <v>150.28357677659358</v>
      </c>
      <c r="G1551" s="275">
        <v>174.47284757189993</v>
      </c>
      <c r="H1551" s="275">
        <v>193.94750868852813</v>
      </c>
      <c r="I1551" s="275">
        <v>176.10138907195605</v>
      </c>
      <c r="J1551" s="275">
        <v>188.51871104824755</v>
      </c>
      <c r="K1551" s="275">
        <v>248.93993754582175</v>
      </c>
      <c r="L1551" s="275">
        <v>155.59514422996969</v>
      </c>
      <c r="M1551" s="275">
        <v>192.16189324152435</v>
      </c>
      <c r="N1551" s="275">
        <v>87.024921937468847</v>
      </c>
      <c r="O1551" s="275">
        <v>56.083826072418518</v>
      </c>
      <c r="P1551" s="275">
        <v>70.256956300734572</v>
      </c>
      <c r="Q1551" s="275">
        <v>81.85136874131787</v>
      </c>
      <c r="R1551" s="275">
        <v>78.359767129629034</v>
      </c>
      <c r="S1551" s="275">
        <v>80.081420643455999</v>
      </c>
      <c r="T1551" s="275">
        <v>96.07936737087033</v>
      </c>
      <c r="U1551" s="275">
        <v>56.308844834168411</v>
      </c>
      <c r="V1551" s="275">
        <v>75.482408488284364</v>
      </c>
      <c r="W1551" s="275">
        <v>1.9205922672765905</v>
      </c>
      <c r="X1551" s="275">
        <v>6.6541008694057102E-2</v>
      </c>
      <c r="Y1551" s="275">
        <v>0.99356663798532385</v>
      </c>
      <c r="Z1551" s="275">
        <v>0.86076724963423501</v>
      </c>
      <c r="AA1551" s="275">
        <v>0.86076724963423501</v>
      </c>
      <c r="AB1551" s="275">
        <v>0.86076724963423501</v>
      </c>
      <c r="AC1551" s="275">
        <v>0.86076724963423501</v>
      </c>
      <c r="AD1551" s="275">
        <v>0.86076724963423501</v>
      </c>
      <c r="AE1551" s="275">
        <v>0.86076724963423501</v>
      </c>
      <c r="AF1551" s="275">
        <v>144.84187318203038</v>
      </c>
      <c r="AG1551" s="275">
        <v>13.412220362790217</v>
      </c>
      <c r="AH1551" s="275">
        <v>13.412220362790217</v>
      </c>
      <c r="AI1551" s="275">
        <v>13.455239885273615</v>
      </c>
      <c r="AJ1551" s="275">
        <v>13.455239885273615</v>
      </c>
      <c r="AK1551" s="275">
        <v>13.455239885273615</v>
      </c>
    </row>
    <row r="1552" spans="1:37" ht="15" x14ac:dyDescent="0.25">
      <c r="A1552" s="269" t="s">
        <v>2404</v>
      </c>
      <c r="B1552" s="269" t="s">
        <v>2405</v>
      </c>
      <c r="C1552" s="275">
        <v>75</v>
      </c>
      <c r="D1552" s="269" t="s">
        <v>802</v>
      </c>
      <c r="E1552" s="275">
        <v>474.98383811258549</v>
      </c>
      <c r="F1552" s="275">
        <v>329.73821872714342</v>
      </c>
      <c r="G1552" s="275">
        <v>392.31917457457149</v>
      </c>
      <c r="H1552" s="275">
        <v>421.99739786298653</v>
      </c>
      <c r="I1552" s="275">
        <v>373.39875895277675</v>
      </c>
      <c r="J1552" s="275">
        <v>395.81565534119488</v>
      </c>
      <c r="K1552" s="275">
        <v>412.41065756174493</v>
      </c>
      <c r="L1552" s="275">
        <v>339.71265668850771</v>
      </c>
      <c r="M1552" s="275">
        <v>376.64646522344299</v>
      </c>
      <c r="N1552" s="275">
        <v>153.72511888325755</v>
      </c>
      <c r="O1552" s="275">
        <v>123.45568135970619</v>
      </c>
      <c r="P1552" s="275">
        <v>137.73362948361134</v>
      </c>
      <c r="Q1552" s="275">
        <v>150.84013105471092</v>
      </c>
      <c r="R1552" s="275">
        <v>144.35905364635965</v>
      </c>
      <c r="S1552" s="275">
        <v>146.98987226501299</v>
      </c>
      <c r="T1552" s="275">
        <v>152.53040106017571</v>
      </c>
      <c r="U1552" s="275">
        <v>126.09960900145867</v>
      </c>
      <c r="V1552" s="275">
        <v>137.5560533437056</v>
      </c>
      <c r="W1552" s="275">
        <v>5.1490933236192236</v>
      </c>
      <c r="X1552" s="275">
        <v>0.11640727734807153</v>
      </c>
      <c r="Y1552" s="275">
        <v>2.6327503004836474</v>
      </c>
      <c r="Z1552" s="275">
        <v>0.84626098189400578</v>
      </c>
      <c r="AA1552" s="275">
        <v>0.84626098189400578</v>
      </c>
      <c r="AB1552" s="275">
        <v>0.84626098189400578</v>
      </c>
      <c r="AC1552" s="275">
        <v>0.84626098189400578</v>
      </c>
      <c r="AD1552" s="275">
        <v>0.84626098189400578</v>
      </c>
      <c r="AE1552" s="275">
        <v>0.84626098189400578</v>
      </c>
      <c r="AF1552" s="275">
        <v>231.56793820631094</v>
      </c>
      <c r="AG1552" s="275">
        <v>21.442974017349346</v>
      </c>
      <c r="AH1552" s="275">
        <v>21.442974017349346</v>
      </c>
      <c r="AI1552" s="275">
        <v>33.322164511952209</v>
      </c>
      <c r="AJ1552" s="275">
        <v>33.322164511952209</v>
      </c>
      <c r="AK1552" s="275">
        <v>33.322164511952209</v>
      </c>
    </row>
    <row r="1553" spans="1:37" ht="15" x14ac:dyDescent="0.25">
      <c r="A1553" s="269" t="s">
        <v>2406</v>
      </c>
      <c r="B1553" s="269" t="s">
        <v>2405</v>
      </c>
      <c r="C1553" s="275">
        <v>73</v>
      </c>
      <c r="D1553" s="269" t="s">
        <v>802</v>
      </c>
      <c r="E1553" s="275">
        <v>463.37034000467162</v>
      </c>
      <c r="F1553" s="275">
        <v>324.13391863220517</v>
      </c>
      <c r="G1553" s="275">
        <v>384.94542516119742</v>
      </c>
      <c r="H1553" s="275">
        <v>412.20625740720664</v>
      </c>
      <c r="I1553" s="275">
        <v>363.9596185225077</v>
      </c>
      <c r="J1553" s="275">
        <v>387.67502056471227</v>
      </c>
      <c r="K1553" s="275">
        <v>402.43319069299372</v>
      </c>
      <c r="L1553" s="275">
        <v>334.78068090008327</v>
      </c>
      <c r="M1553" s="275">
        <v>367.14546566870871</v>
      </c>
      <c r="N1553" s="275">
        <v>148.33922368003141</v>
      </c>
      <c r="O1553" s="275">
        <v>115.10018250352877</v>
      </c>
      <c r="P1553" s="275">
        <v>130.84430756257214</v>
      </c>
      <c r="Q1553" s="275">
        <v>143.55967977258322</v>
      </c>
      <c r="R1553" s="275">
        <v>137.14687630166804</v>
      </c>
      <c r="S1553" s="275">
        <v>140.16289211758337</v>
      </c>
      <c r="T1553" s="275">
        <v>143.42442801922411</v>
      </c>
      <c r="U1553" s="275">
        <v>118.29636691204976</v>
      </c>
      <c r="V1553" s="275">
        <v>130.30355467008917</v>
      </c>
      <c r="W1553" s="275">
        <v>5.0372726529621428</v>
      </c>
      <c r="X1553" s="275">
        <v>0.10240616673377273</v>
      </c>
      <c r="Y1553" s="275">
        <v>2.5698394098479578</v>
      </c>
      <c r="Z1553" s="275">
        <v>0.68027373089030863</v>
      </c>
      <c r="AA1553" s="275">
        <v>0.68027373089030863</v>
      </c>
      <c r="AB1553" s="275">
        <v>0.68027373089030863</v>
      </c>
      <c r="AC1553" s="275">
        <v>0.68027373089030863</v>
      </c>
      <c r="AD1553" s="275">
        <v>0.68027373089030863</v>
      </c>
      <c r="AE1553" s="275">
        <v>0.68027373089030863</v>
      </c>
      <c r="AF1553" s="275">
        <v>233.89231753071093</v>
      </c>
      <c r="AG1553" s="275">
        <v>21.658207788849346</v>
      </c>
      <c r="AH1553" s="275">
        <v>21.658207788849346</v>
      </c>
      <c r="AI1553" s="275">
        <v>32.951367974128686</v>
      </c>
      <c r="AJ1553" s="275">
        <v>32.951367974128686</v>
      </c>
      <c r="AK1553" s="275">
        <v>32.951367974128686</v>
      </c>
    </row>
    <row r="1554" spans="1:37" ht="15" x14ac:dyDescent="0.25">
      <c r="A1554" s="269" t="s">
        <v>1057</v>
      </c>
      <c r="B1554" s="269" t="s">
        <v>1056</v>
      </c>
      <c r="C1554" s="275">
        <v>82</v>
      </c>
      <c r="D1554" s="269" t="s">
        <v>802</v>
      </c>
      <c r="E1554" s="275">
        <v>394.83559517754122</v>
      </c>
      <c r="F1554" s="275">
        <v>340.62460397880079</v>
      </c>
      <c r="G1554" s="275">
        <v>362.18739131269814</v>
      </c>
      <c r="H1554" s="275">
        <v>379.05058665723539</v>
      </c>
      <c r="I1554" s="275">
        <v>361.82486703908978</v>
      </c>
      <c r="J1554" s="275">
        <v>374.47541768534143</v>
      </c>
      <c r="K1554" s="275">
        <v>423.72116512696493</v>
      </c>
      <c r="L1554" s="275">
        <v>345.96979496321535</v>
      </c>
      <c r="M1554" s="275">
        <v>377.38771612981731</v>
      </c>
      <c r="N1554" s="275">
        <v>163.44757916658824</v>
      </c>
      <c r="O1554" s="275">
        <v>132.46537892574256</v>
      </c>
      <c r="P1554" s="275">
        <v>146.3736134232997</v>
      </c>
      <c r="Q1554" s="275">
        <v>157.18361337499951</v>
      </c>
      <c r="R1554" s="275">
        <v>154.24113010444725</v>
      </c>
      <c r="S1554" s="275">
        <v>155.85484242169963</v>
      </c>
      <c r="T1554" s="275">
        <v>170.23357081156243</v>
      </c>
      <c r="U1554" s="275">
        <v>132.81093872465723</v>
      </c>
      <c r="V1554" s="275">
        <v>150.948787030745</v>
      </c>
      <c r="W1554" s="275">
        <v>2.0836257305294943</v>
      </c>
      <c r="X1554" s="275">
        <v>7.8146421161629412E-2</v>
      </c>
      <c r="Y1554" s="275">
        <v>1.0808860758455618</v>
      </c>
      <c r="Z1554" s="275">
        <v>0.84474411719738352</v>
      </c>
      <c r="AA1554" s="275">
        <v>0.84474411719738352</v>
      </c>
      <c r="AB1554" s="275">
        <v>0.84474411719738352</v>
      </c>
      <c r="AC1554" s="275">
        <v>0.84474411719738352</v>
      </c>
      <c r="AD1554" s="275">
        <v>0.84474411719738352</v>
      </c>
      <c r="AE1554" s="275">
        <v>0.84474411719738352</v>
      </c>
      <c r="AF1554" s="275">
        <v>155.19504929759154</v>
      </c>
      <c r="AG1554" s="275">
        <v>14.370917073208474</v>
      </c>
      <c r="AH1554" s="275">
        <v>14.370917073208474</v>
      </c>
      <c r="AI1554" s="275">
        <v>30.918525556407964</v>
      </c>
      <c r="AJ1554" s="275">
        <v>30.918525556407964</v>
      </c>
      <c r="AK1554" s="275">
        <v>30.918525556407964</v>
      </c>
    </row>
    <row r="1555" spans="1:37" ht="15" x14ac:dyDescent="0.25">
      <c r="A1555" s="269" t="s">
        <v>490</v>
      </c>
      <c r="B1555" s="269" t="s">
        <v>491</v>
      </c>
      <c r="C1555" s="275">
        <v>73</v>
      </c>
      <c r="D1555" s="269" t="s">
        <v>802</v>
      </c>
      <c r="E1555" s="275">
        <v>3246.5645831896582</v>
      </c>
      <c r="F1555" s="275">
        <v>3221.5071047769006</v>
      </c>
      <c r="G1555" s="275">
        <v>3232.2412127255625</v>
      </c>
      <c r="H1555" s="275">
        <v>3237.1026092289653</v>
      </c>
      <c r="I1555" s="275">
        <v>3234.9649036835312</v>
      </c>
      <c r="J1555" s="275">
        <v>3236.1888564558549</v>
      </c>
      <c r="K1555" s="275">
        <v>3254.8620376957952</v>
      </c>
      <c r="L1555" s="275">
        <v>3223.8383912155327</v>
      </c>
      <c r="M1555" s="275">
        <v>3238.4162793522964</v>
      </c>
      <c r="N1555" s="275">
        <v>47.755880908919771</v>
      </c>
      <c r="O1555" s="275">
        <v>27.646050373834033</v>
      </c>
      <c r="P1555" s="275">
        <v>37.693607507859518</v>
      </c>
      <c r="Q1555" s="275">
        <v>44.308197513026862</v>
      </c>
      <c r="R1555" s="275">
        <v>41.248347850711383</v>
      </c>
      <c r="S1555" s="275">
        <v>42.82487318167771</v>
      </c>
      <c r="T1555" s="275">
        <v>50.124744097607916</v>
      </c>
      <c r="U1555" s="275">
        <v>28.595665000090555</v>
      </c>
      <c r="V1555" s="275">
        <v>38.748729096540266</v>
      </c>
      <c r="W1555" s="275">
        <v>161.92284664208424</v>
      </c>
      <c r="X1555" s="275">
        <v>17.471460857997741</v>
      </c>
      <c r="Y1555" s="275">
        <v>89.697153750040997</v>
      </c>
      <c r="Z1555" s="275">
        <v>34.946736396240965</v>
      </c>
      <c r="AA1555" s="275">
        <v>34.946736396240965</v>
      </c>
      <c r="AB1555" s="275">
        <v>34.946736396240965</v>
      </c>
      <c r="AC1555" s="275">
        <v>34.946736396240965</v>
      </c>
      <c r="AD1555" s="275">
        <v>34.946736396240965</v>
      </c>
      <c r="AE1555" s="275">
        <v>34.946736396240965</v>
      </c>
      <c r="AF1555" s="275">
        <v>292.18094196307635</v>
      </c>
      <c r="AG1555" s="275">
        <v>27.055670956894108</v>
      </c>
      <c r="AH1555" s="275">
        <v>27.055670956894108</v>
      </c>
      <c r="AI1555" s="275">
        <v>8.5495295212079778</v>
      </c>
      <c r="AJ1555" s="275">
        <v>8.5495295212079778</v>
      </c>
      <c r="AK1555" s="275">
        <v>8.5495295212079778</v>
      </c>
    </row>
    <row r="1556" spans="1:37" ht="15" x14ac:dyDescent="0.25">
      <c r="A1556" s="269" t="s">
        <v>3959</v>
      </c>
      <c r="B1556" s="269" t="s">
        <v>1917</v>
      </c>
      <c r="C1556" s="275">
        <v>72</v>
      </c>
      <c r="D1556" s="269" t="s">
        <v>802</v>
      </c>
      <c r="E1556" s="275">
        <v>3845.9295461637544</v>
      </c>
      <c r="F1556" s="275">
        <v>3837.2921914091712</v>
      </c>
      <c r="G1556" s="275">
        <v>3841.3797560214612</v>
      </c>
      <c r="H1556" s="275">
        <v>3843.9793932481248</v>
      </c>
      <c r="I1556" s="275">
        <v>3843.0280965789793</v>
      </c>
      <c r="J1556" s="275">
        <v>3843.6588449131586</v>
      </c>
      <c r="K1556" s="275">
        <v>3853.6685929189098</v>
      </c>
      <c r="L1556" s="275">
        <v>3837.9645157156847</v>
      </c>
      <c r="M1556" s="275">
        <v>3844.2299475851114</v>
      </c>
      <c r="N1556" s="275">
        <v>24.77057567538295</v>
      </c>
      <c r="O1556" s="275">
        <v>19.581858371406138</v>
      </c>
      <c r="P1556" s="275">
        <v>22.14444388018217</v>
      </c>
      <c r="Q1556" s="275">
        <v>24.074995849409923</v>
      </c>
      <c r="R1556" s="275">
        <v>23.392137847786397</v>
      </c>
      <c r="S1556" s="275">
        <v>23.765634806156214</v>
      </c>
      <c r="T1556" s="275">
        <v>25.346589611187913</v>
      </c>
      <c r="U1556" s="275">
        <v>19.898650408420618</v>
      </c>
      <c r="V1556" s="275">
        <v>22.301770116670593</v>
      </c>
      <c r="W1556" s="275">
        <v>194.08676586967132</v>
      </c>
      <c r="X1556" s="275">
        <v>20.958382032943167</v>
      </c>
      <c r="Y1556" s="275">
        <v>107.52257395130725</v>
      </c>
      <c r="Z1556" s="275">
        <v>41.832357195491177</v>
      </c>
      <c r="AA1556" s="275">
        <v>41.832357195491177</v>
      </c>
      <c r="AB1556" s="275">
        <v>41.832357195491177</v>
      </c>
      <c r="AC1556" s="275">
        <v>41.832357195491177</v>
      </c>
      <c r="AD1556" s="275">
        <v>41.832357195491177</v>
      </c>
      <c r="AE1556" s="275">
        <v>41.832357195491177</v>
      </c>
      <c r="AF1556" s="275">
        <v>564.15890266420001</v>
      </c>
      <c r="AG1556" s="275">
        <v>52.240562786600002</v>
      </c>
      <c r="AH1556" s="275">
        <v>52.240562786600002</v>
      </c>
      <c r="AI1556" s="275">
        <v>3.1174009344000568</v>
      </c>
      <c r="AJ1556" s="275">
        <v>3.1174009344000568</v>
      </c>
      <c r="AK1556" s="275">
        <v>3.1174009344000568</v>
      </c>
    </row>
    <row r="1557" spans="1:37" ht="15" x14ac:dyDescent="0.25">
      <c r="A1557" s="269" t="s">
        <v>3960</v>
      </c>
      <c r="B1557" s="269" t="s">
        <v>1917</v>
      </c>
      <c r="C1557" s="275">
        <v>66</v>
      </c>
      <c r="D1557" s="269" t="s">
        <v>802</v>
      </c>
      <c r="E1557" s="275">
        <v>1978.0607325517408</v>
      </c>
      <c r="F1557" s="275">
        <v>1945.5409745950597</v>
      </c>
      <c r="G1557" s="275">
        <v>1956.5791696835749</v>
      </c>
      <c r="H1557" s="275">
        <v>1963.4789220819166</v>
      </c>
      <c r="I1557" s="275">
        <v>1956.2362093780825</v>
      </c>
      <c r="J1557" s="275">
        <v>1959.8575657299996</v>
      </c>
      <c r="K1557" s="275">
        <v>1978.0607325517408</v>
      </c>
      <c r="L1557" s="275">
        <v>1948.9025961276288</v>
      </c>
      <c r="M1557" s="275">
        <v>1960.8752440918049</v>
      </c>
      <c r="N1557" s="275">
        <v>45.10054029106859</v>
      </c>
      <c r="O1557" s="275">
        <v>26.717362563642563</v>
      </c>
      <c r="P1557" s="275">
        <v>33.296106012389984</v>
      </c>
      <c r="Q1557" s="275">
        <v>39.526341254357526</v>
      </c>
      <c r="R1557" s="275">
        <v>36.532619537110335</v>
      </c>
      <c r="S1557" s="275">
        <v>38.016158898670945</v>
      </c>
      <c r="T1557" s="275">
        <v>38.179354973958588</v>
      </c>
      <c r="U1557" s="275">
        <v>27.655622382096382</v>
      </c>
      <c r="V1557" s="275">
        <v>33.013344197193959</v>
      </c>
      <c r="W1557" s="275">
        <v>97.519573787238556</v>
      </c>
      <c r="X1557" s="275">
        <v>10.496753945156218</v>
      </c>
      <c r="Y1557" s="275">
        <v>54.008163866197386</v>
      </c>
      <c r="Z1557" s="275">
        <v>21.095309384390465</v>
      </c>
      <c r="AA1557" s="275">
        <v>21.095309384390465</v>
      </c>
      <c r="AB1557" s="275">
        <v>21.095309384390465</v>
      </c>
      <c r="AC1557" s="275">
        <v>21.095309384390465</v>
      </c>
      <c r="AD1557" s="275">
        <v>21.095309384390465</v>
      </c>
      <c r="AE1557" s="275">
        <v>21.095309384390465</v>
      </c>
      <c r="AF1557" s="275">
        <v>342.08523701600006</v>
      </c>
      <c r="AG1557" s="275">
        <v>31.676758017299996</v>
      </c>
      <c r="AH1557" s="275">
        <v>31.676758017299996</v>
      </c>
      <c r="AI1557" s="275">
        <v>8.2488088339780976</v>
      </c>
      <c r="AJ1557" s="275">
        <v>8.2488088339780976</v>
      </c>
      <c r="AK1557" s="275">
        <v>8.2488088339780976</v>
      </c>
    </row>
    <row r="1558" spans="1:37" ht="15" x14ac:dyDescent="0.25">
      <c r="A1558" s="269" t="s">
        <v>1916</v>
      </c>
      <c r="B1558" s="269" t="s">
        <v>1917</v>
      </c>
      <c r="C1558" s="275">
        <v>72</v>
      </c>
      <c r="D1558" s="269" t="s">
        <v>802</v>
      </c>
      <c r="E1558" s="275">
        <v>3845.9295461637544</v>
      </c>
      <c r="F1558" s="275">
        <v>3837.2921914091712</v>
      </c>
      <c r="G1558" s="275">
        <v>3841.3797560214612</v>
      </c>
      <c r="H1558" s="275">
        <v>3843.9793932481248</v>
      </c>
      <c r="I1558" s="275">
        <v>3843.0280965789793</v>
      </c>
      <c r="J1558" s="275">
        <v>3843.6588449131586</v>
      </c>
      <c r="K1558" s="275">
        <v>3853.6685929189098</v>
      </c>
      <c r="L1558" s="275">
        <v>3837.9645157156847</v>
      </c>
      <c r="M1558" s="275">
        <v>3844.2299475851114</v>
      </c>
      <c r="N1558" s="275">
        <v>24.77057567538295</v>
      </c>
      <c r="O1558" s="275">
        <v>19.581858371406138</v>
      </c>
      <c r="P1558" s="275">
        <v>22.14444388018217</v>
      </c>
      <c r="Q1558" s="275">
        <v>24.07499584940992</v>
      </c>
      <c r="R1558" s="275">
        <v>23.392137847786397</v>
      </c>
      <c r="S1558" s="275">
        <v>23.765634806156214</v>
      </c>
      <c r="T1558" s="275">
        <v>25.346589611187913</v>
      </c>
      <c r="U1558" s="275">
        <v>19.898650408420618</v>
      </c>
      <c r="V1558" s="275">
        <v>22.301770116670589</v>
      </c>
      <c r="W1558" s="275">
        <v>194.08676586967132</v>
      </c>
      <c r="X1558" s="275">
        <v>20.958382032943167</v>
      </c>
      <c r="Y1558" s="275">
        <v>107.52257395130725</v>
      </c>
      <c r="Z1558" s="275">
        <v>41.832357195491177</v>
      </c>
      <c r="AA1558" s="275">
        <v>41.832357195491177</v>
      </c>
      <c r="AB1558" s="275">
        <v>41.832357195491177</v>
      </c>
      <c r="AC1558" s="275">
        <v>41.832357195491177</v>
      </c>
      <c r="AD1558" s="275">
        <v>41.832357195491177</v>
      </c>
      <c r="AE1558" s="275">
        <v>41.832357195491177</v>
      </c>
      <c r="AF1558" s="275">
        <v>564.15986805688499</v>
      </c>
      <c r="AG1558" s="275">
        <v>52.240652178900461</v>
      </c>
      <c r="AH1558" s="275">
        <v>52.240652178900461</v>
      </c>
      <c r="AI1558" s="275">
        <v>3.1174009344000568</v>
      </c>
      <c r="AJ1558" s="275">
        <v>3.1174009344000568</v>
      </c>
      <c r="AK1558" s="275">
        <v>3.1174009344000568</v>
      </c>
    </row>
    <row r="1559" spans="1:37" ht="15" x14ac:dyDescent="0.25">
      <c r="A1559" s="269" t="s">
        <v>1918</v>
      </c>
      <c r="B1559" s="269" t="s">
        <v>1917</v>
      </c>
      <c r="C1559" s="275">
        <v>66</v>
      </c>
      <c r="D1559" s="269" t="s">
        <v>802</v>
      </c>
      <c r="E1559" s="275">
        <v>1978.0607325517408</v>
      </c>
      <c r="F1559" s="275">
        <v>1945.5409745950597</v>
      </c>
      <c r="G1559" s="275">
        <v>1956.5791696835749</v>
      </c>
      <c r="H1559" s="275">
        <v>1963.4789220819166</v>
      </c>
      <c r="I1559" s="275">
        <v>1956.2362093780825</v>
      </c>
      <c r="J1559" s="275">
        <v>1959.8575657299996</v>
      </c>
      <c r="K1559" s="275">
        <v>1978.0607325517408</v>
      </c>
      <c r="L1559" s="275">
        <v>1948.9025961276288</v>
      </c>
      <c r="M1559" s="275">
        <v>1960.8752440918049</v>
      </c>
      <c r="N1559" s="275">
        <v>45.10054029106859</v>
      </c>
      <c r="O1559" s="275">
        <v>26.717362563642567</v>
      </c>
      <c r="P1559" s="275">
        <v>33.296106012389984</v>
      </c>
      <c r="Q1559" s="275">
        <v>39.526341254357526</v>
      </c>
      <c r="R1559" s="275">
        <v>36.532619537110335</v>
      </c>
      <c r="S1559" s="275">
        <v>38.016158898670945</v>
      </c>
      <c r="T1559" s="275">
        <v>38.179354973958588</v>
      </c>
      <c r="U1559" s="275">
        <v>27.655622382096382</v>
      </c>
      <c r="V1559" s="275">
        <v>33.013344197193959</v>
      </c>
      <c r="W1559" s="275">
        <v>97.519573787238556</v>
      </c>
      <c r="X1559" s="275">
        <v>10.496753945156218</v>
      </c>
      <c r="Y1559" s="275">
        <v>54.008163866197386</v>
      </c>
      <c r="Z1559" s="275">
        <v>21.095309384390465</v>
      </c>
      <c r="AA1559" s="275">
        <v>21.095309384390465</v>
      </c>
      <c r="AB1559" s="275">
        <v>21.095309384390465</v>
      </c>
      <c r="AC1559" s="275">
        <v>21.095309384390465</v>
      </c>
      <c r="AD1559" s="275">
        <v>21.095309384390465</v>
      </c>
      <c r="AE1559" s="275">
        <v>21.095309384390465</v>
      </c>
      <c r="AF1559" s="275">
        <v>342.08580805808498</v>
      </c>
      <c r="AG1559" s="275">
        <v>31.676810893200454</v>
      </c>
      <c r="AH1559" s="275">
        <v>31.676810893200454</v>
      </c>
      <c r="AI1559" s="275">
        <v>8.2488088339780976</v>
      </c>
      <c r="AJ1559" s="275">
        <v>8.2488088339780976</v>
      </c>
      <c r="AK1559" s="275">
        <v>8.2488088339780976</v>
      </c>
    </row>
    <row r="1560" spans="1:37" ht="15" x14ac:dyDescent="0.25">
      <c r="A1560" s="269" t="s">
        <v>492</v>
      </c>
      <c r="B1560" s="269" t="s">
        <v>493</v>
      </c>
      <c r="C1560" s="275">
        <v>95</v>
      </c>
      <c r="D1560" s="269" t="s">
        <v>802</v>
      </c>
      <c r="E1560" s="275">
        <v>1560.6261767486392</v>
      </c>
      <c r="F1560" s="275">
        <v>1543.5797157833829</v>
      </c>
      <c r="G1560" s="275">
        <v>1550.5221956353591</v>
      </c>
      <c r="H1560" s="275">
        <v>1555.8922904462884</v>
      </c>
      <c r="I1560" s="275">
        <v>1551.4850857605854</v>
      </c>
      <c r="J1560" s="275">
        <v>1553.8437881030436</v>
      </c>
      <c r="K1560" s="275">
        <v>1561.5220740083948</v>
      </c>
      <c r="L1560" s="275">
        <v>1545.5966887029244</v>
      </c>
      <c r="M1560" s="275">
        <v>1554.0953286212996</v>
      </c>
      <c r="N1560" s="275">
        <v>34.792366939944692</v>
      </c>
      <c r="O1560" s="275">
        <v>24.475120917072392</v>
      </c>
      <c r="P1560" s="275">
        <v>28.240766647452222</v>
      </c>
      <c r="Q1560" s="275">
        <v>32.000913704542505</v>
      </c>
      <c r="R1560" s="275">
        <v>30.612887009683764</v>
      </c>
      <c r="S1560" s="275">
        <v>31.273621354367535</v>
      </c>
      <c r="T1560" s="275">
        <v>32.000914124602453</v>
      </c>
      <c r="U1560" s="275">
        <v>24.947279899446706</v>
      </c>
      <c r="V1560" s="275">
        <v>28.372257539798206</v>
      </c>
      <c r="W1560" s="275">
        <v>45.323612154296029</v>
      </c>
      <c r="X1560" s="275">
        <v>4.7916419394841663</v>
      </c>
      <c r="Y1560" s="275">
        <v>25.057627046890097</v>
      </c>
      <c r="Z1560" s="275">
        <v>9.690685492212145</v>
      </c>
      <c r="AA1560" s="275">
        <v>9.690685492212145</v>
      </c>
      <c r="AB1560" s="275">
        <v>9.690685492212145</v>
      </c>
      <c r="AC1560" s="275">
        <v>9.690685492212145</v>
      </c>
      <c r="AD1560" s="275">
        <v>9.690685492212145</v>
      </c>
      <c r="AE1560" s="275">
        <v>9.690685492212145</v>
      </c>
      <c r="AF1560" s="275">
        <v>82.663817705220254</v>
      </c>
      <c r="AG1560" s="275">
        <v>7.6545910475981715</v>
      </c>
      <c r="AH1560" s="275">
        <v>7.6545910475981715</v>
      </c>
      <c r="AI1560" s="275">
        <v>5.9838488705559119</v>
      </c>
      <c r="AJ1560" s="275">
        <v>5.9838488705559119</v>
      </c>
      <c r="AK1560" s="275">
        <v>5.9838488705559119</v>
      </c>
    </row>
    <row r="1561" spans="1:37" ht="15" x14ac:dyDescent="0.25">
      <c r="A1561" s="269" t="s">
        <v>3961</v>
      </c>
      <c r="B1561" s="269" t="s">
        <v>1920</v>
      </c>
      <c r="C1561" s="275">
        <v>91</v>
      </c>
      <c r="D1561" s="269" t="s">
        <v>802</v>
      </c>
      <c r="E1561" s="275">
        <v>1544.2816708423234</v>
      </c>
      <c r="F1561" s="275">
        <v>1538.2018241825706</v>
      </c>
      <c r="G1561" s="275">
        <v>1541.0485887980083</v>
      </c>
      <c r="H1561" s="275">
        <v>1544.8890260215246</v>
      </c>
      <c r="I1561" s="275">
        <v>1543.3173293539533</v>
      </c>
      <c r="J1561" s="275">
        <v>1544.4133776869521</v>
      </c>
      <c r="K1561" s="275">
        <v>1554.5782256923096</v>
      </c>
      <c r="L1561" s="275">
        <v>1538.8741484890845</v>
      </c>
      <c r="M1561" s="275">
        <v>1543.8987803616585</v>
      </c>
      <c r="N1561" s="275">
        <v>27.171850769501027</v>
      </c>
      <c r="O1561" s="275">
        <v>22.745399216144769</v>
      </c>
      <c r="P1561" s="275">
        <v>25.090194510457788</v>
      </c>
      <c r="Q1561" s="275">
        <v>27.163143335407714</v>
      </c>
      <c r="R1561" s="275">
        <v>26.555678692525024</v>
      </c>
      <c r="S1561" s="275">
        <v>26.901951874086965</v>
      </c>
      <c r="T1561" s="275">
        <v>28.510130455926543</v>
      </c>
      <c r="U1561" s="275">
        <v>23.062191253159249</v>
      </c>
      <c r="V1561" s="275">
        <v>25.247520746946208</v>
      </c>
      <c r="W1561" s="275">
        <v>44.950164333899302</v>
      </c>
      <c r="X1561" s="275">
        <v>4.788426214837437</v>
      </c>
      <c r="Y1561" s="275">
        <v>24.869295274368369</v>
      </c>
      <c r="Z1561" s="275">
        <v>9.6729744269199962</v>
      </c>
      <c r="AA1561" s="275">
        <v>9.6729744269199962</v>
      </c>
      <c r="AB1561" s="275">
        <v>9.6729744269199962</v>
      </c>
      <c r="AC1561" s="275">
        <v>9.6729744269199962</v>
      </c>
      <c r="AD1561" s="275">
        <v>9.6729744269199962</v>
      </c>
      <c r="AE1561" s="275">
        <v>9.6729744269199962</v>
      </c>
      <c r="AF1561" s="275">
        <v>59.576197465899995</v>
      </c>
      <c r="AG1561" s="275">
        <v>5.5167002634999998</v>
      </c>
      <c r="AH1561" s="275">
        <v>5.5167002634999998</v>
      </c>
      <c r="AI1561" s="275">
        <v>3.2340505392043233</v>
      </c>
      <c r="AJ1561" s="275">
        <v>3.2340505392043233</v>
      </c>
      <c r="AK1561" s="275">
        <v>3.2340505392043233</v>
      </c>
    </row>
    <row r="1562" spans="1:37" ht="15" x14ac:dyDescent="0.25">
      <c r="A1562" s="269" t="s">
        <v>1919</v>
      </c>
      <c r="B1562" s="269" t="s">
        <v>1920</v>
      </c>
      <c r="C1562" s="275">
        <v>91</v>
      </c>
      <c r="D1562" s="269" t="s">
        <v>802</v>
      </c>
      <c r="E1562" s="275">
        <v>1544.2816708423234</v>
      </c>
      <c r="F1562" s="275">
        <v>1538.2018241825706</v>
      </c>
      <c r="G1562" s="275">
        <v>1541.0485887980083</v>
      </c>
      <c r="H1562" s="275">
        <v>1544.8890260215246</v>
      </c>
      <c r="I1562" s="275">
        <v>1543.3173293539533</v>
      </c>
      <c r="J1562" s="275">
        <v>1544.4133776869521</v>
      </c>
      <c r="K1562" s="275">
        <v>1554.5782256923096</v>
      </c>
      <c r="L1562" s="275">
        <v>1538.8741484890845</v>
      </c>
      <c r="M1562" s="275">
        <v>1543.8987803616585</v>
      </c>
      <c r="N1562" s="275">
        <v>27.171850769501031</v>
      </c>
      <c r="O1562" s="275">
        <v>22.745399216144769</v>
      </c>
      <c r="P1562" s="275">
        <v>25.090194510457788</v>
      </c>
      <c r="Q1562" s="275">
        <v>27.163143335407714</v>
      </c>
      <c r="R1562" s="275">
        <v>26.555678692525024</v>
      </c>
      <c r="S1562" s="275">
        <v>26.901951874086969</v>
      </c>
      <c r="T1562" s="275">
        <v>28.510130455926543</v>
      </c>
      <c r="U1562" s="275">
        <v>23.062191253159249</v>
      </c>
      <c r="V1562" s="275">
        <v>25.247520746946208</v>
      </c>
      <c r="W1562" s="275">
        <v>44.950164333899302</v>
      </c>
      <c r="X1562" s="275">
        <v>4.788426214837437</v>
      </c>
      <c r="Y1562" s="275">
        <v>24.869295274368369</v>
      </c>
      <c r="Z1562" s="275">
        <v>9.6729744269199962</v>
      </c>
      <c r="AA1562" s="275">
        <v>9.6729744269199962</v>
      </c>
      <c r="AB1562" s="275">
        <v>9.6729744269199962</v>
      </c>
      <c r="AC1562" s="275">
        <v>9.6729744269199962</v>
      </c>
      <c r="AD1562" s="275">
        <v>9.6729744269199962</v>
      </c>
      <c r="AE1562" s="275">
        <v>9.6729744269199962</v>
      </c>
      <c r="AF1562" s="275">
        <v>59.528515297984939</v>
      </c>
      <c r="AG1562" s="275">
        <v>5.5122849496004571</v>
      </c>
      <c r="AH1562" s="275">
        <v>5.5122849496004571</v>
      </c>
      <c r="AI1562" s="275">
        <v>3.2340505392043233</v>
      </c>
      <c r="AJ1562" s="275">
        <v>3.2340505392043233</v>
      </c>
      <c r="AK1562" s="275">
        <v>3.2340505392043233</v>
      </c>
    </row>
    <row r="1563" spans="1:37" ht="15" x14ac:dyDescent="0.25">
      <c r="A1563" s="269" t="s">
        <v>3962</v>
      </c>
      <c r="B1563" s="269" t="s">
        <v>2408</v>
      </c>
      <c r="C1563" s="275">
        <v>102</v>
      </c>
      <c r="D1563" s="269" t="s">
        <v>802</v>
      </c>
      <c r="E1563" s="275">
        <v>3714.5795312753235</v>
      </c>
      <c r="F1563" s="275">
        <v>3646.2099983824082</v>
      </c>
      <c r="G1563" s="275">
        <v>3675.9794363374472</v>
      </c>
      <c r="H1563" s="275">
        <v>3693.5588674963969</v>
      </c>
      <c r="I1563" s="275">
        <v>3668.039479084202</v>
      </c>
      <c r="J1563" s="275">
        <v>3679.1573955978774</v>
      </c>
      <c r="K1563" s="275">
        <v>3696.0447819620881</v>
      </c>
      <c r="L1563" s="275">
        <v>3649.5909121536661</v>
      </c>
      <c r="M1563" s="275">
        <v>3670.5686861761469</v>
      </c>
      <c r="N1563" s="275">
        <v>113.23965732308166</v>
      </c>
      <c r="O1563" s="275">
        <v>86.984387515244791</v>
      </c>
      <c r="P1563" s="275">
        <v>99.141148754883375</v>
      </c>
      <c r="Q1563" s="275">
        <v>109.20701993057283</v>
      </c>
      <c r="R1563" s="275">
        <v>104.23082729936105</v>
      </c>
      <c r="S1563" s="275">
        <v>106.13895134330963</v>
      </c>
      <c r="T1563" s="275">
        <v>116.21691967967232</v>
      </c>
      <c r="U1563" s="275">
        <v>86.803996043565022</v>
      </c>
      <c r="V1563" s="275">
        <v>100.77421495356404</v>
      </c>
      <c r="W1563" s="275">
        <v>80.672641288801444</v>
      </c>
      <c r="X1563" s="275">
        <v>8.3869005600043245</v>
      </c>
      <c r="Y1563" s="275">
        <v>44.529770924402882</v>
      </c>
      <c r="Z1563" s="275">
        <v>16.671976465507083</v>
      </c>
      <c r="AA1563" s="275">
        <v>16.671976465507083</v>
      </c>
      <c r="AB1563" s="275">
        <v>16.671976465507083</v>
      </c>
      <c r="AC1563" s="275">
        <v>16.671976465507083</v>
      </c>
      <c r="AD1563" s="275">
        <v>16.671976465507083</v>
      </c>
      <c r="AE1563" s="275">
        <v>16.671976465507083</v>
      </c>
      <c r="AF1563" s="275">
        <v>276.3592118473</v>
      </c>
      <c r="AG1563" s="275">
        <v>25.590596615799999</v>
      </c>
      <c r="AH1563" s="275">
        <v>25.590596615799999</v>
      </c>
      <c r="AI1563" s="275">
        <v>11.48313404306311</v>
      </c>
      <c r="AJ1563" s="275">
        <v>11.48313404306311</v>
      </c>
      <c r="AK1563" s="275">
        <v>11.48313404306311</v>
      </c>
    </row>
    <row r="1564" spans="1:37" ht="15" x14ac:dyDescent="0.25">
      <c r="A1564" s="269" t="s">
        <v>2407</v>
      </c>
      <c r="B1564" s="269" t="s">
        <v>2408</v>
      </c>
      <c r="C1564" s="275">
        <v>102</v>
      </c>
      <c r="D1564" s="269" t="s">
        <v>802</v>
      </c>
      <c r="E1564" s="275">
        <v>3714.5795312753235</v>
      </c>
      <c r="F1564" s="275">
        <v>3646.2099983824082</v>
      </c>
      <c r="G1564" s="275">
        <v>3675.9794363374472</v>
      </c>
      <c r="H1564" s="275">
        <v>3693.5588674963969</v>
      </c>
      <c r="I1564" s="275">
        <v>3668.039479084202</v>
      </c>
      <c r="J1564" s="275">
        <v>3679.1573955978774</v>
      </c>
      <c r="K1564" s="275">
        <v>3696.0447819620881</v>
      </c>
      <c r="L1564" s="275">
        <v>3649.5909121536661</v>
      </c>
      <c r="M1564" s="275">
        <v>3670.5686861761469</v>
      </c>
      <c r="N1564" s="275">
        <v>113.23965732308164</v>
      </c>
      <c r="O1564" s="275">
        <v>86.984387515244791</v>
      </c>
      <c r="P1564" s="275">
        <v>99.141148754883375</v>
      </c>
      <c r="Q1564" s="275">
        <v>109.20701993057283</v>
      </c>
      <c r="R1564" s="275">
        <v>104.23082729936105</v>
      </c>
      <c r="S1564" s="275">
        <v>106.13895134330963</v>
      </c>
      <c r="T1564" s="275">
        <v>116.21691967967232</v>
      </c>
      <c r="U1564" s="275">
        <v>86.803996043565022</v>
      </c>
      <c r="V1564" s="275">
        <v>100.77421495356404</v>
      </c>
      <c r="W1564" s="275">
        <v>80.672641288801444</v>
      </c>
      <c r="X1564" s="275">
        <v>8.3869005600043245</v>
      </c>
      <c r="Y1564" s="275">
        <v>44.529770924402882</v>
      </c>
      <c r="Z1564" s="275">
        <v>16.671976465507083</v>
      </c>
      <c r="AA1564" s="275">
        <v>16.671976465507083</v>
      </c>
      <c r="AB1564" s="275">
        <v>16.671976465507083</v>
      </c>
      <c r="AC1564" s="275">
        <v>16.671976465507083</v>
      </c>
      <c r="AD1564" s="275">
        <v>16.671976465507083</v>
      </c>
      <c r="AE1564" s="275">
        <v>16.671976465507083</v>
      </c>
      <c r="AF1564" s="275">
        <v>276.35978288938497</v>
      </c>
      <c r="AG1564" s="275">
        <v>25.590649491700457</v>
      </c>
      <c r="AH1564" s="275">
        <v>25.590649491700457</v>
      </c>
      <c r="AI1564" s="275">
        <v>11.48313404306311</v>
      </c>
      <c r="AJ1564" s="275">
        <v>11.48313404306311</v>
      </c>
      <c r="AK1564" s="275">
        <v>11.48313404306311</v>
      </c>
    </row>
    <row r="1565" spans="1:37" ht="15" x14ac:dyDescent="0.25">
      <c r="A1565" s="269" t="s">
        <v>494</v>
      </c>
      <c r="B1565" s="269" t="s">
        <v>495</v>
      </c>
      <c r="C1565" s="275">
        <v>0</v>
      </c>
      <c r="D1565" s="269" t="s">
        <v>802</v>
      </c>
      <c r="E1565" s="275">
        <v>0</v>
      </c>
      <c r="F1565" s="275">
        <v>0</v>
      </c>
      <c r="G1565" s="275">
        <v>0</v>
      </c>
      <c r="H1565" s="275">
        <v>0</v>
      </c>
      <c r="I1565" s="275">
        <v>0</v>
      </c>
      <c r="J1565" s="275">
        <v>0</v>
      </c>
      <c r="K1565" s="275">
        <v>0</v>
      </c>
      <c r="L1565" s="275">
        <v>0</v>
      </c>
      <c r="M1565" s="275">
        <v>0</v>
      </c>
      <c r="N1565" s="275">
        <v>0</v>
      </c>
      <c r="O1565" s="275">
        <v>0</v>
      </c>
      <c r="P1565" s="275">
        <v>0</v>
      </c>
      <c r="Q1565" s="275">
        <v>0</v>
      </c>
      <c r="R1565" s="275">
        <v>0</v>
      </c>
      <c r="S1565" s="275">
        <v>0</v>
      </c>
      <c r="T1565" s="275">
        <v>0</v>
      </c>
      <c r="U1565" s="275">
        <v>0</v>
      </c>
      <c r="V1565" s="275">
        <v>0</v>
      </c>
      <c r="W1565" s="275">
        <v>0</v>
      </c>
      <c r="X1565" s="275">
        <v>0</v>
      </c>
      <c r="Y1565" s="275">
        <v>0</v>
      </c>
      <c r="Z1565" s="275">
        <v>0</v>
      </c>
      <c r="AA1565" s="275">
        <v>0</v>
      </c>
      <c r="AB1565" s="275">
        <v>0</v>
      </c>
      <c r="AC1565" s="275">
        <v>0</v>
      </c>
      <c r="AD1565" s="275">
        <v>0</v>
      </c>
      <c r="AE1565" s="275">
        <v>0</v>
      </c>
      <c r="AF1565" s="275">
        <v>0</v>
      </c>
      <c r="AG1565" s="275">
        <v>0</v>
      </c>
      <c r="AH1565" s="275">
        <v>0</v>
      </c>
      <c r="AI1565" s="275">
        <v>0</v>
      </c>
      <c r="AJ1565" s="275">
        <v>0</v>
      </c>
      <c r="AK1565" s="275">
        <v>0</v>
      </c>
    </row>
    <row r="1566" spans="1:37" ht="15" x14ac:dyDescent="0.25">
      <c r="A1566" s="269" t="s">
        <v>1058</v>
      </c>
      <c r="B1566" s="269" t="s">
        <v>496</v>
      </c>
      <c r="C1566" s="275">
        <v>274</v>
      </c>
      <c r="D1566" s="269" t="s">
        <v>802</v>
      </c>
      <c r="E1566" s="275">
        <v>1093.2815732756908</v>
      </c>
      <c r="F1566" s="275">
        <v>935.26621305323147</v>
      </c>
      <c r="G1566" s="275">
        <v>1000.501812607517</v>
      </c>
      <c r="H1566" s="275">
        <v>1191.2282534180583</v>
      </c>
      <c r="I1566" s="275">
        <v>1011.1354132337955</v>
      </c>
      <c r="J1566" s="275">
        <v>1115.1242787965145</v>
      </c>
      <c r="K1566" s="275">
        <v>1124.0970255638886</v>
      </c>
      <c r="L1566" s="275">
        <v>981.09522689398932</v>
      </c>
      <c r="M1566" s="275">
        <v>1045.1995077394192</v>
      </c>
      <c r="N1566" s="275">
        <v>580.33463327722416</v>
      </c>
      <c r="O1566" s="275">
        <v>352.5730234479974</v>
      </c>
      <c r="P1566" s="275">
        <v>442.55014658427348</v>
      </c>
      <c r="Q1566" s="275">
        <v>540.52793661282794</v>
      </c>
      <c r="R1566" s="275">
        <v>503.2756793118985</v>
      </c>
      <c r="S1566" s="275">
        <v>519.95974467678968</v>
      </c>
      <c r="T1566" s="275">
        <v>520.32320269815921</v>
      </c>
      <c r="U1566" s="275">
        <v>359.45790225015912</v>
      </c>
      <c r="V1566" s="275">
        <v>446.42204308637315</v>
      </c>
      <c r="W1566" s="275">
        <v>19.121275991632981</v>
      </c>
      <c r="X1566" s="275">
        <v>0.41625311940721749</v>
      </c>
      <c r="Y1566" s="275">
        <v>9.7687645555200984</v>
      </c>
      <c r="Z1566" s="275">
        <v>2.641669258809531</v>
      </c>
      <c r="AA1566" s="275">
        <v>2.641669258809531</v>
      </c>
      <c r="AB1566" s="275">
        <v>2.641669258809531</v>
      </c>
      <c r="AC1566" s="275">
        <v>2.641669258809531</v>
      </c>
      <c r="AD1566" s="275">
        <v>2.641669258809531</v>
      </c>
      <c r="AE1566" s="275">
        <v>2.641669258809531</v>
      </c>
      <c r="AF1566" s="275">
        <v>549.94044950403884</v>
      </c>
      <c r="AG1566" s="275">
        <v>50.923935892696932</v>
      </c>
      <c r="AH1566" s="275">
        <v>50.923935892696932</v>
      </c>
      <c r="AI1566" s="275">
        <v>110.63386957753282</v>
      </c>
      <c r="AJ1566" s="275">
        <v>110.63386957753282</v>
      </c>
      <c r="AK1566" s="275">
        <v>110.63386957753282</v>
      </c>
    </row>
    <row r="1567" spans="1:37" ht="15" x14ac:dyDescent="0.25">
      <c r="A1567" s="269" t="s">
        <v>1059</v>
      </c>
      <c r="B1567" s="269" t="s">
        <v>496</v>
      </c>
      <c r="C1567" s="275">
        <v>217</v>
      </c>
      <c r="D1567" s="269" t="s">
        <v>802</v>
      </c>
      <c r="E1567" s="275">
        <v>849.3595381154945</v>
      </c>
      <c r="F1567" s="275">
        <v>707.74031569419174</v>
      </c>
      <c r="G1567" s="275">
        <v>765.69986970502032</v>
      </c>
      <c r="H1567" s="275">
        <v>908.7758506697503</v>
      </c>
      <c r="I1567" s="275">
        <v>772.13713583540573</v>
      </c>
      <c r="J1567" s="275">
        <v>851.47993872370193</v>
      </c>
      <c r="K1567" s="275">
        <v>868.67574767838778</v>
      </c>
      <c r="L1567" s="275">
        <v>744.18793764389738</v>
      </c>
      <c r="M1567" s="275">
        <v>802.51853703810298</v>
      </c>
      <c r="N1567" s="275">
        <v>465.26519522493339</v>
      </c>
      <c r="O1567" s="275">
        <v>289.18969894298186</v>
      </c>
      <c r="P1567" s="275">
        <v>356.05953939330453</v>
      </c>
      <c r="Q1567" s="275">
        <v>436.08366007961973</v>
      </c>
      <c r="R1567" s="275">
        <v>405.11178074674939</v>
      </c>
      <c r="S1567" s="275">
        <v>419.05091013002442</v>
      </c>
      <c r="T1567" s="275">
        <v>418.83648495107934</v>
      </c>
      <c r="U1567" s="275">
        <v>295.54287235810455</v>
      </c>
      <c r="V1567" s="275">
        <v>358.03345613193142</v>
      </c>
      <c r="W1567" s="275">
        <v>14.841425650693713</v>
      </c>
      <c r="X1567" s="275">
        <v>0.32280076047556383</v>
      </c>
      <c r="Y1567" s="275">
        <v>7.5821132055846387</v>
      </c>
      <c r="Z1567" s="275">
        <v>2.1075327798179533</v>
      </c>
      <c r="AA1567" s="275">
        <v>2.1075327798179533</v>
      </c>
      <c r="AB1567" s="275">
        <v>2.1075327798179533</v>
      </c>
      <c r="AC1567" s="275">
        <v>2.1075327798179533</v>
      </c>
      <c r="AD1567" s="275">
        <v>2.1075327798179533</v>
      </c>
      <c r="AE1567" s="275">
        <v>2.1075327798179533</v>
      </c>
      <c r="AF1567" s="275">
        <v>449.44014991895818</v>
      </c>
      <c r="AG1567" s="275">
        <v>41.619891497837799</v>
      </c>
      <c r="AH1567" s="275">
        <v>41.619891497837799</v>
      </c>
      <c r="AI1567" s="275">
        <v>91.255567082768877</v>
      </c>
      <c r="AJ1567" s="275">
        <v>91.255567082768877</v>
      </c>
      <c r="AK1567" s="275">
        <v>91.255567082768877</v>
      </c>
    </row>
    <row r="1568" spans="1:37" ht="15" x14ac:dyDescent="0.25">
      <c r="A1568" s="269" t="s">
        <v>1060</v>
      </c>
      <c r="B1568" s="269" t="s">
        <v>496</v>
      </c>
      <c r="C1568" s="275">
        <v>232</v>
      </c>
      <c r="D1568" s="269" t="s">
        <v>802</v>
      </c>
      <c r="E1568" s="275">
        <v>915.07129995513185</v>
      </c>
      <c r="F1568" s="275">
        <v>764.3086808187478</v>
      </c>
      <c r="G1568" s="275">
        <v>825.00233088298194</v>
      </c>
      <c r="H1568" s="275">
        <v>980.49030979548627</v>
      </c>
      <c r="I1568" s="275">
        <v>831.33157006759234</v>
      </c>
      <c r="J1568" s="275">
        <v>917.58778540329513</v>
      </c>
      <c r="K1568" s="275">
        <v>928.82666797770605</v>
      </c>
      <c r="L1568" s="275">
        <v>803.43910548286203</v>
      </c>
      <c r="M1568" s="275">
        <v>863.37678672407276</v>
      </c>
      <c r="N1568" s="275">
        <v>490.50796109154265</v>
      </c>
      <c r="O1568" s="275">
        <v>301.53513560500545</v>
      </c>
      <c r="P1568" s="275">
        <v>376.03682017067518</v>
      </c>
      <c r="Q1568" s="275">
        <v>458.0753825847641</v>
      </c>
      <c r="R1568" s="275">
        <v>427.66455180827717</v>
      </c>
      <c r="S1568" s="275">
        <v>441.21302247284228</v>
      </c>
      <c r="T1568" s="275">
        <v>440.80345557149576</v>
      </c>
      <c r="U1568" s="275">
        <v>307.88830902012819</v>
      </c>
      <c r="V1568" s="275">
        <v>380.07058166859213</v>
      </c>
      <c r="W1568" s="275">
        <v>18.093807796080899</v>
      </c>
      <c r="X1568" s="275">
        <v>0.36922670981609224</v>
      </c>
      <c r="Y1568" s="275">
        <v>9.2315172529484961</v>
      </c>
      <c r="Z1568" s="275">
        <v>2.2325268323631162</v>
      </c>
      <c r="AA1568" s="275">
        <v>2.2325268323631162</v>
      </c>
      <c r="AB1568" s="275">
        <v>2.2325268323631162</v>
      </c>
      <c r="AC1568" s="275">
        <v>2.2325268323631162</v>
      </c>
      <c r="AD1568" s="275">
        <v>2.2325268323631162</v>
      </c>
      <c r="AE1568" s="275">
        <v>2.2325268323631162</v>
      </c>
      <c r="AF1568" s="275">
        <v>467.63117523742375</v>
      </c>
      <c r="AG1568" s="275">
        <v>43.30290639519739</v>
      </c>
      <c r="AH1568" s="275">
        <v>43.30290639519739</v>
      </c>
      <c r="AI1568" s="275">
        <v>92.25972825032683</v>
      </c>
      <c r="AJ1568" s="275">
        <v>92.25972825032683</v>
      </c>
      <c r="AK1568" s="275">
        <v>92.25972825032683</v>
      </c>
    </row>
    <row r="1569" spans="1:37" ht="15" x14ac:dyDescent="0.25">
      <c r="A1569" s="269" t="s">
        <v>498</v>
      </c>
      <c r="B1569" s="269" t="s">
        <v>497</v>
      </c>
      <c r="C1569" s="275">
        <v>56</v>
      </c>
      <c r="D1569" s="269" t="s">
        <v>802</v>
      </c>
      <c r="E1569" s="275">
        <v>201.65287255211433</v>
      </c>
      <c r="F1569" s="275">
        <v>146.54788052078152</v>
      </c>
      <c r="G1569" s="275">
        <v>177.09334893004754</v>
      </c>
      <c r="H1569" s="275">
        <v>202.77920615368998</v>
      </c>
      <c r="I1569" s="275">
        <v>183.99206830807501</v>
      </c>
      <c r="J1569" s="275">
        <v>195.1271932726161</v>
      </c>
      <c r="K1569" s="275">
        <v>242.14167411367936</v>
      </c>
      <c r="L1569" s="275">
        <v>155.7400624003082</v>
      </c>
      <c r="M1569" s="275">
        <v>193.60423444613002</v>
      </c>
      <c r="N1569" s="275">
        <v>108.19482172350962</v>
      </c>
      <c r="O1569" s="275">
        <v>74.55012397252932</v>
      </c>
      <c r="P1569" s="275">
        <v>88.584882751229543</v>
      </c>
      <c r="Q1569" s="275">
        <v>101.316986288929</v>
      </c>
      <c r="R1569" s="275">
        <v>99.644709638646276</v>
      </c>
      <c r="S1569" s="275">
        <v>100.40351184094938</v>
      </c>
      <c r="T1569" s="275">
        <v>109.7271266951666</v>
      </c>
      <c r="U1569" s="275">
        <v>78.275156615775728</v>
      </c>
      <c r="V1569" s="275">
        <v>93.452732912748743</v>
      </c>
      <c r="W1569" s="275">
        <v>4.8854702003760648</v>
      </c>
      <c r="X1569" s="275">
        <v>0.1119549781065711</v>
      </c>
      <c r="Y1569" s="275">
        <v>2.4987125892413178</v>
      </c>
      <c r="Z1569" s="275">
        <v>0.77891446942986076</v>
      </c>
      <c r="AA1569" s="275">
        <v>0.77891446942986076</v>
      </c>
      <c r="AB1569" s="275">
        <v>0.77891446942986076</v>
      </c>
      <c r="AC1569" s="275">
        <v>0.77891446942986076</v>
      </c>
      <c r="AD1569" s="275">
        <v>0.77891446942986076</v>
      </c>
      <c r="AE1569" s="275">
        <v>0.77891446942986076</v>
      </c>
      <c r="AF1569" s="275">
        <v>75.821820452143101</v>
      </c>
      <c r="AG1569" s="275">
        <v>7.0210287100382613</v>
      </c>
      <c r="AH1569" s="275">
        <v>7.0210287100382613</v>
      </c>
      <c r="AI1569" s="275">
        <v>16.552997598396363</v>
      </c>
      <c r="AJ1569" s="275">
        <v>16.552997598396363</v>
      </c>
      <c r="AK1569" s="275">
        <v>16.552997598396363</v>
      </c>
    </row>
    <row r="1570" spans="1:37" ht="15" x14ac:dyDescent="0.25">
      <c r="A1570" s="269" t="s">
        <v>1061</v>
      </c>
      <c r="B1570" s="269" t="s">
        <v>499</v>
      </c>
      <c r="C1570" s="275">
        <v>68</v>
      </c>
      <c r="D1570" s="269" t="s">
        <v>802</v>
      </c>
      <c r="E1570" s="275">
        <v>234.76085218735997</v>
      </c>
      <c r="F1570" s="275">
        <v>191.34189934744037</v>
      </c>
      <c r="G1570" s="275">
        <v>213.75185488375442</v>
      </c>
      <c r="H1570" s="275">
        <v>246.60686271815047</v>
      </c>
      <c r="I1570" s="275">
        <v>219.03515636674774</v>
      </c>
      <c r="J1570" s="275">
        <v>238.28395501852032</v>
      </c>
      <c r="K1570" s="275">
        <v>287.7555032139166</v>
      </c>
      <c r="L1570" s="275">
        <v>202.31648347319637</v>
      </c>
      <c r="M1570" s="275">
        <v>230.97794818089153</v>
      </c>
      <c r="N1570" s="275">
        <v>114.63789478611058</v>
      </c>
      <c r="O1570" s="275">
        <v>85.383237915487825</v>
      </c>
      <c r="P1570" s="275">
        <v>100.10723423954393</v>
      </c>
      <c r="Q1570" s="275">
        <v>114.82793190953539</v>
      </c>
      <c r="R1570" s="275">
        <v>113.45080413508673</v>
      </c>
      <c r="S1570" s="275">
        <v>114.18346378695503</v>
      </c>
      <c r="T1570" s="275">
        <v>128.54921995196253</v>
      </c>
      <c r="U1570" s="275">
        <v>89.073444650539187</v>
      </c>
      <c r="V1570" s="275">
        <v>105.96276133757591</v>
      </c>
      <c r="W1570" s="275">
        <v>5.0852496976915145</v>
      </c>
      <c r="X1570" s="275">
        <v>0.11247373117744656</v>
      </c>
      <c r="Y1570" s="275">
        <v>2.5988617144344803</v>
      </c>
      <c r="Z1570" s="275">
        <v>0.78215820185963092</v>
      </c>
      <c r="AA1570" s="275">
        <v>0.78215820185963092</v>
      </c>
      <c r="AB1570" s="275">
        <v>0.78215820185963092</v>
      </c>
      <c r="AC1570" s="275">
        <v>0.78215820185963092</v>
      </c>
      <c r="AD1570" s="275">
        <v>0.78215820185963092</v>
      </c>
      <c r="AE1570" s="275">
        <v>0.78215820185963092</v>
      </c>
      <c r="AF1570" s="275">
        <v>160.97233068253877</v>
      </c>
      <c r="AG1570" s="275">
        <v>14.905883172696932</v>
      </c>
      <c r="AH1570" s="275">
        <v>14.905883172696932</v>
      </c>
      <c r="AI1570" s="275">
        <v>16.009245910399773</v>
      </c>
      <c r="AJ1570" s="275">
        <v>16.009245910399773</v>
      </c>
      <c r="AK1570" s="275">
        <v>16.009245910399773</v>
      </c>
    </row>
    <row r="1571" spans="1:37" ht="15" x14ac:dyDescent="0.25">
      <c r="A1571" s="269" t="s">
        <v>1062</v>
      </c>
      <c r="B1571" s="269" t="s">
        <v>499</v>
      </c>
      <c r="C1571" s="275">
        <v>65</v>
      </c>
      <c r="D1571" s="269" t="s">
        <v>802</v>
      </c>
      <c r="E1571" s="275">
        <v>234.76085218735997</v>
      </c>
      <c r="F1571" s="275">
        <v>191.34189934744037</v>
      </c>
      <c r="G1571" s="275">
        <v>213.75185488375442</v>
      </c>
      <c r="H1571" s="275">
        <v>246.60686271815047</v>
      </c>
      <c r="I1571" s="275">
        <v>219.03515636674774</v>
      </c>
      <c r="J1571" s="275">
        <v>238.28395501852032</v>
      </c>
      <c r="K1571" s="275">
        <v>287.7555032139166</v>
      </c>
      <c r="L1571" s="275">
        <v>202.31648347319637</v>
      </c>
      <c r="M1571" s="275">
        <v>230.97794818089153</v>
      </c>
      <c r="N1571" s="275">
        <v>113.44706795867992</v>
      </c>
      <c r="O1571" s="275">
        <v>84.192411088057156</v>
      </c>
      <c r="P1571" s="275">
        <v>98.916407412113259</v>
      </c>
      <c r="Q1571" s="275">
        <v>113.63710508210472</v>
      </c>
      <c r="R1571" s="275">
        <v>112.25997730765606</v>
      </c>
      <c r="S1571" s="275">
        <v>112.99263695952436</v>
      </c>
      <c r="T1571" s="275">
        <v>127.35839312453184</v>
      </c>
      <c r="U1571" s="275">
        <v>87.882617823108518</v>
      </c>
      <c r="V1571" s="275">
        <v>104.77193451014524</v>
      </c>
      <c r="W1571" s="275">
        <v>5.0365008431360696</v>
      </c>
      <c r="X1571" s="275">
        <v>0.1134520565443968</v>
      </c>
      <c r="Y1571" s="275">
        <v>2.574976449840233</v>
      </c>
      <c r="Z1571" s="275">
        <v>0.78941487906964813</v>
      </c>
      <c r="AA1571" s="275">
        <v>0.78941487906964813</v>
      </c>
      <c r="AB1571" s="275">
        <v>0.78941487906964813</v>
      </c>
      <c r="AC1571" s="275">
        <v>0.78941487906964813</v>
      </c>
      <c r="AD1571" s="275">
        <v>0.78941487906964813</v>
      </c>
      <c r="AE1571" s="275">
        <v>0.78941487906964813</v>
      </c>
      <c r="AF1571" s="275">
        <v>160.98833958765817</v>
      </c>
      <c r="AG1571" s="275">
        <v>14.908092075237802</v>
      </c>
      <c r="AH1571" s="275">
        <v>14.908092075237802</v>
      </c>
      <c r="AI1571" s="275">
        <v>15.906791568544584</v>
      </c>
      <c r="AJ1571" s="275">
        <v>15.906791568544584</v>
      </c>
      <c r="AK1571" s="275">
        <v>15.906791568544584</v>
      </c>
    </row>
    <row r="1572" spans="1:37" ht="15" x14ac:dyDescent="0.25">
      <c r="A1572" s="269" t="s">
        <v>1063</v>
      </c>
      <c r="B1572" s="269" t="s">
        <v>499</v>
      </c>
      <c r="C1572" s="275">
        <v>64</v>
      </c>
      <c r="D1572" s="269" t="s">
        <v>802</v>
      </c>
      <c r="E1572" s="275">
        <v>234.76085218735997</v>
      </c>
      <c r="F1572" s="275">
        <v>191.34189934744037</v>
      </c>
      <c r="G1572" s="275">
        <v>213.75185488375442</v>
      </c>
      <c r="H1572" s="275">
        <v>246.60686271815047</v>
      </c>
      <c r="I1572" s="275">
        <v>219.03515636674774</v>
      </c>
      <c r="J1572" s="275">
        <v>238.28395501852032</v>
      </c>
      <c r="K1572" s="275">
        <v>287.7555032139166</v>
      </c>
      <c r="L1572" s="275">
        <v>202.31648347319637</v>
      </c>
      <c r="M1572" s="275">
        <v>230.97794818089153</v>
      </c>
      <c r="N1572" s="275">
        <v>114.4787719372884</v>
      </c>
      <c r="O1572" s="275">
        <v>85.224115066665632</v>
      </c>
      <c r="P1572" s="275">
        <v>99.948111390721735</v>
      </c>
      <c r="Q1572" s="275">
        <v>114.6688090607132</v>
      </c>
      <c r="R1572" s="275">
        <v>113.29168128626455</v>
      </c>
      <c r="S1572" s="275">
        <v>114.02434093813285</v>
      </c>
      <c r="T1572" s="275">
        <v>128.39009710314033</v>
      </c>
      <c r="U1572" s="275">
        <v>88.914321801716994</v>
      </c>
      <c r="V1572" s="275">
        <v>105.80363848875371</v>
      </c>
      <c r="W1572" s="275">
        <v>5.0188844596654318</v>
      </c>
      <c r="X1572" s="275">
        <v>0.11326483519227275</v>
      </c>
      <c r="Y1572" s="275">
        <v>2.5660746474288523</v>
      </c>
      <c r="Z1572" s="275">
        <v>0.78788400950105864</v>
      </c>
      <c r="AA1572" s="275">
        <v>0.78788400950105864</v>
      </c>
      <c r="AB1572" s="275">
        <v>0.78788400950105864</v>
      </c>
      <c r="AC1572" s="275">
        <v>0.78788400950105864</v>
      </c>
      <c r="AD1572" s="275">
        <v>0.78788400950105864</v>
      </c>
      <c r="AE1572" s="275">
        <v>0.78788400950105864</v>
      </c>
      <c r="AF1572" s="275">
        <v>160.94057242512369</v>
      </c>
      <c r="AG1572" s="275">
        <v>14.902942392897389</v>
      </c>
      <c r="AH1572" s="275">
        <v>14.902942392897389</v>
      </c>
      <c r="AI1572" s="275">
        <v>15.902397078230489</v>
      </c>
      <c r="AJ1572" s="275">
        <v>15.902397078230489</v>
      </c>
      <c r="AK1572" s="275">
        <v>15.902397078230489</v>
      </c>
    </row>
    <row r="1573" spans="1:37" ht="15" x14ac:dyDescent="0.25">
      <c r="A1573" s="269" t="s">
        <v>1064</v>
      </c>
      <c r="B1573" s="269" t="s">
        <v>1065</v>
      </c>
      <c r="C1573" s="275">
        <v>74</v>
      </c>
      <c r="D1573" s="269" t="s">
        <v>802</v>
      </c>
      <c r="E1573" s="275">
        <v>311.62279120747519</v>
      </c>
      <c r="F1573" s="275">
        <v>258.64954312387709</v>
      </c>
      <c r="G1573" s="275">
        <v>276.34360726319483</v>
      </c>
      <c r="H1573" s="275">
        <v>331.54649379150214</v>
      </c>
      <c r="I1573" s="275">
        <v>276.96678956846125</v>
      </c>
      <c r="J1573" s="275">
        <v>307.04844167290071</v>
      </c>
      <c r="K1573" s="275">
        <v>311.62279120747519</v>
      </c>
      <c r="L1573" s="275">
        <v>270.61693696820441</v>
      </c>
      <c r="M1573" s="275">
        <v>286.13989428116759</v>
      </c>
      <c r="N1573" s="275">
        <v>170.29326561420723</v>
      </c>
      <c r="O1573" s="275">
        <v>96.200247155893464</v>
      </c>
      <c r="P1573" s="275">
        <v>126.01911593414259</v>
      </c>
      <c r="Q1573" s="275">
        <v>157.01131173247094</v>
      </c>
      <c r="R1573" s="275">
        <v>143.11079035605596</v>
      </c>
      <c r="S1573" s="275">
        <v>149.49593826009394</v>
      </c>
      <c r="T1573" s="275">
        <v>150.13163722859102</v>
      </c>
      <c r="U1573" s="275">
        <v>96.73195254293249</v>
      </c>
      <c r="V1573" s="275">
        <v>125.15834881966899</v>
      </c>
      <c r="W1573" s="275">
        <v>5.486611540793195</v>
      </c>
      <c r="X1573" s="275">
        <v>0.1103357396448546</v>
      </c>
      <c r="Y1573" s="275">
        <v>2.7984736402190249</v>
      </c>
      <c r="Z1573" s="275">
        <v>0.67419535063316938</v>
      </c>
      <c r="AA1573" s="275">
        <v>0.67419535063316938</v>
      </c>
      <c r="AB1573" s="275">
        <v>0.67419535063316938</v>
      </c>
      <c r="AC1573" s="275">
        <v>0.67419535063316938</v>
      </c>
      <c r="AD1573" s="275">
        <v>0.67419535063316938</v>
      </c>
      <c r="AE1573" s="275">
        <v>0.67419535063316938</v>
      </c>
      <c r="AF1573" s="275">
        <v>141.31203279640002</v>
      </c>
      <c r="AG1573" s="275">
        <v>13.085350548699999</v>
      </c>
      <c r="AH1573" s="275">
        <v>13.085350548699999</v>
      </c>
      <c r="AI1573" s="275">
        <v>34.498384493940335</v>
      </c>
      <c r="AJ1573" s="275">
        <v>34.498384493940335</v>
      </c>
      <c r="AK1573" s="275">
        <v>34.498384493940335</v>
      </c>
    </row>
    <row r="1574" spans="1:37" ht="15" x14ac:dyDescent="0.25">
      <c r="A1574" s="269" t="s">
        <v>1066</v>
      </c>
      <c r="B1574" s="269" t="s">
        <v>1065</v>
      </c>
      <c r="C1574" s="275">
        <v>74</v>
      </c>
      <c r="D1574" s="269" t="s">
        <v>802</v>
      </c>
      <c r="E1574" s="275">
        <v>311.62279120747519</v>
      </c>
      <c r="F1574" s="275">
        <v>258.64954312387709</v>
      </c>
      <c r="G1574" s="275">
        <v>276.34360726319483</v>
      </c>
      <c r="H1574" s="275">
        <v>331.54649379150214</v>
      </c>
      <c r="I1574" s="275">
        <v>276.96678956846125</v>
      </c>
      <c r="J1574" s="275">
        <v>307.04844167290071</v>
      </c>
      <c r="K1574" s="275">
        <v>311.62279120747519</v>
      </c>
      <c r="L1574" s="275">
        <v>270.61693696820441</v>
      </c>
      <c r="M1574" s="275">
        <v>286.13989428116759</v>
      </c>
      <c r="N1574" s="275">
        <v>169.17031188167167</v>
      </c>
      <c r="O1574" s="275">
        <v>95.077293423357844</v>
      </c>
      <c r="P1574" s="275">
        <v>124.896162201607</v>
      </c>
      <c r="Q1574" s="275">
        <v>155.88835799993532</v>
      </c>
      <c r="R1574" s="275">
        <v>141.98783662352031</v>
      </c>
      <c r="S1574" s="275">
        <v>148.37298452755829</v>
      </c>
      <c r="T1574" s="275">
        <v>149.00868349605543</v>
      </c>
      <c r="U1574" s="275">
        <v>95.608998810396869</v>
      </c>
      <c r="V1574" s="275">
        <v>124.03539508713338</v>
      </c>
      <c r="W1574" s="275">
        <v>5.486611540793195</v>
      </c>
      <c r="X1574" s="275">
        <v>0.1103357396448546</v>
      </c>
      <c r="Y1574" s="275">
        <v>2.7984736402190249</v>
      </c>
      <c r="Z1574" s="275">
        <v>0.67419535063316938</v>
      </c>
      <c r="AA1574" s="275">
        <v>0.67419535063316938</v>
      </c>
      <c r="AB1574" s="275">
        <v>0.67419535063316938</v>
      </c>
      <c r="AC1574" s="275">
        <v>0.67419535063316938</v>
      </c>
      <c r="AD1574" s="275">
        <v>0.67419535063316938</v>
      </c>
      <c r="AE1574" s="275">
        <v>0.67419535063316938</v>
      </c>
      <c r="AF1574" s="275">
        <v>141.40398371930002</v>
      </c>
      <c r="AG1574" s="275">
        <v>13.094591594700001</v>
      </c>
      <c r="AH1574" s="275">
        <v>13.094591594700001</v>
      </c>
      <c r="AI1574" s="275">
        <v>34.504813185218495</v>
      </c>
      <c r="AJ1574" s="275">
        <v>34.504813185218495</v>
      </c>
      <c r="AK1574" s="275">
        <v>34.504813185218495</v>
      </c>
    </row>
    <row r="1575" spans="1:37" ht="15" x14ac:dyDescent="0.25">
      <c r="A1575" s="269" t="s">
        <v>1067</v>
      </c>
      <c r="B1575" s="269" t="s">
        <v>1065</v>
      </c>
      <c r="C1575" s="275">
        <v>74</v>
      </c>
      <c r="D1575" s="269" t="s">
        <v>802</v>
      </c>
      <c r="E1575" s="275">
        <v>311.62279120747519</v>
      </c>
      <c r="F1575" s="275">
        <v>258.64954312387709</v>
      </c>
      <c r="G1575" s="275">
        <v>276.34360726319483</v>
      </c>
      <c r="H1575" s="275">
        <v>331.54649379150214</v>
      </c>
      <c r="I1575" s="275">
        <v>276.96678956846125</v>
      </c>
      <c r="J1575" s="275">
        <v>307.04844167290071</v>
      </c>
      <c r="K1575" s="275">
        <v>311.62279120747519</v>
      </c>
      <c r="L1575" s="275">
        <v>270.61693696820441</v>
      </c>
      <c r="M1575" s="275">
        <v>286.13989428116759</v>
      </c>
      <c r="N1575" s="275">
        <v>170.26384702015406</v>
      </c>
      <c r="O1575" s="275">
        <v>96.170828561840253</v>
      </c>
      <c r="P1575" s="275">
        <v>125.98969734008939</v>
      </c>
      <c r="Q1575" s="275">
        <v>156.98189313841777</v>
      </c>
      <c r="R1575" s="275">
        <v>143.08137176200276</v>
      </c>
      <c r="S1575" s="275">
        <v>149.46651966604074</v>
      </c>
      <c r="T1575" s="275">
        <v>150.10221863453782</v>
      </c>
      <c r="U1575" s="275">
        <v>96.702533948879278</v>
      </c>
      <c r="V1575" s="275">
        <v>125.12893022561579</v>
      </c>
      <c r="W1575" s="275">
        <v>5.486611540793195</v>
      </c>
      <c r="X1575" s="275">
        <v>0.1103357396448546</v>
      </c>
      <c r="Y1575" s="275">
        <v>2.7984736402190249</v>
      </c>
      <c r="Z1575" s="275">
        <v>0.67419535063316938</v>
      </c>
      <c r="AA1575" s="275">
        <v>0.67419535063316938</v>
      </c>
      <c r="AB1575" s="275">
        <v>0.67419535063316938</v>
      </c>
      <c r="AC1575" s="275">
        <v>0.67419535063316938</v>
      </c>
      <c r="AD1575" s="275">
        <v>0.67419535063316938</v>
      </c>
      <c r="AE1575" s="275">
        <v>0.67419535063316938</v>
      </c>
      <c r="AF1575" s="275">
        <v>141.30005346160002</v>
      </c>
      <c r="AG1575" s="275">
        <v>13.0842412741</v>
      </c>
      <c r="AH1575" s="275">
        <v>13.0842412741</v>
      </c>
      <c r="AI1575" s="275">
        <v>34.499050486391695</v>
      </c>
      <c r="AJ1575" s="275">
        <v>34.499050486391695</v>
      </c>
      <c r="AK1575" s="275">
        <v>34.499050486391695</v>
      </c>
    </row>
    <row r="1576" spans="1:37" ht="15" x14ac:dyDescent="0.25">
      <c r="A1576" s="269" t="s">
        <v>1068</v>
      </c>
      <c r="B1576" s="269" t="s">
        <v>1069</v>
      </c>
      <c r="C1576" s="275">
        <v>62</v>
      </c>
      <c r="D1576" s="269" t="s">
        <v>802</v>
      </c>
      <c r="E1576" s="275">
        <v>255.27822945395459</v>
      </c>
      <c r="F1576" s="275">
        <v>233.30517828637693</v>
      </c>
      <c r="G1576" s="275">
        <v>242.02034631487788</v>
      </c>
      <c r="H1576" s="275">
        <v>291.05603495282213</v>
      </c>
      <c r="I1576" s="275">
        <v>245.87395559462496</v>
      </c>
      <c r="J1576" s="275">
        <v>271.38399527318711</v>
      </c>
      <c r="K1576" s="275">
        <v>261.99520203567562</v>
      </c>
      <c r="L1576" s="275">
        <v>240.39938846059599</v>
      </c>
      <c r="M1576" s="275">
        <v>250.26084482484259</v>
      </c>
      <c r="N1576" s="275">
        <v>134.71546885552573</v>
      </c>
      <c r="O1576" s="275">
        <v>76.202714448264558</v>
      </c>
      <c r="P1576" s="275">
        <v>99.652882054410881</v>
      </c>
      <c r="Q1576" s="275">
        <v>123.08006731109919</v>
      </c>
      <c r="R1576" s="275">
        <v>112.69608696847287</v>
      </c>
      <c r="S1576" s="275">
        <v>117.48555786624726</v>
      </c>
      <c r="T1576" s="275">
        <v>120.02497644196794</v>
      </c>
      <c r="U1576" s="275">
        <v>76.734419835303569</v>
      </c>
      <c r="V1576" s="275">
        <v>99.280763674504726</v>
      </c>
      <c r="W1576" s="275">
        <v>4.2308995553856974</v>
      </c>
      <c r="X1576" s="275">
        <v>9.3159601092770675E-2</v>
      </c>
      <c r="Y1576" s="275">
        <v>2.1620295782392343</v>
      </c>
      <c r="Z1576" s="275">
        <v>0.56875191985596973</v>
      </c>
      <c r="AA1576" s="275">
        <v>0.56875191985596973</v>
      </c>
      <c r="AB1576" s="275">
        <v>0.56875191985596973</v>
      </c>
      <c r="AC1576" s="275">
        <v>0.56875191985596973</v>
      </c>
      <c r="AD1576" s="275">
        <v>0.56875191985596973</v>
      </c>
      <c r="AE1576" s="275">
        <v>0.56875191985596973</v>
      </c>
      <c r="AF1576" s="275">
        <v>118.6782103331</v>
      </c>
      <c r="AG1576" s="275">
        <v>10.989482205100002</v>
      </c>
      <c r="AH1576" s="275">
        <v>10.989482205100002</v>
      </c>
      <c r="AI1576" s="275">
        <v>26.892149105264235</v>
      </c>
      <c r="AJ1576" s="275">
        <v>26.892149105264235</v>
      </c>
      <c r="AK1576" s="275">
        <v>26.892149105264235</v>
      </c>
    </row>
    <row r="1577" spans="1:37" ht="15" x14ac:dyDescent="0.25">
      <c r="A1577" s="269" t="s">
        <v>1070</v>
      </c>
      <c r="B1577" s="269" t="s">
        <v>1069</v>
      </c>
      <c r="C1577" s="275">
        <v>78</v>
      </c>
      <c r="D1577" s="269" t="s">
        <v>802</v>
      </c>
      <c r="E1577" s="275">
        <v>311.34559131805372</v>
      </c>
      <c r="F1577" s="275">
        <v>257.72554349247213</v>
      </c>
      <c r="G1577" s="275">
        <v>275.60440755807093</v>
      </c>
      <c r="H1577" s="275">
        <v>330.62249416009735</v>
      </c>
      <c r="I1577" s="275">
        <v>276.13518990019685</v>
      </c>
      <c r="J1577" s="275">
        <v>306.14754203228097</v>
      </c>
      <c r="K1577" s="275">
        <v>311.34559131805372</v>
      </c>
      <c r="L1577" s="275">
        <v>269.78533729994001</v>
      </c>
      <c r="M1577" s="275">
        <v>285.40069457604369</v>
      </c>
      <c r="N1577" s="275">
        <v>182.64781538458183</v>
      </c>
      <c r="O1577" s="275">
        <v>102.91725901461436</v>
      </c>
      <c r="P1577" s="275">
        <v>132.24696977958428</v>
      </c>
      <c r="Q1577" s="275">
        <v>166.84348222627185</v>
      </c>
      <c r="R1577" s="275">
        <v>149.48683904112423</v>
      </c>
      <c r="S1577" s="275">
        <v>157.68528864294166</v>
      </c>
      <c r="T1577" s="275">
        <v>151.21660802644192</v>
      </c>
      <c r="U1577" s="275">
        <v>103.44896440165338</v>
      </c>
      <c r="V1577" s="275">
        <v>129.22612653465274</v>
      </c>
      <c r="W1577" s="275">
        <v>4.3183132667644477</v>
      </c>
      <c r="X1577" s="275">
        <v>9.9012964286312358E-2</v>
      </c>
      <c r="Y1577" s="275">
        <v>2.20866311552538</v>
      </c>
      <c r="Z1577" s="275">
        <v>0.64392255011513633</v>
      </c>
      <c r="AA1577" s="275">
        <v>0.64392255011513633</v>
      </c>
      <c r="AB1577" s="275">
        <v>0.64392255011513633</v>
      </c>
      <c r="AC1577" s="275">
        <v>0.64392255011513633</v>
      </c>
      <c r="AD1577" s="275">
        <v>0.64392255011513633</v>
      </c>
      <c r="AE1577" s="275">
        <v>0.64392255011513633</v>
      </c>
      <c r="AF1577" s="275">
        <v>147.04782661199999</v>
      </c>
      <c r="AG1577" s="275">
        <v>13.6172078279</v>
      </c>
      <c r="AH1577" s="275">
        <v>13.6172078279</v>
      </c>
      <c r="AI1577" s="275">
        <v>40.843962329005791</v>
      </c>
      <c r="AJ1577" s="275">
        <v>40.843962329005791</v>
      </c>
      <c r="AK1577" s="275">
        <v>40.843962329005791</v>
      </c>
    </row>
    <row r="1578" spans="1:37" ht="15" x14ac:dyDescent="0.25">
      <c r="A1578" s="269" t="s">
        <v>1071</v>
      </c>
      <c r="B1578" s="269" t="s">
        <v>1069</v>
      </c>
      <c r="C1578" s="275">
        <v>94</v>
      </c>
      <c r="D1578" s="269" t="s">
        <v>802</v>
      </c>
      <c r="E1578" s="275">
        <v>377.05735315769113</v>
      </c>
      <c r="F1578" s="275">
        <v>314.29390861702825</v>
      </c>
      <c r="G1578" s="275">
        <v>334.90686873603261</v>
      </c>
      <c r="H1578" s="275">
        <v>402.33695328583343</v>
      </c>
      <c r="I1578" s="275">
        <v>335.32962413238346</v>
      </c>
      <c r="J1578" s="275">
        <v>372.2553887118741</v>
      </c>
      <c r="K1578" s="275">
        <v>377.05735315769113</v>
      </c>
      <c r="L1578" s="275">
        <v>328.10448606589893</v>
      </c>
      <c r="M1578" s="275">
        <v>346.25894426201353</v>
      </c>
      <c r="N1578" s="275">
        <v>205.76534213410017</v>
      </c>
      <c r="O1578" s="275">
        <v>113.13745655954712</v>
      </c>
      <c r="P1578" s="275">
        <v>150.09901143986406</v>
      </c>
      <c r="Q1578" s="275">
        <v>186.7099656143254</v>
      </c>
      <c r="R1578" s="275">
        <v>169.91437098556108</v>
      </c>
      <c r="S1578" s="275">
        <v>177.72216186866862</v>
      </c>
      <c r="T1578" s="275">
        <v>182.30771501146316</v>
      </c>
      <c r="U1578" s="275">
        <v>113.66916194658613</v>
      </c>
      <c r="V1578" s="275">
        <v>149.13801295422257</v>
      </c>
      <c r="W1578" s="275">
        <v>7.5883117956222677</v>
      </c>
      <c r="X1578" s="275">
        <v>0.14562613497896487</v>
      </c>
      <c r="Y1578" s="275">
        <v>3.8669689653006163</v>
      </c>
      <c r="Z1578" s="275">
        <v>0.77044747222888721</v>
      </c>
      <c r="AA1578" s="275">
        <v>0.77044747222888721</v>
      </c>
      <c r="AB1578" s="275">
        <v>0.77044747222888721</v>
      </c>
      <c r="AC1578" s="275">
        <v>0.77044747222888721</v>
      </c>
      <c r="AD1578" s="275">
        <v>0.77044747222888721</v>
      </c>
      <c r="AE1578" s="275">
        <v>0.77044747222888721</v>
      </c>
      <c r="AF1578" s="275">
        <v>165.39054935070001</v>
      </c>
      <c r="AG1578" s="275">
        <v>15.315722728200001</v>
      </c>
      <c r="AH1578" s="275">
        <v>15.315722728200001</v>
      </c>
      <c r="AI1578" s="275">
        <v>41.858280685704628</v>
      </c>
      <c r="AJ1578" s="275">
        <v>41.858280685704628</v>
      </c>
      <c r="AK1578" s="275">
        <v>41.858280685704628</v>
      </c>
    </row>
    <row r="1579" spans="1:37" ht="15" x14ac:dyDescent="0.25">
      <c r="A1579" s="269" t="s">
        <v>3963</v>
      </c>
      <c r="B1579" s="269" t="s">
        <v>2410</v>
      </c>
      <c r="C1579" s="275">
        <v>111</v>
      </c>
      <c r="D1579" s="269" t="s">
        <v>802</v>
      </c>
      <c r="E1579" s="275">
        <v>4562.9142420032531</v>
      </c>
      <c r="F1579" s="275">
        <v>4494.5447091103379</v>
      </c>
      <c r="G1579" s="275">
        <v>4524.3141470653754</v>
      </c>
      <c r="H1579" s="275">
        <v>4541.893578224327</v>
      </c>
      <c r="I1579" s="275">
        <v>4516.3741898121316</v>
      </c>
      <c r="J1579" s="275">
        <v>4527.4921063258071</v>
      </c>
      <c r="K1579" s="275">
        <v>4544.3794926900182</v>
      </c>
      <c r="L1579" s="275">
        <v>4497.9256228815957</v>
      </c>
      <c r="M1579" s="275">
        <v>4518.9033969040765</v>
      </c>
      <c r="N1579" s="275">
        <v>110.31430679934508</v>
      </c>
      <c r="O1579" s="275">
        <v>85.057824451494881</v>
      </c>
      <c r="P1579" s="275">
        <v>96.572508038284923</v>
      </c>
      <c r="Q1579" s="275">
        <v>106.56703725254671</v>
      </c>
      <c r="R1579" s="275">
        <v>101.30547677562446</v>
      </c>
      <c r="S1579" s="275">
        <v>103.35628474242827</v>
      </c>
      <c r="T1579" s="275">
        <v>113.29156915593572</v>
      </c>
      <c r="U1579" s="275">
        <v>84.73474905695987</v>
      </c>
      <c r="V1579" s="275">
        <v>98.383929140534576</v>
      </c>
      <c r="W1579" s="275">
        <v>4.8129155980579057</v>
      </c>
      <c r="X1579" s="275">
        <v>8.7490353725995396E-2</v>
      </c>
      <c r="Y1579" s="275">
        <v>2.4502029758919504</v>
      </c>
      <c r="Z1579" s="275">
        <v>0.55807844332982359</v>
      </c>
      <c r="AA1579" s="275">
        <v>0.55807844332982359</v>
      </c>
      <c r="AB1579" s="275">
        <v>0.55807844332982359</v>
      </c>
      <c r="AC1579" s="275">
        <v>0.55807844332982359</v>
      </c>
      <c r="AD1579" s="275">
        <v>0.55807844332982359</v>
      </c>
      <c r="AE1579" s="275">
        <v>0.55807844332982359</v>
      </c>
      <c r="AF1579" s="275">
        <v>323.50594220138498</v>
      </c>
      <c r="AG1579" s="275">
        <v>29.956336333900456</v>
      </c>
      <c r="AH1579" s="275">
        <v>29.956336333900456</v>
      </c>
      <c r="AI1579" s="275">
        <v>11.298151022121765</v>
      </c>
      <c r="AJ1579" s="275">
        <v>11.298151022121765</v>
      </c>
      <c r="AK1579" s="275">
        <v>11.298151022121765</v>
      </c>
    </row>
    <row r="1580" spans="1:37" ht="15" x14ac:dyDescent="0.25">
      <c r="A1580" s="269" t="s">
        <v>2409</v>
      </c>
      <c r="B1580" s="269" t="s">
        <v>2410</v>
      </c>
      <c r="C1580" s="275">
        <v>111</v>
      </c>
      <c r="D1580" s="269" t="s">
        <v>802</v>
      </c>
      <c r="E1580" s="275">
        <v>4562.9142420032531</v>
      </c>
      <c r="F1580" s="275">
        <v>4494.5447091103379</v>
      </c>
      <c r="G1580" s="275">
        <v>4524.3141470653754</v>
      </c>
      <c r="H1580" s="275">
        <v>4541.893578224327</v>
      </c>
      <c r="I1580" s="275">
        <v>4516.3741898121316</v>
      </c>
      <c r="J1580" s="275">
        <v>4527.4921063258071</v>
      </c>
      <c r="K1580" s="275">
        <v>4544.3794926900182</v>
      </c>
      <c r="L1580" s="275">
        <v>4497.9256228815957</v>
      </c>
      <c r="M1580" s="275">
        <v>4518.9033969040765</v>
      </c>
      <c r="N1580" s="275">
        <v>110.31430679934508</v>
      </c>
      <c r="O1580" s="275">
        <v>85.057824451494881</v>
      </c>
      <c r="P1580" s="275">
        <v>96.572508038284923</v>
      </c>
      <c r="Q1580" s="275">
        <v>106.56703725254671</v>
      </c>
      <c r="R1580" s="275">
        <v>101.30547677562446</v>
      </c>
      <c r="S1580" s="275">
        <v>103.35628474242827</v>
      </c>
      <c r="T1580" s="275">
        <v>113.2915691559357</v>
      </c>
      <c r="U1580" s="275">
        <v>84.73474905695987</v>
      </c>
      <c r="V1580" s="275">
        <v>98.383929140534576</v>
      </c>
      <c r="W1580" s="275">
        <v>4.8129155980579057</v>
      </c>
      <c r="X1580" s="275">
        <v>8.7490353725995396E-2</v>
      </c>
      <c r="Y1580" s="275">
        <v>2.4502029758919504</v>
      </c>
      <c r="Z1580" s="275">
        <v>0.55807844332982359</v>
      </c>
      <c r="AA1580" s="275">
        <v>0.55807844332982359</v>
      </c>
      <c r="AB1580" s="275">
        <v>0.55807844332982359</v>
      </c>
      <c r="AC1580" s="275">
        <v>0.55807844332982359</v>
      </c>
      <c r="AD1580" s="275">
        <v>0.55807844332982359</v>
      </c>
      <c r="AE1580" s="275">
        <v>0.55807844332982359</v>
      </c>
      <c r="AF1580" s="275">
        <v>323.50633655198499</v>
      </c>
      <c r="AG1580" s="275">
        <v>29.956372850300458</v>
      </c>
      <c r="AH1580" s="275">
        <v>29.956372850300458</v>
      </c>
      <c r="AI1580" s="275">
        <v>11.298151022121765</v>
      </c>
      <c r="AJ1580" s="275">
        <v>11.298151022121765</v>
      </c>
      <c r="AK1580" s="275">
        <v>11.298151022121765</v>
      </c>
    </row>
    <row r="1581" spans="1:37" ht="15" x14ac:dyDescent="0.25">
      <c r="A1581" s="269" t="s">
        <v>500</v>
      </c>
      <c r="B1581" s="269" t="s">
        <v>501</v>
      </c>
      <c r="C1581" s="275">
        <v>171</v>
      </c>
      <c r="D1581" s="269" t="s">
        <v>802</v>
      </c>
      <c r="E1581" s="275">
        <v>165.80497109305784</v>
      </c>
      <c r="F1581" s="275">
        <v>145.4140424202138</v>
      </c>
      <c r="G1581" s="275">
        <v>155.49778305681016</v>
      </c>
      <c r="H1581" s="275">
        <v>170.72467981386677</v>
      </c>
      <c r="I1581" s="275">
        <v>158.98047033617397</v>
      </c>
      <c r="J1581" s="275">
        <v>165.89522510080531</v>
      </c>
      <c r="K1581" s="275">
        <v>182.04154946104333</v>
      </c>
      <c r="L1581" s="275">
        <v>150.72768907945658</v>
      </c>
      <c r="M1581" s="275">
        <v>162.73176844002614</v>
      </c>
      <c r="N1581" s="275">
        <v>97.107843623837852</v>
      </c>
      <c r="O1581" s="275">
        <v>84.064437476609271</v>
      </c>
      <c r="P1581" s="275">
        <v>89.66564684660311</v>
      </c>
      <c r="Q1581" s="275">
        <v>99.023736582677444</v>
      </c>
      <c r="R1581" s="275">
        <v>95.549688871897359</v>
      </c>
      <c r="S1581" s="275">
        <v>97.758413771207842</v>
      </c>
      <c r="T1581" s="275">
        <v>99.023737422797353</v>
      </c>
      <c r="U1581" s="275">
        <v>85.136554727736069</v>
      </c>
      <c r="V1581" s="275">
        <v>90.891576174586817</v>
      </c>
      <c r="W1581" s="275">
        <v>7.2625567374126714</v>
      </c>
      <c r="X1581" s="275">
        <v>0.11492931011578049</v>
      </c>
      <c r="Y1581" s="275">
        <v>3.6887430237642258</v>
      </c>
      <c r="Z1581" s="275">
        <v>1.4404376197522191</v>
      </c>
      <c r="AA1581" s="275">
        <v>1.4404376197522191</v>
      </c>
      <c r="AB1581" s="275">
        <v>1.4404376197522191</v>
      </c>
      <c r="AC1581" s="275">
        <v>1.4404376197522191</v>
      </c>
      <c r="AD1581" s="275">
        <v>1.4404376197522191</v>
      </c>
      <c r="AE1581" s="275">
        <v>1.4404376197522191</v>
      </c>
      <c r="AF1581" s="275">
        <v>109.25974896870001</v>
      </c>
      <c r="AG1581" s="275">
        <v>10.1173449075</v>
      </c>
      <c r="AH1581" s="275">
        <v>10.1173449075</v>
      </c>
      <c r="AI1581" s="275">
        <v>10.887858516857325</v>
      </c>
      <c r="AJ1581" s="275">
        <v>10.887858516857325</v>
      </c>
      <c r="AK1581" s="275">
        <v>10.887858516857325</v>
      </c>
    </row>
    <row r="1582" spans="1:37" ht="15" x14ac:dyDescent="0.25">
      <c r="A1582" s="269" t="s">
        <v>502</v>
      </c>
      <c r="B1582" s="269" t="s">
        <v>501</v>
      </c>
      <c r="C1582" s="275">
        <v>75</v>
      </c>
      <c r="D1582" s="269" t="s">
        <v>802</v>
      </c>
      <c r="E1582" s="275">
        <v>38.368432389017237</v>
      </c>
      <c r="F1582" s="275">
        <v>25.661137201709533</v>
      </c>
      <c r="G1582" s="275">
        <v>31.176159433842894</v>
      </c>
      <c r="H1582" s="275">
        <v>35.161025452639194</v>
      </c>
      <c r="I1582" s="275">
        <v>32.4817747752152</v>
      </c>
      <c r="J1582" s="275">
        <v>33.976500113533803</v>
      </c>
      <c r="K1582" s="275">
        <v>42.820517069085071</v>
      </c>
      <c r="L1582" s="275">
        <v>27.005785814737159</v>
      </c>
      <c r="M1582" s="275">
        <v>34.387821708638207</v>
      </c>
      <c r="N1582" s="275">
        <v>39.586974918341497</v>
      </c>
      <c r="O1582" s="275">
        <v>33.626841415174269</v>
      </c>
      <c r="P1582" s="275">
        <v>35.938948695705754</v>
      </c>
      <c r="Q1582" s="275">
        <v>37.805761708283477</v>
      </c>
      <c r="R1582" s="275">
        <v>37.534720030409247</v>
      </c>
      <c r="S1582" s="275">
        <v>37.700377678755125</v>
      </c>
      <c r="T1582" s="275">
        <v>39.081388962448756</v>
      </c>
      <c r="U1582" s="275">
        <v>34.167253279262042</v>
      </c>
      <c r="V1582" s="275">
        <v>36.554685454619076</v>
      </c>
      <c r="W1582" s="275">
        <v>5.3363941424331394</v>
      </c>
      <c r="X1582" s="275">
        <v>9.2729836169665084E-2</v>
      </c>
      <c r="Y1582" s="275">
        <v>2.7145619893014024</v>
      </c>
      <c r="Z1582" s="275">
        <v>0.74051027172247708</v>
      </c>
      <c r="AA1582" s="275">
        <v>0.74051027172247708</v>
      </c>
      <c r="AB1582" s="275">
        <v>0.74051027172247708</v>
      </c>
      <c r="AC1582" s="275">
        <v>0.74051027172247708</v>
      </c>
      <c r="AD1582" s="275">
        <v>0.74051027172247708</v>
      </c>
      <c r="AE1582" s="275">
        <v>0.74051027172247708</v>
      </c>
      <c r="AF1582" s="275">
        <v>32.4477062928</v>
      </c>
      <c r="AG1582" s="275">
        <v>3.0046261611999996</v>
      </c>
      <c r="AH1582" s="275">
        <v>3.0046261611999996</v>
      </c>
      <c r="AI1582" s="275">
        <v>3.2122499854805664</v>
      </c>
      <c r="AJ1582" s="275">
        <v>3.2122499854805664</v>
      </c>
      <c r="AK1582" s="275">
        <v>3.2122499854805664</v>
      </c>
    </row>
    <row r="1583" spans="1:37" ht="15" x14ac:dyDescent="0.25">
      <c r="A1583" s="269" t="s">
        <v>4430</v>
      </c>
      <c r="B1583" s="269" t="s">
        <v>2630</v>
      </c>
      <c r="C1583" s="275">
        <v>1532</v>
      </c>
      <c r="D1583" s="269" t="s">
        <v>802</v>
      </c>
      <c r="E1583" s="275">
        <v>25754.027382095152</v>
      </c>
      <c r="F1583" s="275">
        <v>24742.593043618668</v>
      </c>
      <c r="G1583" s="275">
        <v>25234.952424337287</v>
      </c>
      <c r="H1583" s="275">
        <v>25553.244208606462</v>
      </c>
      <c r="I1583" s="275">
        <v>25151.099241610864</v>
      </c>
      <c r="J1583" s="275">
        <v>25362.800653052709</v>
      </c>
      <c r="K1583" s="275">
        <v>25475.788946489865</v>
      </c>
      <c r="L1583" s="275">
        <v>25047.540410550151</v>
      </c>
      <c r="M1583" s="275">
        <v>25198.173597375277</v>
      </c>
      <c r="N1583" s="275">
        <v>1963.9940614669397</v>
      </c>
      <c r="O1583" s="275">
        <v>1582.8717969199322</v>
      </c>
      <c r="P1583" s="275">
        <v>1745.6366631985754</v>
      </c>
      <c r="Q1583" s="275">
        <v>1884.9127531970344</v>
      </c>
      <c r="R1583" s="275">
        <v>1796.638776124571</v>
      </c>
      <c r="S1583" s="275">
        <v>1838.7248062676458</v>
      </c>
      <c r="T1583" s="275">
        <v>1917.3013164097847</v>
      </c>
      <c r="U1583" s="275">
        <v>1678.5549748582907</v>
      </c>
      <c r="V1583" s="275">
        <v>1788.7206742425424</v>
      </c>
      <c r="W1583" s="275">
        <v>1499.5884340067041</v>
      </c>
      <c r="X1583" s="275">
        <v>842.33870527296324</v>
      </c>
      <c r="Y1583" s="275">
        <v>1170.9635696398336</v>
      </c>
      <c r="Z1583" s="275">
        <v>134.30536778526852</v>
      </c>
      <c r="AA1583" s="275">
        <v>134.30536778526852</v>
      </c>
      <c r="AB1583" s="275">
        <v>134.30536778526852</v>
      </c>
      <c r="AC1583" s="275">
        <v>134.30536778526852</v>
      </c>
      <c r="AD1583" s="275">
        <v>134.30536778526852</v>
      </c>
      <c r="AE1583" s="275">
        <v>134.30536778526852</v>
      </c>
      <c r="AF1583" s="275">
        <v>6470.1354215652591</v>
      </c>
      <c r="AG1583" s="275">
        <v>599.12829808036918</v>
      </c>
      <c r="AH1583" s="275">
        <v>599.12829808036918</v>
      </c>
      <c r="AI1583" s="275">
        <v>343.67524969651936</v>
      </c>
      <c r="AJ1583" s="275">
        <v>343.67524969651936</v>
      </c>
      <c r="AK1583" s="275">
        <v>343.67524969651936</v>
      </c>
    </row>
    <row r="1584" spans="1:37" ht="15" x14ac:dyDescent="0.25">
      <c r="A1584" s="269" t="s">
        <v>3184</v>
      </c>
      <c r="B1584" s="269" t="s">
        <v>2630</v>
      </c>
      <c r="C1584" s="275">
        <v>1655</v>
      </c>
      <c r="D1584" s="269" t="s">
        <v>802</v>
      </c>
      <c r="E1584" s="275">
        <v>25520.243386609844</v>
      </c>
      <c r="F1584" s="275">
        <v>24508.809048133364</v>
      </c>
      <c r="G1584" s="275">
        <v>25001.168428851979</v>
      </c>
      <c r="H1584" s="275">
        <v>25319.460213121158</v>
      </c>
      <c r="I1584" s="275">
        <v>24917.315246125556</v>
      </c>
      <c r="J1584" s="275">
        <v>25129.016657567408</v>
      </c>
      <c r="K1584" s="275">
        <v>25242.004951004557</v>
      </c>
      <c r="L1584" s="275">
        <v>24813.75641506485</v>
      </c>
      <c r="M1584" s="275">
        <v>24964.389601889972</v>
      </c>
      <c r="N1584" s="275">
        <v>1939.8578128703739</v>
      </c>
      <c r="O1584" s="275">
        <v>1558.7355483233666</v>
      </c>
      <c r="P1584" s="275">
        <v>1721.4955704212596</v>
      </c>
      <c r="Q1584" s="275">
        <v>1860.7765046004688</v>
      </c>
      <c r="R1584" s="275">
        <v>1772.5025275280057</v>
      </c>
      <c r="S1584" s="275">
        <v>1814.5837134903304</v>
      </c>
      <c r="T1584" s="275">
        <v>1893.1650678132189</v>
      </c>
      <c r="U1584" s="275">
        <v>1654.4187262617254</v>
      </c>
      <c r="V1584" s="275">
        <v>1764.5795814652265</v>
      </c>
      <c r="W1584" s="275">
        <v>1503.151226048984</v>
      </c>
      <c r="X1584" s="275">
        <v>842.37421927102434</v>
      </c>
      <c r="Y1584" s="275">
        <v>1172.7627226600041</v>
      </c>
      <c r="Z1584" s="275">
        <v>135.1524216539068</v>
      </c>
      <c r="AA1584" s="275">
        <v>135.1524216539068</v>
      </c>
      <c r="AB1584" s="275">
        <v>135.1524216539068</v>
      </c>
      <c r="AC1584" s="275">
        <v>135.1524216539068</v>
      </c>
      <c r="AD1584" s="275">
        <v>135.1524216539068</v>
      </c>
      <c r="AE1584" s="275">
        <v>135.1524216539068</v>
      </c>
      <c r="AF1584" s="275">
        <v>6455.3124482609146</v>
      </c>
      <c r="AG1584" s="275">
        <v>597.75570392327052</v>
      </c>
      <c r="AH1584" s="275">
        <v>597.75570392327052</v>
      </c>
      <c r="AI1584" s="275">
        <v>342.79165480825532</v>
      </c>
      <c r="AJ1584" s="275">
        <v>342.79165480825532</v>
      </c>
      <c r="AK1584" s="275">
        <v>342.79165480825532</v>
      </c>
    </row>
    <row r="1585" spans="1:37" ht="15" x14ac:dyDescent="0.25">
      <c r="A1585" s="269" t="s">
        <v>1072</v>
      </c>
      <c r="B1585" s="269" t="s">
        <v>1069</v>
      </c>
      <c r="C1585" s="275">
        <v>70</v>
      </c>
      <c r="D1585" s="269" t="s">
        <v>802</v>
      </c>
      <c r="E1585" s="275">
        <v>299.98939702429561</v>
      </c>
      <c r="F1585" s="275">
        <v>251.93459769993387</v>
      </c>
      <c r="G1585" s="275">
        <v>268.3860041456897</v>
      </c>
      <c r="H1585" s="275">
        <v>322.01886195558336</v>
      </c>
      <c r="I1585" s="275">
        <v>269.25951170396172</v>
      </c>
      <c r="J1585" s="275">
        <v>298.40788683190635</v>
      </c>
      <c r="K1585" s="275">
        <v>299.98939702429561</v>
      </c>
      <c r="L1585" s="275">
        <v>263.85922934882018</v>
      </c>
      <c r="M1585" s="275">
        <v>277.82082045251752</v>
      </c>
      <c r="N1585" s="275">
        <v>160.68800402138061</v>
      </c>
      <c r="O1585" s="275">
        <v>87.784088511398977</v>
      </c>
      <c r="P1585" s="275">
        <v>116.77091435617596</v>
      </c>
      <c r="Q1585" s="275">
        <v>145.89391088841478</v>
      </c>
      <c r="R1585" s="275">
        <v>132.64087007783411</v>
      </c>
      <c r="S1585" s="275">
        <v>138.79478476349337</v>
      </c>
      <c r="T1585" s="275">
        <v>141.61394425328319</v>
      </c>
      <c r="U1585" s="275">
        <v>88.315793898437988</v>
      </c>
      <c r="V1585" s="275">
        <v>116.02016925462347</v>
      </c>
      <c r="W1585" s="275">
        <v>4.3185151977625722</v>
      </c>
      <c r="X1585" s="275">
        <v>0.10028404749214567</v>
      </c>
      <c r="Y1585" s="275">
        <v>2.2093996226273589</v>
      </c>
      <c r="Z1585" s="275">
        <v>0.61656378646076138</v>
      </c>
      <c r="AA1585" s="275">
        <v>0.61656378646076138</v>
      </c>
      <c r="AB1585" s="275">
        <v>0.61656378646076138</v>
      </c>
      <c r="AC1585" s="275">
        <v>0.61656378646076138</v>
      </c>
      <c r="AD1585" s="275">
        <v>0.61656378646076138</v>
      </c>
      <c r="AE1585" s="275">
        <v>0.61656378646076138</v>
      </c>
      <c r="AF1585" s="275">
        <v>128.977875692</v>
      </c>
      <c r="AG1585" s="275">
        <v>11.943219966200001</v>
      </c>
      <c r="AH1585" s="275">
        <v>11.943219966200001</v>
      </c>
      <c r="AI1585" s="275">
        <v>33.234090067928435</v>
      </c>
      <c r="AJ1585" s="275">
        <v>33.234090067928435</v>
      </c>
      <c r="AK1585" s="275">
        <v>33.234090067928435</v>
      </c>
    </row>
    <row r="1586" spans="1:37" ht="15" x14ac:dyDescent="0.25">
      <c r="A1586" s="269" t="s">
        <v>3964</v>
      </c>
      <c r="B1586" s="269" t="s">
        <v>3965</v>
      </c>
      <c r="C1586" s="275">
        <v>83</v>
      </c>
      <c r="D1586" s="269" t="s">
        <v>802</v>
      </c>
      <c r="E1586" s="275">
        <v>136.1680433496895</v>
      </c>
      <c r="F1586" s="275">
        <v>72.037603077242366</v>
      </c>
      <c r="G1586" s="275">
        <v>97.633434373344343</v>
      </c>
      <c r="H1586" s="275">
        <v>107.22446966898528</v>
      </c>
      <c r="I1586" s="275">
        <v>100.71702096127395</v>
      </c>
      <c r="J1586" s="275">
        <v>103.97074531512962</v>
      </c>
      <c r="K1586" s="275">
        <v>139.89214418910797</v>
      </c>
      <c r="L1586" s="275">
        <v>76.743873222839056</v>
      </c>
      <c r="M1586" s="275">
        <v>110.1186127613806</v>
      </c>
      <c r="N1586" s="275">
        <v>40.948579360573426</v>
      </c>
      <c r="O1586" s="275">
        <v>17.238240459718096</v>
      </c>
      <c r="P1586" s="275">
        <v>25.57364778139954</v>
      </c>
      <c r="Q1586" s="275">
        <v>31.776197066154499</v>
      </c>
      <c r="R1586" s="275">
        <v>31.25776761339327</v>
      </c>
      <c r="S1586" s="275">
        <v>31.490339345647911</v>
      </c>
      <c r="T1586" s="275">
        <v>37.892031142956256</v>
      </c>
      <c r="U1586" s="275">
        <v>18.627867917597495</v>
      </c>
      <c r="V1586" s="275">
        <v>27.763686499278926</v>
      </c>
      <c r="W1586" s="275">
        <v>0</v>
      </c>
      <c r="X1586" s="275">
        <v>0</v>
      </c>
      <c r="Y1586" s="275">
        <v>0</v>
      </c>
      <c r="Z1586" s="275">
        <v>0</v>
      </c>
      <c r="AA1586" s="275">
        <v>0</v>
      </c>
      <c r="AB1586" s="275">
        <v>0</v>
      </c>
      <c r="AC1586" s="275">
        <v>0</v>
      </c>
      <c r="AD1586" s="275">
        <v>0</v>
      </c>
      <c r="AE1586" s="275">
        <v>0</v>
      </c>
      <c r="AF1586" s="275">
        <v>152.19718561501276</v>
      </c>
      <c r="AG1586" s="275">
        <v>14.093304870958589</v>
      </c>
      <c r="AH1586" s="275">
        <v>14.093304870958589</v>
      </c>
      <c r="AI1586" s="275">
        <v>9.8216970412847715</v>
      </c>
      <c r="AJ1586" s="275">
        <v>9.8216970412847715</v>
      </c>
      <c r="AK1586" s="275">
        <v>9.8216970412847715</v>
      </c>
    </row>
    <row r="1587" spans="1:37" ht="15" x14ac:dyDescent="0.25">
      <c r="A1587" s="269" t="s">
        <v>1921</v>
      </c>
      <c r="B1587" s="269" t="s">
        <v>1922</v>
      </c>
      <c r="C1587" s="275">
        <v>83</v>
      </c>
      <c r="D1587" s="269" t="s">
        <v>802</v>
      </c>
      <c r="E1587" s="275">
        <v>136.1680433496895</v>
      </c>
      <c r="F1587" s="275">
        <v>72.037603077242366</v>
      </c>
      <c r="G1587" s="275">
        <v>97.633434373344343</v>
      </c>
      <c r="H1587" s="275">
        <v>107.22446966898528</v>
      </c>
      <c r="I1587" s="275">
        <v>100.71702096127395</v>
      </c>
      <c r="J1587" s="275">
        <v>103.97074531512962</v>
      </c>
      <c r="K1587" s="275">
        <v>139.892144189108</v>
      </c>
      <c r="L1587" s="275">
        <v>76.743873222839056</v>
      </c>
      <c r="M1587" s="275">
        <v>110.1186127613806</v>
      </c>
      <c r="N1587" s="275">
        <v>40.948579360573426</v>
      </c>
      <c r="O1587" s="275">
        <v>17.238240459718096</v>
      </c>
      <c r="P1587" s="275">
        <v>25.57364778139954</v>
      </c>
      <c r="Q1587" s="275">
        <v>31.776197066154502</v>
      </c>
      <c r="R1587" s="275">
        <v>31.25776761339327</v>
      </c>
      <c r="S1587" s="275">
        <v>31.490339345647911</v>
      </c>
      <c r="T1587" s="275">
        <v>37.892031142956256</v>
      </c>
      <c r="U1587" s="275">
        <v>18.627867917597499</v>
      </c>
      <c r="V1587" s="275">
        <v>27.763686499278926</v>
      </c>
      <c r="W1587" s="275">
        <v>1.2365990877014446</v>
      </c>
      <c r="X1587" s="275">
        <v>1.2748805571672029E-2</v>
      </c>
      <c r="Y1587" s="275">
        <v>0.62467394663655829</v>
      </c>
      <c r="Z1587" s="275">
        <v>0.27169388288297275</v>
      </c>
      <c r="AA1587" s="275">
        <v>0.27169388288297275</v>
      </c>
      <c r="AB1587" s="275">
        <v>0.27169388288297275</v>
      </c>
      <c r="AC1587" s="275">
        <v>0.27169388288297275</v>
      </c>
      <c r="AD1587" s="275">
        <v>0.27169388288297275</v>
      </c>
      <c r="AE1587" s="275">
        <v>0.27169388288297275</v>
      </c>
      <c r="AF1587" s="275">
        <v>115.37131210522784</v>
      </c>
      <c r="AG1587" s="275">
        <v>10.683272461058131</v>
      </c>
      <c r="AH1587" s="275">
        <v>10.683272461058131</v>
      </c>
      <c r="AI1587" s="275">
        <v>9.8200525070240676</v>
      </c>
      <c r="AJ1587" s="275">
        <v>9.8200525070240676</v>
      </c>
      <c r="AK1587" s="275">
        <v>9.8200525070240676</v>
      </c>
    </row>
    <row r="1588" spans="1:37" ht="15" x14ac:dyDescent="0.25">
      <c r="A1588" s="269" t="s">
        <v>3966</v>
      </c>
      <c r="B1588" s="269" t="s">
        <v>2412</v>
      </c>
      <c r="C1588" s="275">
        <v>123</v>
      </c>
      <c r="D1588" s="269" t="s">
        <v>802</v>
      </c>
      <c r="E1588" s="275">
        <v>0</v>
      </c>
      <c r="F1588" s="275">
        <v>0</v>
      </c>
      <c r="G1588" s="275">
        <v>0</v>
      </c>
      <c r="H1588" s="275">
        <v>0</v>
      </c>
      <c r="I1588" s="275">
        <v>0</v>
      </c>
      <c r="J1588" s="275">
        <v>0</v>
      </c>
      <c r="K1588" s="275">
        <v>0</v>
      </c>
      <c r="L1588" s="275">
        <v>0</v>
      </c>
      <c r="M1588" s="275">
        <v>0</v>
      </c>
      <c r="N1588" s="275">
        <v>5.0366629643690928</v>
      </c>
      <c r="O1588" s="275">
        <v>5.0366629643690928</v>
      </c>
      <c r="P1588" s="275">
        <v>5.0366629643690928</v>
      </c>
      <c r="Q1588" s="275">
        <v>5.0366629643690928</v>
      </c>
      <c r="R1588" s="275">
        <v>5.0366629643690928</v>
      </c>
      <c r="S1588" s="275">
        <v>5.0366629643690928</v>
      </c>
      <c r="T1588" s="275">
        <v>5.0366629643690928</v>
      </c>
      <c r="U1588" s="275">
        <v>5.0366629643690928</v>
      </c>
      <c r="V1588" s="275">
        <v>5.0366629643690928</v>
      </c>
      <c r="W1588" s="275">
        <v>2.3261929545782953</v>
      </c>
      <c r="X1588" s="275">
        <v>2.2765192489425337E-2</v>
      </c>
      <c r="Y1588" s="275">
        <v>1.1744790735338604</v>
      </c>
      <c r="Z1588" s="275">
        <v>0.57535998575529479</v>
      </c>
      <c r="AA1588" s="275">
        <v>0.57535998575529479</v>
      </c>
      <c r="AB1588" s="275">
        <v>0.57535998575529479</v>
      </c>
      <c r="AC1588" s="275">
        <v>0.57535998575529479</v>
      </c>
      <c r="AD1588" s="275">
        <v>0.57535998575529479</v>
      </c>
      <c r="AE1588" s="275">
        <v>0.57535998575529479</v>
      </c>
      <c r="AF1588" s="275">
        <v>1.0525368273999998</v>
      </c>
      <c r="AG1588" s="275">
        <v>9.7463657199999998E-2</v>
      </c>
      <c r="AH1588" s="275">
        <v>9.7463657199999998E-2</v>
      </c>
      <c r="AI1588" s="275">
        <v>0.46908955105269112</v>
      </c>
      <c r="AJ1588" s="275">
        <v>0.46908955105269112</v>
      </c>
      <c r="AK1588" s="275">
        <v>0.46908955105269112</v>
      </c>
    </row>
    <row r="1589" spans="1:37" ht="15" x14ac:dyDescent="0.25">
      <c r="A1589" s="269" t="s">
        <v>2411</v>
      </c>
      <c r="B1589" s="269" t="s">
        <v>2412</v>
      </c>
      <c r="C1589" s="275">
        <v>123</v>
      </c>
      <c r="D1589" s="269" t="s">
        <v>802</v>
      </c>
      <c r="E1589" s="275">
        <v>0</v>
      </c>
      <c r="F1589" s="275">
        <v>0</v>
      </c>
      <c r="G1589" s="275">
        <v>0</v>
      </c>
      <c r="H1589" s="275">
        <v>0</v>
      </c>
      <c r="I1589" s="275">
        <v>0</v>
      </c>
      <c r="J1589" s="275">
        <v>0</v>
      </c>
      <c r="K1589" s="275">
        <v>0</v>
      </c>
      <c r="L1589" s="275">
        <v>0</v>
      </c>
      <c r="M1589" s="275">
        <v>0</v>
      </c>
      <c r="N1589" s="275">
        <v>5.0366629643690928</v>
      </c>
      <c r="O1589" s="275">
        <v>5.0366629643690928</v>
      </c>
      <c r="P1589" s="275">
        <v>5.0366629643690928</v>
      </c>
      <c r="Q1589" s="275">
        <v>5.0366629643690928</v>
      </c>
      <c r="R1589" s="275">
        <v>5.0366629643690928</v>
      </c>
      <c r="S1589" s="275">
        <v>5.0366629643690928</v>
      </c>
      <c r="T1589" s="275">
        <v>5.0366629643690928</v>
      </c>
      <c r="U1589" s="275">
        <v>5.0366629643690928</v>
      </c>
      <c r="V1589" s="275">
        <v>5.0366629643690928</v>
      </c>
      <c r="W1589" s="275">
        <v>2.3261929545782953</v>
      </c>
      <c r="X1589" s="275">
        <v>2.2765192489425337E-2</v>
      </c>
      <c r="Y1589" s="275">
        <v>1.1744790735338604</v>
      </c>
      <c r="Z1589" s="275">
        <v>0.57535998575529479</v>
      </c>
      <c r="AA1589" s="275">
        <v>0.57535998575529479</v>
      </c>
      <c r="AB1589" s="275">
        <v>0.57535998575529479</v>
      </c>
      <c r="AC1589" s="275">
        <v>0.57535998575529479</v>
      </c>
      <c r="AD1589" s="275">
        <v>0.57535998575529479</v>
      </c>
      <c r="AE1589" s="275">
        <v>0.57535998575529479</v>
      </c>
      <c r="AF1589" s="275">
        <v>21.690676972599999</v>
      </c>
      <c r="AG1589" s="275">
        <v>2.0085310697999996</v>
      </c>
      <c r="AH1589" s="275">
        <v>2.0085310697999996</v>
      </c>
      <c r="AI1589" s="275">
        <v>0.46931206490857397</v>
      </c>
      <c r="AJ1589" s="275">
        <v>0.46931206490857397</v>
      </c>
      <c r="AK1589" s="275">
        <v>0.46931206490857397</v>
      </c>
    </row>
    <row r="1590" spans="1:37" ht="15" x14ac:dyDescent="0.25">
      <c r="A1590" s="269" t="s">
        <v>503</v>
      </c>
      <c r="B1590" s="269" t="s">
        <v>504</v>
      </c>
      <c r="C1590" s="275">
        <v>120</v>
      </c>
      <c r="D1590" s="269" t="s">
        <v>802</v>
      </c>
      <c r="E1590" s="275">
        <v>0</v>
      </c>
      <c r="F1590" s="275">
        <v>0</v>
      </c>
      <c r="G1590" s="275">
        <v>0</v>
      </c>
      <c r="H1590" s="275">
        <v>0</v>
      </c>
      <c r="I1590" s="275">
        <v>0</v>
      </c>
      <c r="J1590" s="275">
        <v>0</v>
      </c>
      <c r="K1590" s="275">
        <v>0</v>
      </c>
      <c r="L1590" s="275">
        <v>0</v>
      </c>
      <c r="M1590" s="275">
        <v>0</v>
      </c>
      <c r="N1590" s="275">
        <v>6.2053796973930835</v>
      </c>
      <c r="O1590" s="275">
        <v>6.2053796973930835</v>
      </c>
      <c r="P1590" s="275">
        <v>6.2053796973930835</v>
      </c>
      <c r="Q1590" s="275">
        <v>6.2053796973930835</v>
      </c>
      <c r="R1590" s="275">
        <v>6.2053796973930835</v>
      </c>
      <c r="S1590" s="275">
        <v>6.2053796973930835</v>
      </c>
      <c r="T1590" s="275">
        <v>6.2053796973930835</v>
      </c>
      <c r="U1590" s="275">
        <v>6.2053796973930835</v>
      </c>
      <c r="V1590" s="275">
        <v>6.2053796973930835</v>
      </c>
      <c r="W1590" s="275">
        <v>0.46799908446459371</v>
      </c>
      <c r="X1590" s="275">
        <v>6.5253857456202295E-3</v>
      </c>
      <c r="Y1590" s="275">
        <v>0.23726223510510697</v>
      </c>
      <c r="Z1590" s="275">
        <v>0.77795255953276887</v>
      </c>
      <c r="AA1590" s="275">
        <v>0.77795255953276887</v>
      </c>
      <c r="AB1590" s="275">
        <v>0.77795255953276887</v>
      </c>
      <c r="AC1590" s="275">
        <v>0.77795255953276887</v>
      </c>
      <c r="AD1590" s="275">
        <v>0.77795255953276887</v>
      </c>
      <c r="AE1590" s="275">
        <v>0.77795255953276887</v>
      </c>
      <c r="AF1590" s="275">
        <v>3.2343161296247577E-2</v>
      </c>
      <c r="AG1590" s="275">
        <v>2.9949532792804723E-3</v>
      </c>
      <c r="AH1590" s="275">
        <v>2.9949532792804723E-3</v>
      </c>
      <c r="AI1590" s="275">
        <v>0.22787342924775264</v>
      </c>
      <c r="AJ1590" s="275">
        <v>0.22787342924775264</v>
      </c>
      <c r="AK1590" s="275">
        <v>0.22787342924775264</v>
      </c>
    </row>
    <row r="1591" spans="1:37" ht="15" x14ac:dyDescent="0.25">
      <c r="A1591" s="269" t="s">
        <v>3967</v>
      </c>
      <c r="B1591" s="269" t="s">
        <v>504</v>
      </c>
      <c r="C1591" s="275">
        <v>60</v>
      </c>
      <c r="D1591" s="269" t="s">
        <v>802</v>
      </c>
      <c r="E1591" s="275">
        <v>0</v>
      </c>
      <c r="F1591" s="275">
        <v>0</v>
      </c>
      <c r="G1591" s="275">
        <v>0</v>
      </c>
      <c r="H1591" s="275">
        <v>0</v>
      </c>
      <c r="I1591" s="275">
        <v>0</v>
      </c>
      <c r="J1591" s="275">
        <v>0</v>
      </c>
      <c r="K1591" s="275">
        <v>0</v>
      </c>
      <c r="L1591" s="275">
        <v>0</v>
      </c>
      <c r="M1591" s="275">
        <v>0</v>
      </c>
      <c r="N1591" s="275">
        <v>0.16650125502046587</v>
      </c>
      <c r="O1591" s="275">
        <v>0.16650125502046587</v>
      </c>
      <c r="P1591" s="275">
        <v>0.16650125502046587</v>
      </c>
      <c r="Q1591" s="275">
        <v>0.16650125502046587</v>
      </c>
      <c r="R1591" s="275">
        <v>0.16650125502046587</v>
      </c>
      <c r="S1591" s="275">
        <v>0.16650125502046587</v>
      </c>
      <c r="T1591" s="275">
        <v>0.16650125502046587</v>
      </c>
      <c r="U1591" s="275">
        <v>0.16650125502046587</v>
      </c>
      <c r="V1591" s="275">
        <v>0.16650125502046587</v>
      </c>
      <c r="W1591" s="275">
        <v>0.14603681295792703</v>
      </c>
      <c r="X1591" s="275">
        <v>1.6918297656202291E-3</v>
      </c>
      <c r="Y1591" s="275">
        <v>7.3864321361773635E-2</v>
      </c>
      <c r="Z1591" s="275">
        <v>0.12495032185276889</v>
      </c>
      <c r="AA1591" s="275">
        <v>0.12495032185276889</v>
      </c>
      <c r="AB1591" s="275">
        <v>0.12495032185276889</v>
      </c>
      <c r="AC1591" s="275">
        <v>0.12495032185276889</v>
      </c>
      <c r="AD1591" s="275">
        <v>0.12495032185276889</v>
      </c>
      <c r="AE1591" s="275">
        <v>0.12495032185276889</v>
      </c>
      <c r="AF1591" s="275">
        <v>1.7057973800000004E-2</v>
      </c>
      <c r="AG1591" s="275">
        <v>1.5795473E-3</v>
      </c>
      <c r="AH1591" s="275">
        <v>1.5795473E-3</v>
      </c>
      <c r="AI1591" s="275">
        <v>3.7364379657026173E-2</v>
      </c>
      <c r="AJ1591" s="275">
        <v>3.7364379657026173E-2</v>
      </c>
      <c r="AK1591" s="275">
        <v>3.7364379657026173E-2</v>
      </c>
    </row>
    <row r="1592" spans="1:37" ht="15" x14ac:dyDescent="0.25">
      <c r="A1592" s="269" t="s">
        <v>3968</v>
      </c>
      <c r="B1592" s="269" t="s">
        <v>506</v>
      </c>
      <c r="C1592" s="275">
        <v>322</v>
      </c>
      <c r="D1592" s="269" t="s">
        <v>802</v>
      </c>
      <c r="E1592" s="275">
        <v>655.44260126974007</v>
      </c>
      <c r="F1592" s="275">
        <v>566.94941750170005</v>
      </c>
      <c r="G1592" s="275">
        <v>612.17058135548712</v>
      </c>
      <c r="H1592" s="275">
        <v>722.61463138620763</v>
      </c>
      <c r="I1592" s="275">
        <v>637.91452635353619</v>
      </c>
      <c r="J1592" s="275">
        <v>687.25316936618947</v>
      </c>
      <c r="K1592" s="275">
        <v>749.33692397269601</v>
      </c>
      <c r="L1592" s="275">
        <v>597.70942811257328</v>
      </c>
      <c r="M1592" s="275">
        <v>650.08246660870691</v>
      </c>
      <c r="N1592" s="275">
        <v>382.74419971396117</v>
      </c>
      <c r="O1592" s="275">
        <v>278.26393928277014</v>
      </c>
      <c r="P1592" s="275">
        <v>318.96613485058998</v>
      </c>
      <c r="Q1592" s="275">
        <v>372.35658880164999</v>
      </c>
      <c r="R1592" s="275">
        <v>355.3274981252884</v>
      </c>
      <c r="S1592" s="275">
        <v>362.51670743912018</v>
      </c>
      <c r="T1592" s="275">
        <v>369.25747791415773</v>
      </c>
      <c r="U1592" s="275">
        <v>284.41279124281425</v>
      </c>
      <c r="V1592" s="275">
        <v>323.04719655063332</v>
      </c>
      <c r="W1592" s="275">
        <v>20.940179254822716</v>
      </c>
      <c r="X1592" s="275">
        <v>0.4149883067807183</v>
      </c>
      <c r="Y1592" s="275">
        <v>10.677583780801717</v>
      </c>
      <c r="Z1592" s="275">
        <v>2.3345332015739992</v>
      </c>
      <c r="AA1592" s="275">
        <v>2.3345332015739992</v>
      </c>
      <c r="AB1592" s="275">
        <v>2.3345332015739992</v>
      </c>
      <c r="AC1592" s="275">
        <v>2.3345332015739992</v>
      </c>
      <c r="AD1592" s="275">
        <v>2.3345332015739992</v>
      </c>
      <c r="AE1592" s="275">
        <v>2.3345332015739992</v>
      </c>
      <c r="AF1592" s="275">
        <v>571.1257116304738</v>
      </c>
      <c r="AG1592" s="275">
        <v>52.88568197659739</v>
      </c>
      <c r="AH1592" s="275">
        <v>52.88568197659739</v>
      </c>
      <c r="AI1592" s="275">
        <v>60.538515369801651</v>
      </c>
      <c r="AJ1592" s="275">
        <v>60.538515369801651</v>
      </c>
      <c r="AK1592" s="275">
        <v>60.538515369801651</v>
      </c>
    </row>
    <row r="1593" spans="1:37" ht="15" x14ac:dyDescent="0.25">
      <c r="A1593" s="269" t="s">
        <v>1073</v>
      </c>
      <c r="B1593" s="269" t="s">
        <v>506</v>
      </c>
      <c r="C1593" s="275">
        <v>399</v>
      </c>
      <c r="D1593" s="269" t="s">
        <v>802</v>
      </c>
      <c r="E1593" s="275">
        <v>706.07829894966324</v>
      </c>
      <c r="F1593" s="275">
        <v>531.4796649395804</v>
      </c>
      <c r="G1593" s="275">
        <v>626.41018773699489</v>
      </c>
      <c r="H1593" s="275">
        <v>741.74242523012288</v>
      </c>
      <c r="I1593" s="275">
        <v>665.86071168668798</v>
      </c>
      <c r="J1593" s="275">
        <v>717.04049837545881</v>
      </c>
      <c r="K1593" s="275">
        <v>813.06969159076141</v>
      </c>
      <c r="L1593" s="275">
        <v>542.39758771136803</v>
      </c>
      <c r="M1593" s="275">
        <v>661.1404752526887</v>
      </c>
      <c r="N1593" s="275">
        <v>368.05943927407054</v>
      </c>
      <c r="O1593" s="275">
        <v>281.69435890839833</v>
      </c>
      <c r="P1593" s="275">
        <v>331.11089505646868</v>
      </c>
      <c r="Q1593" s="275">
        <v>387.11027541057092</v>
      </c>
      <c r="R1593" s="275">
        <v>369.47206787702328</v>
      </c>
      <c r="S1593" s="275">
        <v>376.28415500470879</v>
      </c>
      <c r="T1593" s="275">
        <v>401.79034413221962</v>
      </c>
      <c r="U1593" s="275">
        <v>293.38800058275427</v>
      </c>
      <c r="V1593" s="275">
        <v>330.45591724349003</v>
      </c>
      <c r="W1593" s="275">
        <v>17.216577100570337</v>
      </c>
      <c r="X1593" s="275">
        <v>0.3952784577520162</v>
      </c>
      <c r="Y1593" s="275">
        <v>8.805927779161177</v>
      </c>
      <c r="Z1593" s="275">
        <v>2.9222433822744356</v>
      </c>
      <c r="AA1593" s="275">
        <v>2.9222433822744356</v>
      </c>
      <c r="AB1593" s="275">
        <v>2.9222433822744356</v>
      </c>
      <c r="AC1593" s="275">
        <v>2.9222433822744356</v>
      </c>
      <c r="AD1593" s="275">
        <v>2.9222433822744356</v>
      </c>
      <c r="AE1593" s="275">
        <v>2.9222433822744356</v>
      </c>
      <c r="AF1593" s="275">
        <v>404.29709168447755</v>
      </c>
      <c r="AG1593" s="275">
        <v>37.437525673978669</v>
      </c>
      <c r="AH1593" s="275">
        <v>37.437525673978669</v>
      </c>
      <c r="AI1593" s="275">
        <v>68.429372913759281</v>
      </c>
      <c r="AJ1593" s="275">
        <v>68.429372913759281</v>
      </c>
      <c r="AK1593" s="275">
        <v>68.429372913759281</v>
      </c>
    </row>
    <row r="1594" spans="1:37" ht="15" x14ac:dyDescent="0.25">
      <c r="A1594" s="269" t="s">
        <v>2633</v>
      </c>
      <c r="B1594" s="269" t="s">
        <v>506</v>
      </c>
      <c r="C1594" s="275">
        <v>322</v>
      </c>
      <c r="D1594" s="269" t="s">
        <v>802</v>
      </c>
      <c r="E1594" s="275">
        <v>655.44260126974007</v>
      </c>
      <c r="F1594" s="275">
        <v>566.94941750170005</v>
      </c>
      <c r="G1594" s="275">
        <v>612.17058135548712</v>
      </c>
      <c r="H1594" s="275">
        <v>722.61463138620752</v>
      </c>
      <c r="I1594" s="275">
        <v>637.91452635353619</v>
      </c>
      <c r="J1594" s="275">
        <v>687.25316936618947</v>
      </c>
      <c r="K1594" s="275">
        <v>749.3369239726959</v>
      </c>
      <c r="L1594" s="275">
        <v>597.70942811257328</v>
      </c>
      <c r="M1594" s="275">
        <v>650.08246660870691</v>
      </c>
      <c r="N1594" s="275">
        <v>381.33308133075707</v>
      </c>
      <c r="O1594" s="275">
        <v>276.85282089956604</v>
      </c>
      <c r="P1594" s="275">
        <v>317.55501646738588</v>
      </c>
      <c r="Q1594" s="275">
        <v>370.94547041844584</v>
      </c>
      <c r="R1594" s="275">
        <v>353.91637974208425</v>
      </c>
      <c r="S1594" s="275">
        <v>361.10558905591597</v>
      </c>
      <c r="T1594" s="275">
        <v>367.84635953095369</v>
      </c>
      <c r="U1594" s="275">
        <v>283.00167285961015</v>
      </c>
      <c r="V1594" s="275">
        <v>321.63607816742916</v>
      </c>
      <c r="W1594" s="275">
        <v>20.940179254822716</v>
      </c>
      <c r="X1594" s="275">
        <v>0.4149883067807183</v>
      </c>
      <c r="Y1594" s="275">
        <v>10.677583780801717</v>
      </c>
      <c r="Z1594" s="275">
        <v>2.3345332015739992</v>
      </c>
      <c r="AA1594" s="275">
        <v>2.3345332015739992</v>
      </c>
      <c r="AB1594" s="275">
        <v>2.3345332015739992</v>
      </c>
      <c r="AC1594" s="275">
        <v>2.3345332015739992</v>
      </c>
      <c r="AD1594" s="275">
        <v>2.3345332015739992</v>
      </c>
      <c r="AE1594" s="275">
        <v>2.3345332015739992</v>
      </c>
      <c r="AF1594" s="275">
        <v>571.12337989487378</v>
      </c>
      <c r="AG1594" s="275">
        <v>52.88546606229739</v>
      </c>
      <c r="AH1594" s="275">
        <v>52.88546606229739</v>
      </c>
      <c r="AI1594" s="275">
        <v>60.538504500054707</v>
      </c>
      <c r="AJ1594" s="275">
        <v>60.538504500054707</v>
      </c>
      <c r="AK1594" s="275">
        <v>60.538504500054707</v>
      </c>
    </row>
    <row r="1595" spans="1:37" ht="15" x14ac:dyDescent="0.25">
      <c r="A1595" s="269" t="s">
        <v>3969</v>
      </c>
      <c r="B1595" s="269" t="s">
        <v>507</v>
      </c>
      <c r="C1595" s="275">
        <v>71</v>
      </c>
      <c r="D1595" s="269" t="s">
        <v>802</v>
      </c>
      <c r="E1595" s="275">
        <v>195.83011941525422</v>
      </c>
      <c r="F1595" s="275">
        <v>157.91554565258943</v>
      </c>
      <c r="G1595" s="275">
        <v>177.45531262926397</v>
      </c>
      <c r="H1595" s="275">
        <v>207.07322795696351</v>
      </c>
      <c r="I1595" s="275">
        <v>187.96241047239445</v>
      </c>
      <c r="J1595" s="275">
        <v>199.75440971618212</v>
      </c>
      <c r="K1595" s="275">
        <v>238.12193160234574</v>
      </c>
      <c r="L1595" s="275">
        <v>167.89182708753981</v>
      </c>
      <c r="M1595" s="275">
        <v>191.71800157446194</v>
      </c>
      <c r="N1595" s="275">
        <v>105.19486192224583</v>
      </c>
      <c r="O1595" s="275">
        <v>82.641970272090845</v>
      </c>
      <c r="P1595" s="275">
        <v>93.837976847711488</v>
      </c>
      <c r="Q1595" s="275">
        <v>107.19179897140327</v>
      </c>
      <c r="R1595" s="275">
        <v>104.72550079549239</v>
      </c>
      <c r="S1595" s="275">
        <v>105.96812398127284</v>
      </c>
      <c r="T1595" s="275">
        <v>114.86857958728237</v>
      </c>
      <c r="U1595" s="275">
        <v>86.476189144699333</v>
      </c>
      <c r="V1595" s="275">
        <v>97.908851853830839</v>
      </c>
      <c r="W1595" s="275">
        <v>5.2084959653798135</v>
      </c>
      <c r="X1595" s="275">
        <v>0.12753960712894558</v>
      </c>
      <c r="Y1595" s="275">
        <v>2.6680177862543797</v>
      </c>
      <c r="Z1595" s="275">
        <v>0.74384119598284548</v>
      </c>
      <c r="AA1595" s="275">
        <v>0.74384119598284548</v>
      </c>
      <c r="AB1595" s="275">
        <v>0.74384119598284548</v>
      </c>
      <c r="AC1595" s="275">
        <v>0.74384119598284548</v>
      </c>
      <c r="AD1595" s="275">
        <v>0.74384119598284548</v>
      </c>
      <c r="AE1595" s="275">
        <v>0.74384119598284548</v>
      </c>
      <c r="AF1595" s="275">
        <v>135.66381878457372</v>
      </c>
      <c r="AG1595" s="275">
        <v>12.562338410797389</v>
      </c>
      <c r="AH1595" s="275">
        <v>12.562338410797389</v>
      </c>
      <c r="AI1595" s="275">
        <v>13.936073834426036</v>
      </c>
      <c r="AJ1595" s="275">
        <v>13.936073834426036</v>
      </c>
      <c r="AK1595" s="275">
        <v>13.936073834426036</v>
      </c>
    </row>
    <row r="1596" spans="1:37" ht="15" x14ac:dyDescent="0.25">
      <c r="A1596" s="269" t="s">
        <v>1074</v>
      </c>
      <c r="B1596" s="269" t="s">
        <v>507</v>
      </c>
      <c r="C1596" s="275">
        <v>70</v>
      </c>
      <c r="D1596" s="269" t="s">
        <v>802</v>
      </c>
      <c r="E1596" s="275">
        <v>227.69275890084467</v>
      </c>
      <c r="F1596" s="275">
        <v>184.27380606092507</v>
      </c>
      <c r="G1596" s="275">
        <v>208.06857714446718</v>
      </c>
      <c r="H1596" s="275">
        <v>239.53876943163516</v>
      </c>
      <c r="I1596" s="275">
        <v>213.16352528015949</v>
      </c>
      <c r="J1596" s="275">
        <v>231.51497728198677</v>
      </c>
      <c r="K1596" s="275">
        <v>280.68740992740129</v>
      </c>
      <c r="L1596" s="275">
        <v>195.24839018668104</v>
      </c>
      <c r="M1596" s="275">
        <v>225.29467044160421</v>
      </c>
      <c r="N1596" s="275">
        <v>113.49137015596544</v>
      </c>
      <c r="O1596" s="275">
        <v>81.378793954303376</v>
      </c>
      <c r="P1596" s="275">
        <v>97.66803989330235</v>
      </c>
      <c r="Q1596" s="275">
        <v>112.63385630007735</v>
      </c>
      <c r="R1596" s="275">
        <v>111.40492387575533</v>
      </c>
      <c r="S1596" s="275">
        <v>112.00277162743379</v>
      </c>
      <c r="T1596" s="275">
        <v>126.64042957119682</v>
      </c>
      <c r="U1596" s="275">
        <v>85.368379772271709</v>
      </c>
      <c r="V1596" s="275">
        <v>103.14934313768813</v>
      </c>
      <c r="W1596" s="275">
        <v>5.1665111687704384</v>
      </c>
      <c r="X1596" s="275">
        <v>0.12408565866019561</v>
      </c>
      <c r="Y1596" s="275">
        <v>2.645298413715317</v>
      </c>
      <c r="Z1596" s="275">
        <v>0.72577909692034559</v>
      </c>
      <c r="AA1596" s="275">
        <v>0.72577909692034559</v>
      </c>
      <c r="AB1596" s="275">
        <v>0.72577909692034559</v>
      </c>
      <c r="AC1596" s="275">
        <v>0.72577909692034559</v>
      </c>
      <c r="AD1596" s="275">
        <v>0.72577909692034559</v>
      </c>
      <c r="AE1596" s="275">
        <v>0.72577909692034559</v>
      </c>
      <c r="AF1596" s="275">
        <v>161.50541530017759</v>
      </c>
      <c r="AG1596" s="275">
        <v>14.955246612678673</v>
      </c>
      <c r="AH1596" s="275">
        <v>14.955246612678673</v>
      </c>
      <c r="AI1596" s="275">
        <v>16.629090919317633</v>
      </c>
      <c r="AJ1596" s="275">
        <v>16.629090919317633</v>
      </c>
      <c r="AK1596" s="275">
        <v>16.629090919317633</v>
      </c>
    </row>
    <row r="1597" spans="1:37" ht="15" x14ac:dyDescent="0.25">
      <c r="A1597" s="269" t="s">
        <v>2413</v>
      </c>
      <c r="B1597" s="269" t="s">
        <v>507</v>
      </c>
      <c r="C1597" s="275">
        <v>71</v>
      </c>
      <c r="D1597" s="269" t="s">
        <v>802</v>
      </c>
      <c r="E1597" s="275">
        <v>195.83011941525422</v>
      </c>
      <c r="F1597" s="275">
        <v>157.91554565258943</v>
      </c>
      <c r="G1597" s="275">
        <v>177.45531262926397</v>
      </c>
      <c r="H1597" s="275">
        <v>207.07322795696351</v>
      </c>
      <c r="I1597" s="275">
        <v>187.96241047239445</v>
      </c>
      <c r="J1597" s="275">
        <v>199.75440971618212</v>
      </c>
      <c r="K1597" s="275">
        <v>238.12193160234574</v>
      </c>
      <c r="L1597" s="275">
        <v>167.89182708753981</v>
      </c>
      <c r="M1597" s="275">
        <v>191.71800157446194</v>
      </c>
      <c r="N1597" s="275">
        <v>105.19486192224583</v>
      </c>
      <c r="O1597" s="275">
        <v>82.641970272090845</v>
      </c>
      <c r="P1597" s="275">
        <v>93.837976847711488</v>
      </c>
      <c r="Q1597" s="275">
        <v>107.19179897140327</v>
      </c>
      <c r="R1597" s="275">
        <v>104.72550079549239</v>
      </c>
      <c r="S1597" s="275">
        <v>105.96812398127284</v>
      </c>
      <c r="T1597" s="275">
        <v>114.86857958728237</v>
      </c>
      <c r="U1597" s="275">
        <v>86.476189144699333</v>
      </c>
      <c r="V1597" s="275">
        <v>97.908851853830839</v>
      </c>
      <c r="W1597" s="275">
        <v>5.2084959653798135</v>
      </c>
      <c r="X1597" s="275">
        <v>0.12753960712894558</v>
      </c>
      <c r="Y1597" s="275">
        <v>2.6680177862543797</v>
      </c>
      <c r="Z1597" s="275">
        <v>0.74384119598284548</v>
      </c>
      <c r="AA1597" s="275">
        <v>0.74384119598284548</v>
      </c>
      <c r="AB1597" s="275">
        <v>0.74384119598284548</v>
      </c>
      <c r="AC1597" s="275">
        <v>0.74384119598284548</v>
      </c>
      <c r="AD1597" s="275">
        <v>0.74384119598284548</v>
      </c>
      <c r="AE1597" s="275">
        <v>0.74384119598284548</v>
      </c>
      <c r="AF1597" s="275">
        <v>135.6633202557737</v>
      </c>
      <c r="AG1597" s="275">
        <v>12.562292249297389</v>
      </c>
      <c r="AH1597" s="275">
        <v>12.562292249297389</v>
      </c>
      <c r="AI1597" s="275">
        <v>13.936073834426036</v>
      </c>
      <c r="AJ1597" s="275">
        <v>13.936073834426036</v>
      </c>
      <c r="AK1597" s="275">
        <v>13.936073834426036</v>
      </c>
    </row>
    <row r="1598" spans="1:37" ht="15" x14ac:dyDescent="0.25">
      <c r="A1598" s="269" t="s">
        <v>508</v>
      </c>
      <c r="B1598" s="269" t="s">
        <v>1052</v>
      </c>
      <c r="C1598" s="275">
        <v>131</v>
      </c>
      <c r="D1598" s="269" t="s">
        <v>802</v>
      </c>
      <c r="E1598" s="275">
        <v>95.779524742991768</v>
      </c>
      <c r="F1598" s="275">
        <v>66.721520108266944</v>
      </c>
      <c r="G1598" s="275">
        <v>80.147671547338135</v>
      </c>
      <c r="H1598" s="275">
        <v>89.595812037104437</v>
      </c>
      <c r="I1598" s="275">
        <v>84.881968012568763</v>
      </c>
      <c r="J1598" s="275">
        <v>87.737190025861793</v>
      </c>
      <c r="K1598" s="275">
        <v>116.63370299512049</v>
      </c>
      <c r="L1598" s="275">
        <v>69.410817334322189</v>
      </c>
      <c r="M1598" s="275">
        <v>89.059716949434062</v>
      </c>
      <c r="N1598" s="275">
        <v>57.690018202773537</v>
      </c>
      <c r="O1598" s="275">
        <v>43.854665019503997</v>
      </c>
      <c r="P1598" s="275">
        <v>49.223870110251312</v>
      </c>
      <c r="Q1598" s="275">
        <v>53.926830241799493</v>
      </c>
      <c r="R1598" s="275">
        <v>53.301952644819288</v>
      </c>
      <c r="S1598" s="275">
        <v>53.668605225501231</v>
      </c>
      <c r="T1598" s="275">
        <v>57.294298253126534</v>
      </c>
      <c r="U1598" s="275">
        <v>44.206282964713509</v>
      </c>
      <c r="V1598" s="275">
        <v>50.528483195787665</v>
      </c>
      <c r="W1598" s="275">
        <v>6.2128868024269019</v>
      </c>
      <c r="X1598" s="275">
        <v>9.9593431421113626E-2</v>
      </c>
      <c r="Y1598" s="275">
        <v>3.1562401169240077</v>
      </c>
      <c r="Z1598" s="275">
        <v>0.61554011633538308</v>
      </c>
      <c r="AA1598" s="275">
        <v>0.61554011633538308</v>
      </c>
      <c r="AB1598" s="275">
        <v>0.61554011633538308</v>
      </c>
      <c r="AC1598" s="275">
        <v>0.61554011633538308</v>
      </c>
      <c r="AD1598" s="275">
        <v>0.61554011633538308</v>
      </c>
      <c r="AE1598" s="275">
        <v>0.61554011633538308</v>
      </c>
      <c r="AF1598" s="275">
        <v>73.110762017799999</v>
      </c>
      <c r="AG1598" s="275">
        <v>6.7699871655999999</v>
      </c>
      <c r="AH1598" s="275">
        <v>6.7699871655999999</v>
      </c>
      <c r="AI1598" s="275">
        <v>7.6892895604890974</v>
      </c>
      <c r="AJ1598" s="275">
        <v>7.6892895604890974</v>
      </c>
      <c r="AK1598" s="275">
        <v>7.6892895604890974</v>
      </c>
    </row>
    <row r="1599" spans="1:37" ht="15" x14ac:dyDescent="0.25">
      <c r="A1599" s="269" t="s">
        <v>3970</v>
      </c>
      <c r="B1599" s="269" t="s">
        <v>1915</v>
      </c>
      <c r="C1599" s="275">
        <v>82</v>
      </c>
      <c r="D1599" s="269" t="s">
        <v>802</v>
      </c>
      <c r="E1599" s="275">
        <v>90.464126161820786</v>
      </c>
      <c r="F1599" s="275">
        <v>77.458274428691439</v>
      </c>
      <c r="G1599" s="275">
        <v>83.261118887903677</v>
      </c>
      <c r="H1599" s="275">
        <v>96.458050930550769</v>
      </c>
      <c r="I1599" s="275">
        <v>88.485949573175532</v>
      </c>
      <c r="J1599" s="275">
        <v>93.435600251708181</v>
      </c>
      <c r="K1599" s="275">
        <v>111.77703416344252</v>
      </c>
      <c r="L1599" s="275">
        <v>80.147571654746685</v>
      </c>
      <c r="M1599" s="275">
        <v>89.684443437494309</v>
      </c>
      <c r="N1599" s="275">
        <v>53.168269394956667</v>
      </c>
      <c r="O1599" s="275">
        <v>42.885559612211622</v>
      </c>
      <c r="P1599" s="275">
        <v>46.987365400245579</v>
      </c>
      <c r="Q1599" s="275">
        <v>52.214877595834544</v>
      </c>
      <c r="R1599" s="275">
        <v>51.300075008515506</v>
      </c>
      <c r="S1599" s="275">
        <v>51.611550645968229</v>
      </c>
      <c r="T1599" s="275">
        <v>53.561865136413317</v>
      </c>
      <c r="U1599" s="275">
        <v>43.788767878151063</v>
      </c>
      <c r="V1599" s="275">
        <v>47.844615064425994</v>
      </c>
      <c r="W1599" s="275">
        <v>5.3140704792974001</v>
      </c>
      <c r="X1599" s="275">
        <v>8.4844780285012703E-2</v>
      </c>
      <c r="Y1599" s="275">
        <v>2.6994576297912065</v>
      </c>
      <c r="Z1599" s="275">
        <v>0.44465765010758806</v>
      </c>
      <c r="AA1599" s="275">
        <v>0.44465765010758806</v>
      </c>
      <c r="AB1599" s="275">
        <v>0.44465765010758806</v>
      </c>
      <c r="AC1599" s="275">
        <v>0.44465765010758806</v>
      </c>
      <c r="AD1599" s="275">
        <v>0.44465765010758806</v>
      </c>
      <c r="AE1599" s="275">
        <v>0.44465765010758806</v>
      </c>
      <c r="AF1599" s="275">
        <v>67.948011940000001</v>
      </c>
      <c r="AG1599" s="275">
        <v>6.2919201083999994</v>
      </c>
      <c r="AH1599" s="275">
        <v>6.2919201083999994</v>
      </c>
      <c r="AI1599" s="275">
        <v>6.5928901540700524</v>
      </c>
      <c r="AJ1599" s="275">
        <v>6.5928901540700524</v>
      </c>
      <c r="AK1599" s="275">
        <v>6.5928901540700524</v>
      </c>
    </row>
    <row r="1600" spans="1:37" ht="15" x14ac:dyDescent="0.25">
      <c r="A1600" s="269" t="s">
        <v>2414</v>
      </c>
      <c r="B1600" s="269" t="s">
        <v>1915</v>
      </c>
      <c r="C1600" s="275">
        <v>82</v>
      </c>
      <c r="D1600" s="269" t="s">
        <v>802</v>
      </c>
      <c r="E1600" s="275">
        <v>90.464126161820786</v>
      </c>
      <c r="F1600" s="275">
        <v>77.458274428691439</v>
      </c>
      <c r="G1600" s="275">
        <v>83.261118887903677</v>
      </c>
      <c r="H1600" s="275">
        <v>96.458050930550769</v>
      </c>
      <c r="I1600" s="275">
        <v>88.485949573175532</v>
      </c>
      <c r="J1600" s="275">
        <v>93.435600251708181</v>
      </c>
      <c r="K1600" s="275">
        <v>111.77703416344252</v>
      </c>
      <c r="L1600" s="275">
        <v>80.147571654746685</v>
      </c>
      <c r="M1600" s="275">
        <v>89.684443437494309</v>
      </c>
      <c r="N1600" s="275">
        <v>53.168269394956667</v>
      </c>
      <c r="O1600" s="275">
        <v>42.885559612211622</v>
      </c>
      <c r="P1600" s="275">
        <v>46.987365400245579</v>
      </c>
      <c r="Q1600" s="275">
        <v>52.214877595834544</v>
      </c>
      <c r="R1600" s="275">
        <v>51.300075008515506</v>
      </c>
      <c r="S1600" s="275">
        <v>51.611550645968229</v>
      </c>
      <c r="T1600" s="275">
        <v>53.561865136413317</v>
      </c>
      <c r="U1600" s="275">
        <v>43.788767878151063</v>
      </c>
      <c r="V1600" s="275">
        <v>47.844615064425994</v>
      </c>
      <c r="W1600" s="275">
        <v>5.3140704792974001</v>
      </c>
      <c r="X1600" s="275">
        <v>8.4844780285012703E-2</v>
      </c>
      <c r="Y1600" s="275">
        <v>2.6994576297912065</v>
      </c>
      <c r="Z1600" s="275">
        <v>0.44465765010758806</v>
      </c>
      <c r="AA1600" s="275">
        <v>0.44465765010758806</v>
      </c>
      <c r="AB1600" s="275">
        <v>0.44465765010758806</v>
      </c>
      <c r="AC1600" s="275">
        <v>0.44465765010758806</v>
      </c>
      <c r="AD1600" s="275">
        <v>0.44465765010758806</v>
      </c>
      <c r="AE1600" s="275">
        <v>0.44465765010758806</v>
      </c>
      <c r="AF1600" s="275">
        <v>67.948011940000001</v>
      </c>
      <c r="AG1600" s="275">
        <v>6.2919201083999994</v>
      </c>
      <c r="AH1600" s="275">
        <v>6.2919201083999994</v>
      </c>
      <c r="AI1600" s="275">
        <v>6.5928901540700524</v>
      </c>
      <c r="AJ1600" s="275">
        <v>6.5928901540700524</v>
      </c>
      <c r="AK1600" s="275">
        <v>6.5928901540700524</v>
      </c>
    </row>
    <row r="1601" spans="1:37" ht="15" x14ac:dyDescent="0.25">
      <c r="A1601" s="269" t="s">
        <v>509</v>
      </c>
      <c r="B1601" s="269" t="s">
        <v>1065</v>
      </c>
      <c r="C1601" s="275">
        <v>86</v>
      </c>
      <c r="D1601" s="269" t="s">
        <v>802</v>
      </c>
      <c r="E1601" s="275">
        <v>175.96583520408612</v>
      </c>
      <c r="F1601" s="275">
        <v>105.1750909703901</v>
      </c>
      <c r="G1601" s="275">
        <v>152.09536941921652</v>
      </c>
      <c r="H1601" s="275">
        <v>185.05192175146871</v>
      </c>
      <c r="I1601" s="275">
        <v>164.78080908067923</v>
      </c>
      <c r="J1601" s="275">
        <v>178.17346540781278</v>
      </c>
      <c r="K1601" s="275">
        <v>186.62228920489699</v>
      </c>
      <c r="L1601" s="275">
        <v>108.43493245260667</v>
      </c>
      <c r="M1601" s="275">
        <v>156.39144382744689</v>
      </c>
      <c r="N1601" s="275">
        <v>89.387729227390409</v>
      </c>
      <c r="O1601" s="275">
        <v>69.991147124395894</v>
      </c>
      <c r="P1601" s="275">
        <v>82.529877072778234</v>
      </c>
      <c r="Q1601" s="275">
        <v>99.308630082466976</v>
      </c>
      <c r="R1601" s="275">
        <v>91.603167990003044</v>
      </c>
      <c r="S1601" s="275">
        <v>94.792160289016238</v>
      </c>
      <c r="T1601" s="275">
        <v>97.961643802068068</v>
      </c>
      <c r="U1601" s="275">
        <v>65.415230082403411</v>
      </c>
      <c r="V1601" s="275">
        <v>79.29357104602299</v>
      </c>
      <c r="W1601" s="275">
        <v>3.4194544201567001</v>
      </c>
      <c r="X1601" s="275">
        <v>8.8921378802251594E-2</v>
      </c>
      <c r="Y1601" s="275">
        <v>1.7541878994794757</v>
      </c>
      <c r="Z1601" s="275">
        <v>0.74497689123159216</v>
      </c>
      <c r="AA1601" s="275">
        <v>0.74497689123159216</v>
      </c>
      <c r="AB1601" s="275">
        <v>0.74497689123159216</v>
      </c>
      <c r="AC1601" s="275">
        <v>0.74497689123159216</v>
      </c>
      <c r="AD1601" s="275">
        <v>0.74497689123159216</v>
      </c>
      <c r="AE1601" s="275">
        <v>0.74497689123159216</v>
      </c>
      <c r="AF1601" s="275">
        <v>82.8839870706</v>
      </c>
      <c r="AG1601" s="275">
        <v>7.6749781928999994</v>
      </c>
      <c r="AH1601" s="275">
        <v>7.6749781928999994</v>
      </c>
      <c r="AI1601" s="275">
        <v>19.834918944629958</v>
      </c>
      <c r="AJ1601" s="275">
        <v>19.834918944629958</v>
      </c>
      <c r="AK1601" s="275">
        <v>19.834918944629958</v>
      </c>
    </row>
    <row r="1602" spans="1:37" ht="15" x14ac:dyDescent="0.25">
      <c r="A1602" s="269" t="s">
        <v>3971</v>
      </c>
      <c r="B1602" s="269" t="s">
        <v>2635</v>
      </c>
      <c r="C1602" s="275">
        <v>89</v>
      </c>
      <c r="D1602" s="269" t="s">
        <v>802</v>
      </c>
      <c r="E1602" s="275">
        <v>180.41985367025615</v>
      </c>
      <c r="F1602" s="275">
        <v>148.60184070605507</v>
      </c>
      <c r="G1602" s="275">
        <v>160.86114613659939</v>
      </c>
      <c r="H1602" s="275">
        <v>190.10310850372034</v>
      </c>
      <c r="I1602" s="275">
        <v>165.82577508640813</v>
      </c>
      <c r="J1602" s="275">
        <v>179.54844179333568</v>
      </c>
      <c r="K1602" s="275">
        <v>189.18442730189844</v>
      </c>
      <c r="L1602" s="275">
        <v>154.43093214502514</v>
      </c>
      <c r="M1602" s="275">
        <v>170.17623637535013</v>
      </c>
      <c r="N1602" s="275">
        <v>103.70507973056557</v>
      </c>
      <c r="O1602" s="275">
        <v>69.518423280668188</v>
      </c>
      <c r="P1602" s="275">
        <v>82.796638627108408</v>
      </c>
      <c r="Q1602" s="275">
        <v>97.718830731172361</v>
      </c>
      <c r="R1602" s="275">
        <v>91.948361497594007</v>
      </c>
      <c r="S1602" s="275">
        <v>94.543164380392057</v>
      </c>
      <c r="T1602" s="275">
        <v>93.67787146991563</v>
      </c>
      <c r="U1602" s="275">
        <v>70.599247008843747</v>
      </c>
      <c r="V1602" s="275">
        <v>82.956030553739623</v>
      </c>
      <c r="W1602" s="275">
        <v>5.254439314428379</v>
      </c>
      <c r="X1602" s="275">
        <v>9.959215576894466E-2</v>
      </c>
      <c r="Y1602" s="275">
        <v>2.6770157350986619</v>
      </c>
      <c r="Z1602" s="275">
        <v>0.5648797278632216</v>
      </c>
      <c r="AA1602" s="275">
        <v>0.5648797278632216</v>
      </c>
      <c r="AB1602" s="275">
        <v>0.5648797278632216</v>
      </c>
      <c r="AC1602" s="275">
        <v>0.5648797278632216</v>
      </c>
      <c r="AD1602" s="275">
        <v>0.5648797278632216</v>
      </c>
      <c r="AE1602" s="275">
        <v>0.5648797278632216</v>
      </c>
      <c r="AF1602" s="275">
        <v>168.82964207639998</v>
      </c>
      <c r="AG1602" s="275">
        <v>15.6334591441</v>
      </c>
      <c r="AH1602" s="275">
        <v>15.6334591441</v>
      </c>
      <c r="AI1602" s="275">
        <v>18.11797475332116</v>
      </c>
      <c r="AJ1602" s="275">
        <v>18.11797475332116</v>
      </c>
      <c r="AK1602" s="275">
        <v>18.11797475332116</v>
      </c>
    </row>
    <row r="1603" spans="1:37" ht="15" x14ac:dyDescent="0.25">
      <c r="A1603" s="269" t="s">
        <v>2634</v>
      </c>
      <c r="B1603" s="269" t="s">
        <v>2635</v>
      </c>
      <c r="C1603" s="275">
        <v>89</v>
      </c>
      <c r="D1603" s="269" t="s">
        <v>802</v>
      </c>
      <c r="E1603" s="275">
        <v>180.41985367025615</v>
      </c>
      <c r="F1603" s="275">
        <v>148.60184070605507</v>
      </c>
      <c r="G1603" s="275">
        <v>160.86114613659939</v>
      </c>
      <c r="H1603" s="275">
        <v>190.10310850372034</v>
      </c>
      <c r="I1603" s="275">
        <v>165.82577508640813</v>
      </c>
      <c r="J1603" s="275">
        <v>179.54844179333568</v>
      </c>
      <c r="K1603" s="275">
        <v>189.18442730189844</v>
      </c>
      <c r="L1603" s="275">
        <v>154.43093214502514</v>
      </c>
      <c r="M1603" s="275">
        <v>170.17623637535013</v>
      </c>
      <c r="N1603" s="275">
        <v>102.29396134736147</v>
      </c>
      <c r="O1603" s="275">
        <v>68.107304897464076</v>
      </c>
      <c r="P1603" s="275">
        <v>81.385520243904281</v>
      </c>
      <c r="Q1603" s="275">
        <v>96.307712347968248</v>
      </c>
      <c r="R1603" s="275">
        <v>90.537243114389895</v>
      </c>
      <c r="S1603" s="275">
        <v>93.132045997187944</v>
      </c>
      <c r="T1603" s="275">
        <v>92.266753086711518</v>
      </c>
      <c r="U1603" s="275">
        <v>69.188128625639635</v>
      </c>
      <c r="V1603" s="275">
        <v>81.544912170535497</v>
      </c>
      <c r="W1603" s="275">
        <v>5.254439314428379</v>
      </c>
      <c r="X1603" s="275">
        <v>9.959215576894466E-2</v>
      </c>
      <c r="Y1603" s="275">
        <v>2.6770157350986619</v>
      </c>
      <c r="Z1603" s="275">
        <v>0.5648797278632216</v>
      </c>
      <c r="AA1603" s="275">
        <v>0.5648797278632216</v>
      </c>
      <c r="AB1603" s="275">
        <v>0.5648797278632216</v>
      </c>
      <c r="AC1603" s="275">
        <v>0.5648797278632216</v>
      </c>
      <c r="AD1603" s="275">
        <v>0.5648797278632216</v>
      </c>
      <c r="AE1603" s="275">
        <v>0.5648797278632216</v>
      </c>
      <c r="AF1603" s="275">
        <v>168.82859757079999</v>
      </c>
      <c r="AG1603" s="275">
        <v>15.6333624241</v>
      </c>
      <c r="AH1603" s="275">
        <v>15.6333624241</v>
      </c>
      <c r="AI1603" s="275">
        <v>18.11796388357422</v>
      </c>
      <c r="AJ1603" s="275">
        <v>18.11796388357422</v>
      </c>
      <c r="AK1603" s="275">
        <v>18.11796388357422</v>
      </c>
    </row>
    <row r="1604" spans="1:37" ht="15" x14ac:dyDescent="0.25">
      <c r="A1604" s="269" t="s">
        <v>510</v>
      </c>
      <c r="B1604" s="269" t="s">
        <v>1069</v>
      </c>
      <c r="C1604" s="275">
        <v>112</v>
      </c>
      <c r="D1604" s="269" t="s">
        <v>802</v>
      </c>
      <c r="E1604" s="275">
        <v>218.46983546253185</v>
      </c>
      <c r="F1604" s="275">
        <v>117.92629104792383</v>
      </c>
      <c r="G1604" s="275">
        <v>186.09856962597311</v>
      </c>
      <c r="H1604" s="275">
        <v>227.55592200991444</v>
      </c>
      <c r="I1604" s="275">
        <v>203.03440931328041</v>
      </c>
      <c r="J1604" s="275">
        <v>219.61486565979735</v>
      </c>
      <c r="K1604" s="275">
        <v>229.12628946334272</v>
      </c>
      <c r="L1604" s="275">
        <v>121.18613253014041</v>
      </c>
      <c r="M1604" s="275">
        <v>190.39464403420348</v>
      </c>
      <c r="N1604" s="275">
        <v>109.7568762248481</v>
      </c>
      <c r="O1604" s="275">
        <v>86.469752810195047</v>
      </c>
      <c r="P1604" s="275">
        <v>101.68910798013677</v>
      </c>
      <c r="Q1604" s="275">
        <v>121.24095878622708</v>
      </c>
      <c r="R1604" s="275">
        <v>111.97231498746073</v>
      </c>
      <c r="S1604" s="275">
        <v>115.82061786275756</v>
      </c>
      <c r="T1604" s="275">
        <v>119.89397250582816</v>
      </c>
      <c r="U1604" s="275">
        <v>79.080354790432423</v>
      </c>
      <c r="V1604" s="275">
        <v>97.484519863991267</v>
      </c>
      <c r="W1604" s="275">
        <v>2.4177247092162966</v>
      </c>
      <c r="X1604" s="275">
        <v>8.2677988868455524E-2</v>
      </c>
      <c r="Y1604" s="275">
        <v>1.250201349042376</v>
      </c>
      <c r="Z1604" s="275">
        <v>0.83594727778711342</v>
      </c>
      <c r="AA1604" s="275">
        <v>0.83594727778711342</v>
      </c>
      <c r="AB1604" s="275">
        <v>0.83594727778711342</v>
      </c>
      <c r="AC1604" s="275">
        <v>0.83594727778711342</v>
      </c>
      <c r="AD1604" s="275">
        <v>0.83594727778711342</v>
      </c>
      <c r="AE1604" s="275">
        <v>0.83594727778711342</v>
      </c>
      <c r="AF1604" s="275">
        <v>86.796927295900019</v>
      </c>
      <c r="AG1604" s="275">
        <v>8.0373137027999988</v>
      </c>
      <c r="AH1604" s="275">
        <v>8.0373137027999988</v>
      </c>
      <c r="AI1604" s="275">
        <v>24.276073489322602</v>
      </c>
      <c r="AJ1604" s="275">
        <v>24.276073489322602</v>
      </c>
      <c r="AK1604" s="275">
        <v>24.276073489322602</v>
      </c>
    </row>
    <row r="1605" spans="1:37" ht="15" x14ac:dyDescent="0.25">
      <c r="A1605" s="269" t="s">
        <v>3972</v>
      </c>
      <c r="B1605" s="269" t="s">
        <v>2637</v>
      </c>
      <c r="C1605" s="275">
        <v>80</v>
      </c>
      <c r="D1605" s="269" t="s">
        <v>802</v>
      </c>
      <c r="E1605" s="275">
        <v>209.36447544969769</v>
      </c>
      <c r="F1605" s="275">
        <v>178.6036738607273</v>
      </c>
      <c r="G1605" s="275">
        <v>190.59300370172005</v>
      </c>
      <c r="H1605" s="275">
        <v>228.98024399497305</v>
      </c>
      <c r="I1605" s="275">
        <v>195.6403912215581</v>
      </c>
      <c r="J1605" s="275">
        <v>214.51471760496349</v>
      </c>
      <c r="K1605" s="275">
        <v>210.25353090500926</v>
      </c>
      <c r="L1605" s="275">
        <v>181.39683754482937</v>
      </c>
      <c r="M1605" s="275">
        <v>198.50378522140056</v>
      </c>
      <c r="N1605" s="275">
        <v>120.67598866619301</v>
      </c>
      <c r="O1605" s="275">
        <v>78.96060729514555</v>
      </c>
      <c r="P1605" s="275">
        <v>95.344153975524463</v>
      </c>
      <c r="Q1605" s="275">
        <v>115.23108150323978</v>
      </c>
      <c r="R1605" s="275">
        <v>106.36499740367988</v>
      </c>
      <c r="S1605" s="275">
        <v>110.39386843148701</v>
      </c>
      <c r="T1605" s="275">
        <v>107.14916172054643</v>
      </c>
      <c r="U1605" s="275">
        <v>79.501019159233323</v>
      </c>
      <c r="V1605" s="275">
        <v>94.337699078636803</v>
      </c>
      <c r="W1605" s="275">
        <v>5.163173495717122</v>
      </c>
      <c r="X1605" s="275">
        <v>0.10301176359781539</v>
      </c>
      <c r="Y1605" s="275">
        <v>2.6330926296574688</v>
      </c>
      <c r="Z1605" s="275">
        <v>0.58115462762034431</v>
      </c>
      <c r="AA1605" s="275">
        <v>0.58115462762034431</v>
      </c>
      <c r="AB1605" s="275">
        <v>0.58115462762034431</v>
      </c>
      <c r="AC1605" s="275">
        <v>0.58115462762034431</v>
      </c>
      <c r="AD1605" s="275">
        <v>0.58115462762034431</v>
      </c>
      <c r="AE1605" s="275">
        <v>0.58115462762034431</v>
      </c>
      <c r="AF1605" s="275">
        <v>198.6842388295</v>
      </c>
      <c r="AG1605" s="275">
        <v>18.397964313299997</v>
      </c>
      <c r="AH1605" s="275">
        <v>18.397964313299997</v>
      </c>
      <c r="AI1605" s="275">
        <v>21.891576627984399</v>
      </c>
      <c r="AJ1605" s="275">
        <v>21.891576627984399</v>
      </c>
      <c r="AK1605" s="275">
        <v>21.891576627984399</v>
      </c>
    </row>
    <row r="1606" spans="1:37" ht="15" x14ac:dyDescent="0.25">
      <c r="A1606" s="269" t="s">
        <v>2636</v>
      </c>
      <c r="B1606" s="269" t="s">
        <v>2637</v>
      </c>
      <c r="C1606" s="275">
        <v>80</v>
      </c>
      <c r="D1606" s="269" t="s">
        <v>802</v>
      </c>
      <c r="E1606" s="275">
        <v>209.36447544969769</v>
      </c>
      <c r="F1606" s="275">
        <v>178.6036738607273</v>
      </c>
      <c r="G1606" s="275">
        <v>190.59300370172005</v>
      </c>
      <c r="H1606" s="275">
        <v>228.98024399497305</v>
      </c>
      <c r="I1606" s="275">
        <v>195.6403912215581</v>
      </c>
      <c r="J1606" s="275">
        <v>214.51471760496349</v>
      </c>
      <c r="K1606" s="275">
        <v>210.25353090500926</v>
      </c>
      <c r="L1606" s="275">
        <v>181.39683754482937</v>
      </c>
      <c r="M1606" s="275">
        <v>198.50378522140056</v>
      </c>
      <c r="N1606" s="275">
        <v>120.67598866619301</v>
      </c>
      <c r="O1606" s="275">
        <v>78.96060729514555</v>
      </c>
      <c r="P1606" s="275">
        <v>95.344153975524463</v>
      </c>
      <c r="Q1606" s="275">
        <v>115.23108150323978</v>
      </c>
      <c r="R1606" s="275">
        <v>106.36499740367989</v>
      </c>
      <c r="S1606" s="275">
        <v>110.39386843148702</v>
      </c>
      <c r="T1606" s="275">
        <v>107.14916172054642</v>
      </c>
      <c r="U1606" s="275">
        <v>79.501019159233337</v>
      </c>
      <c r="V1606" s="275">
        <v>94.337699078636803</v>
      </c>
      <c r="W1606" s="275">
        <v>5.163173495717122</v>
      </c>
      <c r="X1606" s="275">
        <v>0.10301176359781539</v>
      </c>
      <c r="Y1606" s="275">
        <v>2.6330926296574688</v>
      </c>
      <c r="Z1606" s="275">
        <v>0.58115462762034431</v>
      </c>
      <c r="AA1606" s="275">
        <v>0.58115462762034431</v>
      </c>
      <c r="AB1606" s="275">
        <v>0.58115462762034431</v>
      </c>
      <c r="AC1606" s="275">
        <v>0.58115462762034431</v>
      </c>
      <c r="AD1606" s="275">
        <v>0.58115462762034431</v>
      </c>
      <c r="AE1606" s="275">
        <v>0.58115462762034431</v>
      </c>
      <c r="AF1606" s="275">
        <v>198.6834501283</v>
      </c>
      <c r="AG1606" s="275">
        <v>18.397891280499998</v>
      </c>
      <c r="AH1606" s="275">
        <v>18.397891280499998</v>
      </c>
      <c r="AI1606" s="275">
        <v>21.891576627984399</v>
      </c>
      <c r="AJ1606" s="275">
        <v>21.891576627984399</v>
      </c>
      <c r="AK1606" s="275">
        <v>21.891576627984399</v>
      </c>
    </row>
    <row r="1607" spans="1:37" ht="15" x14ac:dyDescent="0.25">
      <c r="A1607" s="269" t="s">
        <v>3973</v>
      </c>
      <c r="B1607" s="269" t="s">
        <v>3186</v>
      </c>
      <c r="C1607" s="275">
        <v>0</v>
      </c>
      <c r="D1607" s="269" t="s">
        <v>802</v>
      </c>
      <c r="E1607" s="275">
        <v>626.40057481457154</v>
      </c>
      <c r="F1607" s="275">
        <v>410.93203224598153</v>
      </c>
      <c r="G1607" s="275">
        <v>484.47747520671874</v>
      </c>
      <c r="H1607" s="275">
        <v>1134.616822511613</v>
      </c>
      <c r="I1607" s="275">
        <v>419.8744198268339</v>
      </c>
      <c r="J1607" s="275">
        <v>645.53687972325827</v>
      </c>
      <c r="K1607" s="275">
        <v>1134.616822511613</v>
      </c>
      <c r="L1607" s="275">
        <v>311.0106178503512</v>
      </c>
      <c r="M1607" s="275">
        <v>543.20585061530016</v>
      </c>
      <c r="N1607" s="275">
        <v>556.8061215693125</v>
      </c>
      <c r="O1607" s="275">
        <v>439.02821572490529</v>
      </c>
      <c r="P1607" s="275">
        <v>481.14240772568155</v>
      </c>
      <c r="Q1607" s="275">
        <v>692.04869420647753</v>
      </c>
      <c r="R1607" s="275">
        <v>501.00114279346923</v>
      </c>
      <c r="S1607" s="275">
        <v>553.28248372560608</v>
      </c>
      <c r="T1607" s="275">
        <v>692.04869420647753</v>
      </c>
      <c r="U1607" s="275">
        <v>412.3610791917306</v>
      </c>
      <c r="V1607" s="275">
        <v>510.85523353309912</v>
      </c>
      <c r="W1607" s="275">
        <v>109.15580314832914</v>
      </c>
      <c r="X1607" s="275">
        <v>2.5503742043029784E-3</v>
      </c>
      <c r="Y1607" s="275">
        <v>54.579176761266723</v>
      </c>
      <c r="Z1607" s="275">
        <v>6.779381640168598</v>
      </c>
      <c r="AA1607" s="275">
        <v>6.779381640168598</v>
      </c>
      <c r="AB1607" s="275">
        <v>6.779381640168598</v>
      </c>
      <c r="AC1607" s="275">
        <v>6.779381640168598</v>
      </c>
      <c r="AD1607" s="275">
        <v>6.779381640168598</v>
      </c>
      <c r="AE1607" s="275">
        <v>6.779381640168598</v>
      </c>
      <c r="AF1607" s="275">
        <v>528.79021684507825</v>
      </c>
      <c r="AG1607" s="275">
        <v>48.820264081717617</v>
      </c>
      <c r="AH1607" s="275">
        <v>48.820264081717617</v>
      </c>
      <c r="AI1607" s="275">
        <v>56.149871640427939</v>
      </c>
      <c r="AJ1607" s="275">
        <v>56.149871640427939</v>
      </c>
      <c r="AK1607" s="275">
        <v>56.149871640427939</v>
      </c>
    </row>
    <row r="1608" spans="1:37" ht="15" x14ac:dyDescent="0.25">
      <c r="A1608" s="269" t="s">
        <v>3185</v>
      </c>
      <c r="B1608" s="269" t="s">
        <v>3186</v>
      </c>
      <c r="C1608" s="275">
        <v>0</v>
      </c>
      <c r="D1608" s="269" t="s">
        <v>802</v>
      </c>
      <c r="E1608" s="275">
        <v>699.02255974351692</v>
      </c>
      <c r="F1608" s="275">
        <v>371.11276764452555</v>
      </c>
      <c r="G1608" s="275">
        <v>470.13015306427042</v>
      </c>
      <c r="H1608" s="275">
        <v>892.64694784054495</v>
      </c>
      <c r="I1608" s="275">
        <v>455.04251948685464</v>
      </c>
      <c r="J1608" s="275">
        <v>620.6924743003292</v>
      </c>
      <c r="K1608" s="275">
        <v>892.64694784054495</v>
      </c>
      <c r="L1608" s="275">
        <v>311.73457458792967</v>
      </c>
      <c r="M1608" s="275">
        <v>515.52287297027033</v>
      </c>
      <c r="N1608" s="275">
        <v>409.66063813706126</v>
      </c>
      <c r="O1608" s="275">
        <v>277.31919481697611</v>
      </c>
      <c r="P1608" s="275">
        <v>315.92560895197397</v>
      </c>
      <c r="Q1608" s="275">
        <v>478.47099696938119</v>
      </c>
      <c r="R1608" s="275">
        <v>313.01434237913645</v>
      </c>
      <c r="S1608" s="275">
        <v>396.61981876364757</v>
      </c>
      <c r="T1608" s="275">
        <v>478.47099696938119</v>
      </c>
      <c r="U1608" s="275">
        <v>250.64236992230116</v>
      </c>
      <c r="V1608" s="275">
        <v>358.48124449810319</v>
      </c>
      <c r="W1608" s="275">
        <v>99.085057164329129</v>
      </c>
      <c r="X1608" s="275">
        <v>8.6186764430297858E-4</v>
      </c>
      <c r="Y1608" s="275">
        <v>49.542959515986716</v>
      </c>
      <c r="Z1608" s="275">
        <v>6.6537525841685978</v>
      </c>
      <c r="AA1608" s="275">
        <v>6.6537525841685978</v>
      </c>
      <c r="AB1608" s="275">
        <v>6.6537525841685978</v>
      </c>
      <c r="AC1608" s="275">
        <v>6.6537525841685978</v>
      </c>
      <c r="AD1608" s="275">
        <v>6.6537525841685978</v>
      </c>
      <c r="AE1608" s="275">
        <v>6.6537525841685978</v>
      </c>
      <c r="AF1608" s="275">
        <v>507.29026526967834</v>
      </c>
      <c r="AG1608" s="275">
        <v>46.994797562917611</v>
      </c>
      <c r="AH1608" s="275">
        <v>46.994797562917611</v>
      </c>
      <c r="AI1608" s="275">
        <v>54.486614493286737</v>
      </c>
      <c r="AJ1608" s="275">
        <v>54.486614493286737</v>
      </c>
      <c r="AK1608" s="275">
        <v>54.486614493286737</v>
      </c>
    </row>
    <row r="1609" spans="1:37" ht="15" x14ac:dyDescent="0.25">
      <c r="A1609" s="269" t="s">
        <v>3974</v>
      </c>
      <c r="B1609" s="269" t="s">
        <v>1075</v>
      </c>
      <c r="C1609" s="275">
        <v>16</v>
      </c>
      <c r="D1609" s="269" t="s">
        <v>802</v>
      </c>
      <c r="E1609" s="275">
        <v>182.97470045327648</v>
      </c>
      <c r="F1609" s="275">
        <v>41.992700497127814</v>
      </c>
      <c r="G1609" s="275">
        <v>80.395727380447553</v>
      </c>
      <c r="H1609" s="275">
        <v>151.62093893504263</v>
      </c>
      <c r="I1609" s="275">
        <v>69.86273249285172</v>
      </c>
      <c r="J1609" s="275">
        <v>118.11735992233814</v>
      </c>
      <c r="K1609" s="275">
        <v>151.62093893504263</v>
      </c>
      <c r="L1609" s="275">
        <v>42.744333411172093</v>
      </c>
      <c r="M1609" s="275">
        <v>93.024777004295601</v>
      </c>
      <c r="N1609" s="275">
        <v>50.340057622440646</v>
      </c>
      <c r="O1609" s="275">
        <v>9.9304566086742003</v>
      </c>
      <c r="P1609" s="275">
        <v>21.303041661667386</v>
      </c>
      <c r="Q1609" s="275">
        <v>62.906141338671105</v>
      </c>
      <c r="R1609" s="275">
        <v>16.665390110968602</v>
      </c>
      <c r="S1609" s="275">
        <v>44.338492051191579</v>
      </c>
      <c r="T1609" s="275">
        <v>62.906141338671105</v>
      </c>
      <c r="U1609" s="275">
        <v>8.1227737422895778</v>
      </c>
      <c r="V1609" s="275">
        <v>35.724924081158306</v>
      </c>
      <c r="W1609" s="275">
        <v>0.2278423372138817</v>
      </c>
      <c r="X1609" s="275">
        <v>3.4675008639050652E-3</v>
      </c>
      <c r="Y1609" s="275">
        <v>0.11565491903889338</v>
      </c>
      <c r="Z1609" s="275">
        <v>9.4280608995746321E-3</v>
      </c>
      <c r="AA1609" s="275">
        <v>9.4280608995746321E-3</v>
      </c>
      <c r="AB1609" s="275">
        <v>9.4280608995746321E-3</v>
      </c>
      <c r="AC1609" s="275">
        <v>9.4280608995746321E-3</v>
      </c>
      <c r="AD1609" s="275">
        <v>9.4280608995746321E-3</v>
      </c>
      <c r="AE1609" s="275">
        <v>9.4280608995746321E-3</v>
      </c>
      <c r="AF1609" s="275">
        <v>127.46697306115601</v>
      </c>
      <c r="AG1609" s="275">
        <v>11.803314580697778</v>
      </c>
      <c r="AH1609" s="275">
        <v>11.803314580697778</v>
      </c>
      <c r="AI1609" s="275">
        <v>9.2685815744201747</v>
      </c>
      <c r="AJ1609" s="275">
        <v>9.2685815744201747</v>
      </c>
      <c r="AK1609" s="275">
        <v>9.2685815744201747</v>
      </c>
    </row>
    <row r="1610" spans="1:37" ht="15" x14ac:dyDescent="0.25">
      <c r="A1610" s="269" t="s">
        <v>1923</v>
      </c>
      <c r="B1610" s="269" t="s">
        <v>1075</v>
      </c>
      <c r="C1610" s="275">
        <v>16</v>
      </c>
      <c r="D1610" s="269" t="s">
        <v>802</v>
      </c>
      <c r="E1610" s="275">
        <v>182.97470045327648</v>
      </c>
      <c r="F1610" s="275">
        <v>41.992700497127814</v>
      </c>
      <c r="G1610" s="275">
        <v>80.395727380447553</v>
      </c>
      <c r="H1610" s="275">
        <v>151.62093893504263</v>
      </c>
      <c r="I1610" s="275">
        <v>69.86273249285172</v>
      </c>
      <c r="J1610" s="275">
        <v>118.11735992233814</v>
      </c>
      <c r="K1610" s="275">
        <v>151.62093893504263</v>
      </c>
      <c r="L1610" s="275">
        <v>42.744333411172093</v>
      </c>
      <c r="M1610" s="275">
        <v>93.024777004295601</v>
      </c>
      <c r="N1610" s="275">
        <v>50.436941237444174</v>
      </c>
      <c r="O1610" s="275">
        <v>10.027340223677736</v>
      </c>
      <c r="P1610" s="275">
        <v>21.399925276670924</v>
      </c>
      <c r="Q1610" s="275">
        <v>63.099908568678181</v>
      </c>
      <c r="R1610" s="275">
        <v>16.762273725972143</v>
      </c>
      <c r="S1610" s="275">
        <v>44.483817473696888</v>
      </c>
      <c r="T1610" s="275">
        <v>63.099908568678181</v>
      </c>
      <c r="U1610" s="275">
        <v>8.3165409722966501</v>
      </c>
      <c r="V1610" s="275">
        <v>35.918691311165382</v>
      </c>
      <c r="W1610" s="275">
        <v>0.2278423372138817</v>
      </c>
      <c r="X1610" s="275">
        <v>3.4675008639050652E-3</v>
      </c>
      <c r="Y1610" s="275">
        <v>0.11565491903889338</v>
      </c>
      <c r="Z1610" s="275">
        <v>9.4280608995746321E-3</v>
      </c>
      <c r="AA1610" s="275">
        <v>9.4280608995746321E-3</v>
      </c>
      <c r="AB1610" s="275">
        <v>9.4280608995746321E-3</v>
      </c>
      <c r="AC1610" s="275">
        <v>9.4280608995746321E-3</v>
      </c>
      <c r="AD1610" s="275">
        <v>9.4280608995746321E-3</v>
      </c>
      <c r="AE1610" s="275">
        <v>9.4280608995746321E-3</v>
      </c>
      <c r="AF1610" s="275">
        <v>127.50932458595601</v>
      </c>
      <c r="AG1610" s="275">
        <v>11.807236275697779</v>
      </c>
      <c r="AH1610" s="275">
        <v>11.807236275697779</v>
      </c>
      <c r="AI1610" s="275">
        <v>9.3109576742386899</v>
      </c>
      <c r="AJ1610" s="275">
        <v>9.3109576742386899</v>
      </c>
      <c r="AK1610" s="275">
        <v>9.3109576742386899</v>
      </c>
    </row>
    <row r="1611" spans="1:37" ht="15" x14ac:dyDescent="0.25">
      <c r="A1611" s="269" t="s">
        <v>1924</v>
      </c>
      <c r="B1611" s="269" t="s">
        <v>1076</v>
      </c>
      <c r="C1611" s="275">
        <v>340</v>
      </c>
      <c r="D1611" s="269" t="s">
        <v>802</v>
      </c>
      <c r="E1611" s="275">
        <v>3746.4120864785018</v>
      </c>
      <c r="F1611" s="275">
        <v>2871.0699176283342</v>
      </c>
      <c r="G1611" s="275">
        <v>3092.3517820350994</v>
      </c>
      <c r="H1611" s="275">
        <v>3498.0368150557483</v>
      </c>
      <c r="I1611" s="275">
        <v>3039.0647427888589</v>
      </c>
      <c r="J1611" s="275">
        <v>3319.0381848203724</v>
      </c>
      <c r="K1611" s="275">
        <v>3519.4769652178002</v>
      </c>
      <c r="L1611" s="275">
        <v>2862.6308399501286</v>
      </c>
      <c r="M1611" s="275">
        <v>3178.1960271628054</v>
      </c>
      <c r="N1611" s="275">
        <v>456.85858480926754</v>
      </c>
      <c r="O1611" s="275">
        <v>184.48700886637909</v>
      </c>
      <c r="P1611" s="275">
        <v>265.17524737470723</v>
      </c>
      <c r="Q1611" s="275">
        <v>513.44338918542826</v>
      </c>
      <c r="R1611" s="275">
        <v>235.63696589208683</v>
      </c>
      <c r="S1611" s="275">
        <v>405.57759909410885</v>
      </c>
      <c r="T1611" s="275">
        <v>519.4961071539858</v>
      </c>
      <c r="U1611" s="275">
        <v>167.81194260597294</v>
      </c>
      <c r="V1611" s="275">
        <v>351.95179233878412</v>
      </c>
      <c r="W1611" s="275">
        <v>29.181390855769887</v>
      </c>
      <c r="X1611" s="275">
        <v>0.33108009752181694</v>
      </c>
      <c r="Y1611" s="275">
        <v>14.756235476645852</v>
      </c>
      <c r="Z1611" s="275">
        <v>16.783666800515256</v>
      </c>
      <c r="AA1611" s="275">
        <v>16.783666800515256</v>
      </c>
      <c r="AB1611" s="275">
        <v>16.783666800515256</v>
      </c>
      <c r="AC1611" s="275">
        <v>16.783666800515256</v>
      </c>
      <c r="AD1611" s="275">
        <v>16.783666800515256</v>
      </c>
      <c r="AE1611" s="275">
        <v>16.783666800515256</v>
      </c>
      <c r="AF1611" s="275">
        <v>923.22666076734401</v>
      </c>
      <c r="AG1611" s="275">
        <v>85.489869020017267</v>
      </c>
      <c r="AH1611" s="275">
        <v>85.489869020017267</v>
      </c>
      <c r="AI1611" s="275">
        <v>81.4362901116112</v>
      </c>
      <c r="AJ1611" s="275">
        <v>81.4362901116112</v>
      </c>
      <c r="AK1611" s="275">
        <v>81.4362901116112</v>
      </c>
    </row>
    <row r="1612" spans="1:37" ht="15" x14ac:dyDescent="0.25">
      <c r="A1612" s="269" t="s">
        <v>1925</v>
      </c>
      <c r="B1612" s="269" t="s">
        <v>1926</v>
      </c>
      <c r="C1612" s="275">
        <v>36</v>
      </c>
      <c r="D1612" s="269" t="s">
        <v>802</v>
      </c>
      <c r="E1612" s="275">
        <v>117.75425957348611</v>
      </c>
      <c r="F1612" s="275">
        <v>50.284890257207479</v>
      </c>
      <c r="G1612" s="275">
        <v>69.657042660103556</v>
      </c>
      <c r="H1612" s="275">
        <v>111.96795898858204</v>
      </c>
      <c r="I1612" s="275">
        <v>65.762698645286733</v>
      </c>
      <c r="J1612" s="275">
        <v>90.499122307064468</v>
      </c>
      <c r="K1612" s="275">
        <v>131.55087738873075</v>
      </c>
      <c r="L1612" s="275">
        <v>50.128112659864946</v>
      </c>
      <c r="M1612" s="275">
        <v>81.090039962161939</v>
      </c>
      <c r="N1612" s="275">
        <v>42.638647714699182</v>
      </c>
      <c r="O1612" s="275">
        <v>19.403127131783481</v>
      </c>
      <c r="P1612" s="275">
        <v>25.998048583581426</v>
      </c>
      <c r="Q1612" s="275">
        <v>48.078623261544386</v>
      </c>
      <c r="R1612" s="275">
        <v>24.791073933619007</v>
      </c>
      <c r="S1612" s="275">
        <v>38.910904221302786</v>
      </c>
      <c r="T1612" s="275">
        <v>55.487050114068232</v>
      </c>
      <c r="U1612" s="275">
        <v>18.799119046692635</v>
      </c>
      <c r="V1612" s="275">
        <v>35.325919160523512</v>
      </c>
      <c r="W1612" s="275">
        <v>0.54103957516845214</v>
      </c>
      <c r="X1612" s="275">
        <v>7.8666837875736809E-3</v>
      </c>
      <c r="Y1612" s="275">
        <v>0.27445312947801292</v>
      </c>
      <c r="Z1612" s="275">
        <v>0.37558739175372147</v>
      </c>
      <c r="AA1612" s="275">
        <v>0.37558739175372147</v>
      </c>
      <c r="AB1612" s="275">
        <v>0.37558739175372147</v>
      </c>
      <c r="AC1612" s="275">
        <v>0.37558739175372147</v>
      </c>
      <c r="AD1612" s="275">
        <v>0.37558739175372147</v>
      </c>
      <c r="AE1612" s="275">
        <v>0.37558739175372147</v>
      </c>
      <c r="AF1612" s="275">
        <v>81.256233248900003</v>
      </c>
      <c r="AG1612" s="275">
        <v>7.5242466507999985</v>
      </c>
      <c r="AH1612" s="275">
        <v>7.5242466507999985</v>
      </c>
      <c r="AI1612" s="275">
        <v>12.947256251873325</v>
      </c>
      <c r="AJ1612" s="275">
        <v>12.947256251873325</v>
      </c>
      <c r="AK1612" s="275">
        <v>12.947256251873325</v>
      </c>
    </row>
    <row r="1613" spans="1:37" ht="15" x14ac:dyDescent="0.25">
      <c r="A1613" s="269" t="s">
        <v>1927</v>
      </c>
      <c r="B1613" s="269" t="s">
        <v>1077</v>
      </c>
      <c r="C1613" s="275">
        <v>42</v>
      </c>
      <c r="D1613" s="269" t="s">
        <v>802</v>
      </c>
      <c r="E1613" s="275">
        <v>185.85360060085762</v>
      </c>
      <c r="F1613" s="275">
        <v>40.717609851053886</v>
      </c>
      <c r="G1613" s="275">
        <v>80.80117815857129</v>
      </c>
      <c r="H1613" s="275">
        <v>157.45128246406605</v>
      </c>
      <c r="I1613" s="275">
        <v>71.679803625430424</v>
      </c>
      <c r="J1613" s="275">
        <v>121.20131381490629</v>
      </c>
      <c r="K1613" s="275">
        <v>157.45128246406605</v>
      </c>
      <c r="L1613" s="275">
        <v>48.740674533102975</v>
      </c>
      <c r="M1613" s="275">
        <v>99.413739406941346</v>
      </c>
      <c r="N1613" s="275">
        <v>58.609460555660611</v>
      </c>
      <c r="O1613" s="275">
        <v>15.169139465861688</v>
      </c>
      <c r="P1613" s="275">
        <v>27.626717006575163</v>
      </c>
      <c r="Q1613" s="275">
        <v>72.338019701014304</v>
      </c>
      <c r="R1613" s="275">
        <v>23.924553018844414</v>
      </c>
      <c r="S1613" s="275">
        <v>53.052422564674906</v>
      </c>
      <c r="T1613" s="275">
        <v>72.338019701014304</v>
      </c>
      <c r="U1613" s="275">
        <v>13.070604880823536</v>
      </c>
      <c r="V1613" s="275">
        <v>44.43250339766815</v>
      </c>
      <c r="W1613" s="275">
        <v>0.63017858585260689</v>
      </c>
      <c r="X1613" s="275">
        <v>9.4052260514931752E-3</v>
      </c>
      <c r="Y1613" s="275">
        <v>0.31979190595205004</v>
      </c>
      <c r="Z1613" s="275">
        <v>0.3815214374763784</v>
      </c>
      <c r="AA1613" s="275">
        <v>0.3815214374763784</v>
      </c>
      <c r="AB1613" s="275">
        <v>0.3815214374763784</v>
      </c>
      <c r="AC1613" s="275">
        <v>0.3815214374763784</v>
      </c>
      <c r="AD1613" s="275">
        <v>0.3815214374763784</v>
      </c>
      <c r="AE1613" s="275">
        <v>0.3815214374763784</v>
      </c>
      <c r="AF1613" s="275">
        <v>134.13848398020002</v>
      </c>
      <c r="AG1613" s="275">
        <v>12.421089318699996</v>
      </c>
      <c r="AH1613" s="275">
        <v>12.421089318699996</v>
      </c>
      <c r="AI1613" s="275">
        <v>12.030479932798739</v>
      </c>
      <c r="AJ1613" s="275">
        <v>12.030479932798739</v>
      </c>
      <c r="AK1613" s="275">
        <v>12.030479932798739</v>
      </c>
    </row>
    <row r="1614" spans="1:37" ht="15" x14ac:dyDescent="0.25">
      <c r="A1614" s="269" t="s">
        <v>1928</v>
      </c>
      <c r="B1614" s="269" t="s">
        <v>1078</v>
      </c>
      <c r="C1614" s="275">
        <v>53</v>
      </c>
      <c r="D1614" s="269" t="s">
        <v>802</v>
      </c>
      <c r="E1614" s="275">
        <v>311.18847304021625</v>
      </c>
      <c r="F1614" s="275">
        <v>78.501100825948399</v>
      </c>
      <c r="G1614" s="275">
        <v>142.24812256065243</v>
      </c>
      <c r="H1614" s="275">
        <v>259.34023122118612</v>
      </c>
      <c r="I1614" s="275">
        <v>126.82278603234735</v>
      </c>
      <c r="J1614" s="275">
        <v>206.70119813083303</v>
      </c>
      <c r="K1614" s="275">
        <v>259.34023122118612</v>
      </c>
      <c r="L1614" s="275">
        <v>96.37631121393153</v>
      </c>
      <c r="M1614" s="275">
        <v>175.0983010204028</v>
      </c>
      <c r="N1614" s="275">
        <v>89.683189504074775</v>
      </c>
      <c r="O1614" s="275">
        <v>21.997107806016</v>
      </c>
      <c r="P1614" s="275">
        <v>41.280308713901327</v>
      </c>
      <c r="Q1614" s="275">
        <v>109.94433331616199</v>
      </c>
      <c r="R1614" s="275">
        <v>34.793481460375368</v>
      </c>
      <c r="S1614" s="275">
        <v>80.709181032446281</v>
      </c>
      <c r="T1614" s="275">
        <v>109.94433331616199</v>
      </c>
      <c r="U1614" s="275">
        <v>19.561525715371058</v>
      </c>
      <c r="V1614" s="275">
        <v>67.607708416627162</v>
      </c>
      <c r="W1614" s="275">
        <v>0.82243975778615264</v>
      </c>
      <c r="X1614" s="275">
        <v>1.2804853961116589E-2</v>
      </c>
      <c r="Y1614" s="275">
        <v>0.41762230587363464</v>
      </c>
      <c r="Z1614" s="275">
        <v>0.3942372496814322</v>
      </c>
      <c r="AA1614" s="275">
        <v>0.3942372496814322</v>
      </c>
      <c r="AB1614" s="275">
        <v>0.3942372496814322</v>
      </c>
      <c r="AC1614" s="275">
        <v>0.3942372496814322</v>
      </c>
      <c r="AD1614" s="275">
        <v>0.3942372496814322</v>
      </c>
      <c r="AE1614" s="275">
        <v>0.3942372496814322</v>
      </c>
      <c r="AF1614" s="275">
        <v>221.10019913763585</v>
      </c>
      <c r="AG1614" s="275">
        <v>20.473658397986092</v>
      </c>
      <c r="AH1614" s="275">
        <v>20.473658397986092</v>
      </c>
      <c r="AI1614" s="275">
        <v>17.986534339967601</v>
      </c>
      <c r="AJ1614" s="275">
        <v>17.986534339967601</v>
      </c>
      <c r="AK1614" s="275">
        <v>17.986534339967601</v>
      </c>
    </row>
    <row r="1615" spans="1:37" ht="15" x14ac:dyDescent="0.25">
      <c r="A1615" s="269" t="s">
        <v>2415</v>
      </c>
      <c r="B1615" s="269" t="s">
        <v>2416</v>
      </c>
      <c r="C1615" s="275">
        <v>91</v>
      </c>
      <c r="D1615" s="269" t="s">
        <v>802</v>
      </c>
      <c r="E1615" s="275">
        <v>378.46300090385625</v>
      </c>
      <c r="F1615" s="275">
        <v>72.816144135868228</v>
      </c>
      <c r="G1615" s="275">
        <v>156.28271039322775</v>
      </c>
      <c r="H1615" s="275">
        <v>297.78368955733754</v>
      </c>
      <c r="I1615" s="275">
        <v>135.60407220228583</v>
      </c>
      <c r="J1615" s="275">
        <v>236.13350266213484</v>
      </c>
      <c r="K1615" s="275">
        <v>297.78368955733754</v>
      </c>
      <c r="L1615" s="275">
        <v>89.60867615317332</v>
      </c>
      <c r="M1615" s="275">
        <v>191.704770070172</v>
      </c>
      <c r="N1615" s="275">
        <v>113.04566224054295</v>
      </c>
      <c r="O1615" s="275">
        <v>25.154780035600947</v>
      </c>
      <c r="P1615" s="275">
        <v>50.26842011604267</v>
      </c>
      <c r="Q1615" s="275">
        <v>139.51387245769249</v>
      </c>
      <c r="R1615" s="275">
        <v>41.31862044110752</v>
      </c>
      <c r="S1615" s="275">
        <v>100.89370279353842</v>
      </c>
      <c r="T1615" s="275">
        <v>139.51387245769249</v>
      </c>
      <c r="U1615" s="275">
        <v>23.201570873068096</v>
      </c>
      <c r="V1615" s="275">
        <v>84.011966128695008</v>
      </c>
      <c r="W1615" s="275">
        <v>1.2829127838521621</v>
      </c>
      <c r="X1615" s="275">
        <v>2.0885496022498496E-2</v>
      </c>
      <c r="Y1615" s="275">
        <v>0.65189913993733029</v>
      </c>
      <c r="Z1615" s="275">
        <v>0.42475519891131214</v>
      </c>
      <c r="AA1615" s="275">
        <v>0.42475519891131214</v>
      </c>
      <c r="AB1615" s="275">
        <v>0.42475519891131214</v>
      </c>
      <c r="AC1615" s="275">
        <v>0.42475519891131214</v>
      </c>
      <c r="AD1615" s="275">
        <v>0.42475519891131214</v>
      </c>
      <c r="AE1615" s="275">
        <v>0.42475519891131214</v>
      </c>
      <c r="AF1615" s="275">
        <v>266.48524025133582</v>
      </c>
      <c r="AG1615" s="275">
        <v>24.676266225586094</v>
      </c>
      <c r="AH1615" s="275">
        <v>24.676266225586094</v>
      </c>
      <c r="AI1615" s="275">
        <v>21.64952549609464</v>
      </c>
      <c r="AJ1615" s="275">
        <v>21.64952549609464</v>
      </c>
      <c r="AK1615" s="275">
        <v>21.64952549609464</v>
      </c>
    </row>
    <row r="1616" spans="1:37" ht="15" x14ac:dyDescent="0.25">
      <c r="A1616" s="269" t="s">
        <v>2417</v>
      </c>
      <c r="B1616" s="269" t="s">
        <v>2418</v>
      </c>
      <c r="C1616" s="275">
        <v>94</v>
      </c>
      <c r="D1616" s="269" t="s">
        <v>802</v>
      </c>
      <c r="E1616" s="275">
        <v>378.46300090385625</v>
      </c>
      <c r="F1616" s="275">
        <v>72.816144135868228</v>
      </c>
      <c r="G1616" s="275">
        <v>156.28271039322775</v>
      </c>
      <c r="H1616" s="275">
        <v>297.78368955733754</v>
      </c>
      <c r="I1616" s="275">
        <v>135.60407220228583</v>
      </c>
      <c r="J1616" s="275">
        <v>236.13350266213484</v>
      </c>
      <c r="K1616" s="275">
        <v>297.78368955733754</v>
      </c>
      <c r="L1616" s="275">
        <v>89.60867615317332</v>
      </c>
      <c r="M1616" s="275">
        <v>191.704770070172</v>
      </c>
      <c r="N1616" s="275">
        <v>113.14147309730723</v>
      </c>
      <c r="O1616" s="275">
        <v>25.250590892365242</v>
      </c>
      <c r="P1616" s="275">
        <v>50.364230972806951</v>
      </c>
      <c r="Q1616" s="275">
        <v>139.58061822995575</v>
      </c>
      <c r="R1616" s="275">
        <v>41.414431297871822</v>
      </c>
      <c r="S1616" s="275">
        <v>100.97498110805222</v>
      </c>
      <c r="T1616" s="275">
        <v>139.58061822995575</v>
      </c>
      <c r="U1616" s="275">
        <v>23.268316645331332</v>
      </c>
      <c r="V1616" s="275">
        <v>84.078711900958254</v>
      </c>
      <c r="W1616" s="275">
        <v>1.3212855360310856</v>
      </c>
      <c r="X1616" s="275">
        <v>2.1558882884637465E-2</v>
      </c>
      <c r="Y1616" s="275">
        <v>0.67142220945786146</v>
      </c>
      <c r="Z1616" s="275">
        <v>0.42729836137675142</v>
      </c>
      <c r="AA1616" s="275">
        <v>0.42729836137675142</v>
      </c>
      <c r="AB1616" s="275">
        <v>0.42729836137675142</v>
      </c>
      <c r="AC1616" s="275">
        <v>0.42729836137675142</v>
      </c>
      <c r="AD1616" s="275">
        <v>0.42729836137675142</v>
      </c>
      <c r="AE1616" s="275">
        <v>0.42729836137675142</v>
      </c>
      <c r="AF1616" s="275">
        <v>266.47920956613581</v>
      </c>
      <c r="AG1616" s="275">
        <v>24.675707792986092</v>
      </c>
      <c r="AH1616" s="275">
        <v>24.675707792986092</v>
      </c>
      <c r="AI1616" s="275">
        <v>21.648405289886604</v>
      </c>
      <c r="AJ1616" s="275">
        <v>21.648405289886604</v>
      </c>
      <c r="AK1616" s="275">
        <v>21.648405289886604</v>
      </c>
    </row>
    <row r="1617" spans="1:37" ht="15" x14ac:dyDescent="0.25">
      <c r="A1617" s="269" t="s">
        <v>1929</v>
      </c>
      <c r="B1617" s="269" t="s">
        <v>1930</v>
      </c>
      <c r="C1617" s="275">
        <v>40</v>
      </c>
      <c r="D1617" s="269" t="s">
        <v>802</v>
      </c>
      <c r="E1617" s="275">
        <v>2417.619828164728</v>
      </c>
      <c r="F1617" s="275">
        <v>2388.43603434324</v>
      </c>
      <c r="G1617" s="275">
        <v>2396.3238521523022</v>
      </c>
      <c r="H1617" s="275">
        <v>2408.1149203084137</v>
      </c>
      <c r="I1617" s="275">
        <v>2394.2225314872471</v>
      </c>
      <c r="J1617" s="275">
        <v>2403.4966988091332</v>
      </c>
      <c r="K1617" s="275">
        <v>2408.1149203084137</v>
      </c>
      <c r="L1617" s="275">
        <v>2390.0304829496499</v>
      </c>
      <c r="M1617" s="275">
        <v>2399.3801245938607</v>
      </c>
      <c r="N1617" s="275">
        <v>15.306733768790508</v>
      </c>
      <c r="O1617" s="275">
        <v>7.2248135660372199</v>
      </c>
      <c r="P1617" s="275">
        <v>9.3705489006279752</v>
      </c>
      <c r="Q1617" s="275">
        <v>18.868611806950341</v>
      </c>
      <c r="R1617" s="275">
        <v>8.5718002664961013</v>
      </c>
      <c r="S1617" s="275">
        <v>14.264345225987878</v>
      </c>
      <c r="T1617" s="275">
        <v>18.868611806950341</v>
      </c>
      <c r="U1617" s="275">
        <v>6.0109430876596051</v>
      </c>
      <c r="V1617" s="275">
        <v>12.608150784862334</v>
      </c>
      <c r="W1617" s="275">
        <v>1.1723918703810414</v>
      </c>
      <c r="X1617" s="275">
        <v>0.16274085552840059</v>
      </c>
      <c r="Y1617" s="275">
        <v>0.66756636295472105</v>
      </c>
      <c r="Z1617" s="275">
        <v>0.5805506562549041</v>
      </c>
      <c r="AA1617" s="275">
        <v>0.5805506562549041</v>
      </c>
      <c r="AB1617" s="275">
        <v>0.5805506562549041</v>
      </c>
      <c r="AC1617" s="275">
        <v>0.5805506562549041</v>
      </c>
      <c r="AD1617" s="275">
        <v>0.5805506562549041</v>
      </c>
      <c r="AE1617" s="275">
        <v>0.5805506562549041</v>
      </c>
      <c r="AF1617" s="275">
        <v>40.251740906738149</v>
      </c>
      <c r="AG1617" s="275">
        <v>3.7272737707385568</v>
      </c>
      <c r="AH1617" s="275">
        <v>3.7272737707385568</v>
      </c>
      <c r="AI1617" s="275">
        <v>2.8492220294666941</v>
      </c>
      <c r="AJ1617" s="275">
        <v>2.8492220294666941</v>
      </c>
      <c r="AK1617" s="275">
        <v>2.8492220294666941</v>
      </c>
    </row>
    <row r="1618" spans="1:37" ht="15" x14ac:dyDescent="0.25">
      <c r="A1618" s="269" t="s">
        <v>1931</v>
      </c>
      <c r="B1618" s="269" t="s">
        <v>1932</v>
      </c>
      <c r="C1618" s="275">
        <v>30</v>
      </c>
      <c r="D1618" s="269" t="s">
        <v>802</v>
      </c>
      <c r="E1618" s="275">
        <v>130.09520453341372</v>
      </c>
      <c r="F1618" s="275">
        <v>32.659063038010494</v>
      </c>
      <c r="G1618" s="275">
        <v>59.274553987762346</v>
      </c>
      <c r="H1618" s="275">
        <v>112.28349329148971</v>
      </c>
      <c r="I1618" s="275">
        <v>51.893660515758015</v>
      </c>
      <c r="J1618" s="275">
        <v>86.158707491375225</v>
      </c>
      <c r="K1618" s="275">
        <v>112.28349329148971</v>
      </c>
      <c r="L1618" s="275">
        <v>31.352793072706945</v>
      </c>
      <c r="M1618" s="275">
        <v>67.45142463472834</v>
      </c>
      <c r="N1618" s="275">
        <v>40.040425593653183</v>
      </c>
      <c r="O1618" s="275">
        <v>11.753704884016674</v>
      </c>
      <c r="P1618" s="275">
        <v>19.464612056764924</v>
      </c>
      <c r="Q1618" s="275">
        <v>49.662239331639221</v>
      </c>
      <c r="R1618" s="275">
        <v>16.468158335622761</v>
      </c>
      <c r="S1618" s="275">
        <v>35.99470378173929</v>
      </c>
      <c r="T1618" s="275">
        <v>49.662239331639221</v>
      </c>
      <c r="U1618" s="275">
        <v>7.525066397496726</v>
      </c>
      <c r="V1618" s="275">
        <v>28.544407489063335</v>
      </c>
      <c r="W1618" s="275">
        <v>0.39092171087116295</v>
      </c>
      <c r="X1618" s="275">
        <v>7.2846184054253969E-3</v>
      </c>
      <c r="Y1618" s="275">
        <v>0.19910316463829417</v>
      </c>
      <c r="Z1618" s="275">
        <v>4.6163795455269122E-2</v>
      </c>
      <c r="AA1618" s="275">
        <v>4.6163795455269122E-2</v>
      </c>
      <c r="AB1618" s="275">
        <v>4.6163795455269122E-2</v>
      </c>
      <c r="AC1618" s="275">
        <v>4.6163795455269122E-2</v>
      </c>
      <c r="AD1618" s="275">
        <v>4.6163795455269122E-2</v>
      </c>
      <c r="AE1618" s="275">
        <v>4.6163795455269122E-2</v>
      </c>
      <c r="AF1618" s="275">
        <v>91.3383541396</v>
      </c>
      <c r="AG1618" s="275">
        <v>8.4578401993999979</v>
      </c>
      <c r="AH1618" s="275">
        <v>8.4578401993999979</v>
      </c>
      <c r="AI1618" s="275">
        <v>7.1678728063887949</v>
      </c>
      <c r="AJ1618" s="275">
        <v>7.1678728063887949</v>
      </c>
      <c r="AK1618" s="275">
        <v>7.1678728063887949</v>
      </c>
    </row>
    <row r="1619" spans="1:37" ht="15" x14ac:dyDescent="0.25">
      <c r="A1619" s="269" t="s">
        <v>2419</v>
      </c>
      <c r="B1619" s="269" t="s">
        <v>2420</v>
      </c>
      <c r="C1619" s="275">
        <v>30</v>
      </c>
      <c r="D1619" s="269" t="s">
        <v>802</v>
      </c>
      <c r="E1619" s="275">
        <v>130.09520453341372</v>
      </c>
      <c r="F1619" s="275">
        <v>32.659063038010494</v>
      </c>
      <c r="G1619" s="275">
        <v>59.274553987762346</v>
      </c>
      <c r="H1619" s="275">
        <v>112.28349329148971</v>
      </c>
      <c r="I1619" s="275">
        <v>51.893660515758015</v>
      </c>
      <c r="J1619" s="275">
        <v>86.158707491375225</v>
      </c>
      <c r="K1619" s="275">
        <v>112.28349329148971</v>
      </c>
      <c r="L1619" s="275">
        <v>31.352793072706945</v>
      </c>
      <c r="M1619" s="275">
        <v>67.45142463472834</v>
      </c>
      <c r="N1619" s="275">
        <v>40.145893250164079</v>
      </c>
      <c r="O1619" s="275">
        <v>11.859172540527585</v>
      </c>
      <c r="P1619" s="275">
        <v>19.570079713275835</v>
      </c>
      <c r="Q1619" s="275">
        <v>49.767706988150124</v>
      </c>
      <c r="R1619" s="275">
        <v>16.573625992133671</v>
      </c>
      <c r="S1619" s="275">
        <v>36.1001714382502</v>
      </c>
      <c r="T1619" s="275">
        <v>49.767706988150124</v>
      </c>
      <c r="U1619" s="275">
        <v>7.6305340540076365</v>
      </c>
      <c r="V1619" s="275">
        <v>28.649875145574235</v>
      </c>
      <c r="W1619" s="275">
        <v>0.39092171087116295</v>
      </c>
      <c r="X1619" s="275">
        <v>7.2846184054253969E-3</v>
      </c>
      <c r="Y1619" s="275">
        <v>0.19910316463829417</v>
      </c>
      <c r="Z1619" s="275">
        <v>4.6163795455269122E-2</v>
      </c>
      <c r="AA1619" s="275">
        <v>4.6163795455269122E-2</v>
      </c>
      <c r="AB1619" s="275">
        <v>4.6163795455269122E-2</v>
      </c>
      <c r="AC1619" s="275">
        <v>4.6163795455269122E-2</v>
      </c>
      <c r="AD1619" s="275">
        <v>4.6163795455269122E-2</v>
      </c>
      <c r="AE1619" s="275">
        <v>4.6163795455269122E-2</v>
      </c>
      <c r="AF1619" s="275">
        <v>89.063427688800004</v>
      </c>
      <c r="AG1619" s="275">
        <v>8.2471846956999979</v>
      </c>
      <c r="AH1619" s="275">
        <v>8.2471846956999979</v>
      </c>
      <c r="AI1619" s="275">
        <v>7.1718676277348354</v>
      </c>
      <c r="AJ1619" s="275">
        <v>7.1718676277348354</v>
      </c>
      <c r="AK1619" s="275">
        <v>7.1718676277348354</v>
      </c>
    </row>
    <row r="1620" spans="1:37" ht="15" x14ac:dyDescent="0.25">
      <c r="A1620" s="269" t="s">
        <v>1933</v>
      </c>
      <c r="B1620" s="269" t="s">
        <v>1934</v>
      </c>
      <c r="C1620" s="275">
        <v>40</v>
      </c>
      <c r="D1620" s="269" t="s">
        <v>802</v>
      </c>
      <c r="E1620" s="275">
        <v>0</v>
      </c>
      <c r="F1620" s="275">
        <v>0</v>
      </c>
      <c r="G1620" s="275">
        <v>0</v>
      </c>
      <c r="H1620" s="275">
        <v>0</v>
      </c>
      <c r="I1620" s="275">
        <v>0</v>
      </c>
      <c r="J1620" s="275">
        <v>0</v>
      </c>
      <c r="K1620" s="275">
        <v>0</v>
      </c>
      <c r="L1620" s="275">
        <v>0</v>
      </c>
      <c r="M1620" s="275">
        <v>0</v>
      </c>
      <c r="N1620" s="275">
        <v>22.130614640848229</v>
      </c>
      <c r="O1620" s="275">
        <v>22.130614640848229</v>
      </c>
      <c r="P1620" s="275">
        <v>22.130614640848226</v>
      </c>
      <c r="Q1620" s="275">
        <v>22.130614640848229</v>
      </c>
      <c r="R1620" s="275">
        <v>22.130614640848229</v>
      </c>
      <c r="S1620" s="275">
        <v>22.130614640848229</v>
      </c>
      <c r="T1620" s="275">
        <v>22.130614640848229</v>
      </c>
      <c r="U1620" s="275">
        <v>22.130614640848229</v>
      </c>
      <c r="V1620" s="275">
        <v>22.130614640848229</v>
      </c>
      <c r="W1620" s="275">
        <v>2.8687843126799608</v>
      </c>
      <c r="X1620" s="275">
        <v>3.992899740667067E-2</v>
      </c>
      <c r="Y1620" s="275">
        <v>1.4543566550433158</v>
      </c>
      <c r="Z1620" s="275">
        <v>0.59953961223237451</v>
      </c>
      <c r="AA1620" s="275">
        <v>0.59953961223237451</v>
      </c>
      <c r="AB1620" s="275">
        <v>0.59953961223237451</v>
      </c>
      <c r="AC1620" s="275">
        <v>0.59953961223237451</v>
      </c>
      <c r="AD1620" s="275">
        <v>0.59953961223237451</v>
      </c>
      <c r="AE1620" s="275">
        <v>0.59953961223237451</v>
      </c>
      <c r="AF1620" s="275">
        <v>0.46977734766680612</v>
      </c>
      <c r="AG1620" s="275">
        <v>4.3500864417298016E-2</v>
      </c>
      <c r="AH1620" s="275">
        <v>4.3500864417298016E-2</v>
      </c>
      <c r="AI1620" s="275">
        <v>0.28066888025777131</v>
      </c>
      <c r="AJ1620" s="275">
        <v>0.28066888025777131</v>
      </c>
      <c r="AK1620" s="275">
        <v>0.28066888025777131</v>
      </c>
    </row>
    <row r="1621" spans="1:37" ht="15" x14ac:dyDescent="0.25">
      <c r="A1621" s="269" t="s">
        <v>3975</v>
      </c>
      <c r="B1621" s="269" t="s">
        <v>3187</v>
      </c>
      <c r="C1621" s="275">
        <v>216</v>
      </c>
      <c r="D1621" s="269" t="s">
        <v>802</v>
      </c>
      <c r="E1621" s="275">
        <v>381.07193215983659</v>
      </c>
      <c r="F1621" s="275">
        <v>163.91800172358933</v>
      </c>
      <c r="G1621" s="275">
        <v>229.40028428820415</v>
      </c>
      <c r="H1621" s="275">
        <v>378.90756836906519</v>
      </c>
      <c r="I1621" s="275">
        <v>219.21703282827744</v>
      </c>
      <c r="J1621" s="275">
        <v>296.6346152270948</v>
      </c>
      <c r="K1621" s="275">
        <v>469.80043082609137</v>
      </c>
      <c r="L1621" s="275">
        <v>154.3885602430249</v>
      </c>
      <c r="M1621" s="275">
        <v>266.86706285670346</v>
      </c>
      <c r="N1621" s="275">
        <v>204.71617879684842</v>
      </c>
      <c r="O1621" s="275">
        <v>121.58024625269684</v>
      </c>
      <c r="P1621" s="275">
        <v>146.83591186124451</v>
      </c>
      <c r="Q1621" s="275">
        <v>218.38920897973577</v>
      </c>
      <c r="R1621" s="275">
        <v>144.41977006731173</v>
      </c>
      <c r="S1621" s="275">
        <v>186.66677353761128</v>
      </c>
      <c r="T1621" s="275">
        <v>255.43134324235501</v>
      </c>
      <c r="U1621" s="275">
        <v>114.77037839190076</v>
      </c>
      <c r="V1621" s="275">
        <v>173.99471972183483</v>
      </c>
      <c r="W1621" s="275">
        <v>63.804941583766315</v>
      </c>
      <c r="X1621" s="275">
        <v>0.27915326724945522</v>
      </c>
      <c r="Y1621" s="275">
        <v>32.042047425507882</v>
      </c>
      <c r="Z1621" s="275">
        <v>5.2521481906331662</v>
      </c>
      <c r="AA1621" s="275">
        <v>5.2521481906331662</v>
      </c>
      <c r="AB1621" s="275">
        <v>5.2521481906331662</v>
      </c>
      <c r="AC1621" s="275">
        <v>5.2521481906331662</v>
      </c>
      <c r="AD1621" s="275">
        <v>5.2521481906331662</v>
      </c>
      <c r="AE1621" s="275">
        <v>5.2521481906331662</v>
      </c>
      <c r="AF1621" s="275">
        <v>278.08406556451018</v>
      </c>
      <c r="AG1621" s="275">
        <v>25.650145571370196</v>
      </c>
      <c r="AH1621" s="275">
        <v>25.650145571370196</v>
      </c>
      <c r="AI1621" s="275">
        <v>26.576197289871605</v>
      </c>
      <c r="AJ1621" s="275">
        <v>26.576197289871605</v>
      </c>
      <c r="AK1621" s="275">
        <v>26.576197289871605</v>
      </c>
    </row>
    <row r="1622" spans="1:37" ht="15" x14ac:dyDescent="0.25">
      <c r="A1622" s="269" t="s">
        <v>3976</v>
      </c>
      <c r="B1622" s="269" t="s">
        <v>3188</v>
      </c>
      <c r="C1622" s="275">
        <v>232</v>
      </c>
      <c r="D1622" s="269" t="s">
        <v>802</v>
      </c>
      <c r="E1622" s="275">
        <v>381.07193215983659</v>
      </c>
      <c r="F1622" s="275">
        <v>163.91800172358933</v>
      </c>
      <c r="G1622" s="275">
        <v>229.40028428820415</v>
      </c>
      <c r="H1622" s="275">
        <v>378.90756836906519</v>
      </c>
      <c r="I1622" s="275">
        <v>219.21703282827744</v>
      </c>
      <c r="J1622" s="275">
        <v>296.6346152270948</v>
      </c>
      <c r="K1622" s="275">
        <v>469.80043082609137</v>
      </c>
      <c r="L1622" s="275">
        <v>154.3885602430249</v>
      </c>
      <c r="M1622" s="275">
        <v>266.86706285670346</v>
      </c>
      <c r="N1622" s="275">
        <v>205.48024579710764</v>
      </c>
      <c r="O1622" s="275">
        <v>122.34431325295604</v>
      </c>
      <c r="P1622" s="275">
        <v>147.59997886150373</v>
      </c>
      <c r="Q1622" s="275">
        <v>219.15327597999499</v>
      </c>
      <c r="R1622" s="275">
        <v>145.18383706757095</v>
      </c>
      <c r="S1622" s="275">
        <v>187.43084053787049</v>
      </c>
      <c r="T1622" s="275">
        <v>256.19541024261423</v>
      </c>
      <c r="U1622" s="275">
        <v>115.53444539215997</v>
      </c>
      <c r="V1622" s="275">
        <v>174.75878672209404</v>
      </c>
      <c r="W1622" s="275">
        <v>63.804941583766315</v>
      </c>
      <c r="X1622" s="275">
        <v>0.27915326724945522</v>
      </c>
      <c r="Y1622" s="275">
        <v>32.042047425507882</v>
      </c>
      <c r="Z1622" s="275">
        <v>5.2521481906331662</v>
      </c>
      <c r="AA1622" s="275">
        <v>5.2521481906331662</v>
      </c>
      <c r="AB1622" s="275">
        <v>5.2521481906331662</v>
      </c>
      <c r="AC1622" s="275">
        <v>5.2521481906331662</v>
      </c>
      <c r="AD1622" s="275">
        <v>5.2521481906331662</v>
      </c>
      <c r="AE1622" s="275">
        <v>5.2521481906331662</v>
      </c>
      <c r="AF1622" s="275">
        <v>278.21991493091019</v>
      </c>
      <c r="AG1622" s="275">
        <v>25.662725066970197</v>
      </c>
      <c r="AH1622" s="275">
        <v>25.662725066970197</v>
      </c>
      <c r="AI1622" s="275">
        <v>26.637223566590517</v>
      </c>
      <c r="AJ1622" s="275">
        <v>26.637223566590517</v>
      </c>
      <c r="AK1622" s="275">
        <v>26.637223566590517</v>
      </c>
    </row>
    <row r="1623" spans="1:37" ht="15" x14ac:dyDescent="0.25">
      <c r="A1623" s="269" t="s">
        <v>3977</v>
      </c>
      <c r="B1623" s="269" t="s">
        <v>2438</v>
      </c>
      <c r="C1623" s="275">
        <v>102</v>
      </c>
      <c r="D1623" s="269" t="s">
        <v>802</v>
      </c>
      <c r="E1623" s="275">
        <v>357.47934076010671</v>
      </c>
      <c r="F1623" s="275">
        <v>134.60546281493126</v>
      </c>
      <c r="G1623" s="275">
        <v>200.47932827933096</v>
      </c>
      <c r="H1623" s="275">
        <v>318.78117806436745</v>
      </c>
      <c r="I1623" s="275">
        <v>188.93723958959362</v>
      </c>
      <c r="J1623" s="275">
        <v>260.6999575898825</v>
      </c>
      <c r="K1623" s="275">
        <v>409.67404052139375</v>
      </c>
      <c r="L1623" s="275">
        <v>131.81278060630223</v>
      </c>
      <c r="M1623" s="275">
        <v>236.0264203943488</v>
      </c>
      <c r="N1623" s="275">
        <v>157.75588855974681</v>
      </c>
      <c r="O1623" s="275">
        <v>77.650676091627687</v>
      </c>
      <c r="P1623" s="275">
        <v>101.77646801525491</v>
      </c>
      <c r="Q1623" s="275">
        <v>165.55222076313868</v>
      </c>
      <c r="R1623" s="275">
        <v>98.469719855554246</v>
      </c>
      <c r="S1623" s="275">
        <v>139.45546149935666</v>
      </c>
      <c r="T1623" s="275">
        <v>202.59435502575792</v>
      </c>
      <c r="U1623" s="275">
        <v>72.266196656542135</v>
      </c>
      <c r="V1623" s="275">
        <v>128.55508159976071</v>
      </c>
      <c r="W1623" s="275">
        <v>59.082067552606141</v>
      </c>
      <c r="X1623" s="275">
        <v>5.1193788935981248E-2</v>
      </c>
      <c r="Y1623" s="275">
        <v>29.566630670771062</v>
      </c>
      <c r="Z1623" s="275">
        <v>4.2790364013434541</v>
      </c>
      <c r="AA1623" s="275">
        <v>4.2790364013434541</v>
      </c>
      <c r="AB1623" s="275">
        <v>4.2790364013434541</v>
      </c>
      <c r="AC1623" s="275">
        <v>4.2790364013434541</v>
      </c>
      <c r="AD1623" s="275">
        <v>4.2790364013434541</v>
      </c>
      <c r="AE1623" s="275">
        <v>4.2790364013434541</v>
      </c>
      <c r="AF1623" s="275">
        <v>255.93470647986976</v>
      </c>
      <c r="AG1623" s="275">
        <v>23.599136332890161</v>
      </c>
      <c r="AH1623" s="275">
        <v>23.599136332890161</v>
      </c>
      <c r="AI1623" s="275">
        <v>23.234614486190178</v>
      </c>
      <c r="AJ1623" s="275">
        <v>23.234614486190178</v>
      </c>
      <c r="AK1623" s="275">
        <v>23.234614486190178</v>
      </c>
    </row>
    <row r="1624" spans="1:37" ht="15" x14ac:dyDescent="0.25">
      <c r="A1624" s="269" t="s">
        <v>3978</v>
      </c>
      <c r="B1624" s="269" t="s">
        <v>2440</v>
      </c>
      <c r="C1624" s="275">
        <v>46</v>
      </c>
      <c r="D1624" s="269" t="s">
        <v>802</v>
      </c>
      <c r="E1624" s="275">
        <v>0</v>
      </c>
      <c r="F1624" s="275">
        <v>0</v>
      </c>
      <c r="G1624" s="275">
        <v>0</v>
      </c>
      <c r="H1624" s="275">
        <v>0</v>
      </c>
      <c r="I1624" s="275">
        <v>0</v>
      </c>
      <c r="J1624" s="275">
        <v>0</v>
      </c>
      <c r="K1624" s="275">
        <v>0</v>
      </c>
      <c r="L1624" s="275">
        <v>0</v>
      </c>
      <c r="M1624" s="275">
        <v>0</v>
      </c>
      <c r="N1624" s="275">
        <v>8.0492116312713744</v>
      </c>
      <c r="O1624" s="275">
        <v>8.0492116312713744</v>
      </c>
      <c r="P1624" s="275">
        <v>8.0492116312713744</v>
      </c>
      <c r="Q1624" s="275">
        <v>8.0492116312713744</v>
      </c>
      <c r="R1624" s="275">
        <v>8.0492116312713744</v>
      </c>
      <c r="S1624" s="275">
        <v>8.0492116312713744</v>
      </c>
      <c r="T1624" s="275">
        <v>8.0492116312713744</v>
      </c>
      <c r="U1624" s="275">
        <v>8.0492116312713744</v>
      </c>
      <c r="V1624" s="275">
        <v>8.0492116312713744</v>
      </c>
      <c r="W1624" s="275">
        <v>1.3911898703389876</v>
      </c>
      <c r="X1624" s="275">
        <v>5.7087347218796235E-2</v>
      </c>
      <c r="Y1624" s="275">
        <v>0.72413860877889191</v>
      </c>
      <c r="Z1624" s="275">
        <v>0.10342727554291153</v>
      </c>
      <c r="AA1624" s="275">
        <v>0.10342727554291153</v>
      </c>
      <c r="AB1624" s="275">
        <v>0.10342727554291153</v>
      </c>
      <c r="AC1624" s="275">
        <v>0.10342727554291153</v>
      </c>
      <c r="AD1624" s="275">
        <v>0.10342727554291153</v>
      </c>
      <c r="AE1624" s="275">
        <v>0.10342727554291153</v>
      </c>
      <c r="AF1624" s="275">
        <v>0.33792923630754856</v>
      </c>
      <c r="AG1624" s="275">
        <v>3.129185529884701E-2</v>
      </c>
      <c r="AH1624" s="275">
        <v>3.129185529884701E-2</v>
      </c>
      <c r="AI1624" s="275">
        <v>0.27944216578874642</v>
      </c>
      <c r="AJ1624" s="275">
        <v>0.27944216578874642</v>
      </c>
      <c r="AK1624" s="275">
        <v>0.27944216578874642</v>
      </c>
    </row>
    <row r="1625" spans="1:37" ht="15" x14ac:dyDescent="0.25">
      <c r="A1625" s="269" t="s">
        <v>3979</v>
      </c>
      <c r="B1625" s="269" t="s">
        <v>3980</v>
      </c>
      <c r="C1625" s="275">
        <v>16</v>
      </c>
      <c r="D1625" s="269" t="s">
        <v>802</v>
      </c>
      <c r="E1625" s="275">
        <v>0</v>
      </c>
      <c r="F1625" s="275">
        <v>0</v>
      </c>
      <c r="G1625" s="275">
        <v>0</v>
      </c>
      <c r="H1625" s="275">
        <v>0</v>
      </c>
      <c r="I1625" s="275">
        <v>0</v>
      </c>
      <c r="J1625" s="275">
        <v>0</v>
      </c>
      <c r="K1625" s="275">
        <v>0</v>
      </c>
      <c r="L1625" s="275">
        <v>0</v>
      </c>
      <c r="M1625" s="275">
        <v>0</v>
      </c>
      <c r="N1625" s="275">
        <v>0.76406700025921515</v>
      </c>
      <c r="O1625" s="275">
        <v>0.76406700025921515</v>
      </c>
      <c r="P1625" s="275">
        <v>0.76406700025921526</v>
      </c>
      <c r="Q1625" s="275">
        <v>0.76406700025921515</v>
      </c>
      <c r="R1625" s="275">
        <v>0.76406700025921515</v>
      </c>
      <c r="S1625" s="275">
        <v>0.76406700025921515</v>
      </c>
      <c r="T1625" s="275">
        <v>0.76406700025921515</v>
      </c>
      <c r="U1625" s="275">
        <v>0.76406700025921515</v>
      </c>
      <c r="V1625" s="275">
        <v>0.76406700025921515</v>
      </c>
      <c r="W1625" s="275">
        <v>0</v>
      </c>
      <c r="X1625" s="275">
        <v>0</v>
      </c>
      <c r="Y1625" s="275">
        <v>0</v>
      </c>
      <c r="Z1625" s="275">
        <v>0</v>
      </c>
      <c r="AA1625" s="275">
        <v>0</v>
      </c>
      <c r="AB1625" s="275">
        <v>0</v>
      </c>
      <c r="AC1625" s="275">
        <v>0</v>
      </c>
      <c r="AD1625" s="275">
        <v>0</v>
      </c>
      <c r="AE1625" s="275">
        <v>0</v>
      </c>
      <c r="AF1625" s="275">
        <v>0.1358493664</v>
      </c>
      <c r="AG1625" s="275">
        <v>1.2579495599999999E-2</v>
      </c>
      <c r="AH1625" s="275">
        <v>1.2579495599999999E-2</v>
      </c>
      <c r="AI1625" s="275">
        <v>6.1026276718911872E-2</v>
      </c>
      <c r="AJ1625" s="275">
        <v>6.1026276718911872E-2</v>
      </c>
      <c r="AK1625" s="275">
        <v>6.1026276718911872E-2</v>
      </c>
    </row>
    <row r="1626" spans="1:37" ht="15" x14ac:dyDescent="0.25">
      <c r="A1626" s="269" t="s">
        <v>3981</v>
      </c>
      <c r="B1626" s="269" t="s">
        <v>2444</v>
      </c>
      <c r="C1626" s="275">
        <v>52</v>
      </c>
      <c r="D1626" s="269" t="s">
        <v>802</v>
      </c>
      <c r="E1626" s="275">
        <v>36.572746143298723</v>
      </c>
      <c r="F1626" s="275">
        <v>23.592591399729891</v>
      </c>
      <c r="G1626" s="275">
        <v>28.92095600887318</v>
      </c>
      <c r="H1626" s="275">
        <v>60.126390304697679</v>
      </c>
      <c r="I1626" s="275">
        <v>23.383550437502418</v>
      </c>
      <c r="J1626" s="275">
        <v>35.934657637212268</v>
      </c>
      <c r="K1626" s="275">
        <v>60.126390304697679</v>
      </c>
      <c r="L1626" s="275">
        <v>19.926314553609277</v>
      </c>
      <c r="M1626" s="275">
        <v>30.840642462354662</v>
      </c>
      <c r="N1626" s="275">
        <v>38.678716992610063</v>
      </c>
      <c r="O1626" s="275">
        <v>34.797268087285183</v>
      </c>
      <c r="P1626" s="275">
        <v>36.246165214459012</v>
      </c>
      <c r="Q1626" s="275">
        <v>44.023709585066477</v>
      </c>
      <c r="R1626" s="275">
        <v>35.099922169451453</v>
      </c>
      <c r="S1626" s="275">
        <v>38.398033406723997</v>
      </c>
      <c r="T1626" s="275">
        <v>44.023709585066477</v>
      </c>
      <c r="U1626" s="275">
        <v>33.690903103828035</v>
      </c>
      <c r="V1626" s="275">
        <v>36.626359490543493</v>
      </c>
      <c r="W1626" s="275">
        <v>3.3316841608211822</v>
      </c>
      <c r="X1626" s="275">
        <v>0.17087213109467767</v>
      </c>
      <c r="Y1626" s="275">
        <v>1.7512781459579299</v>
      </c>
      <c r="Z1626" s="275">
        <v>0.86968451374680122</v>
      </c>
      <c r="AA1626" s="275">
        <v>0.86968451374680122</v>
      </c>
      <c r="AB1626" s="275">
        <v>0.86968451374680122</v>
      </c>
      <c r="AC1626" s="275">
        <v>0.86968451374680122</v>
      </c>
      <c r="AD1626" s="275">
        <v>0.86968451374680122</v>
      </c>
      <c r="AE1626" s="275">
        <v>0.86968451374680122</v>
      </c>
      <c r="AF1626" s="275">
        <v>21.675580481932862</v>
      </c>
      <c r="AG1626" s="275">
        <v>2.0071378875811905</v>
      </c>
      <c r="AH1626" s="275">
        <v>2.0071378875811905</v>
      </c>
      <c r="AI1626" s="275">
        <v>3.0011143611737681</v>
      </c>
      <c r="AJ1626" s="275">
        <v>3.0011143611737681</v>
      </c>
      <c r="AK1626" s="275">
        <v>3.0011143611737681</v>
      </c>
    </row>
    <row r="1627" spans="1:37" ht="15" x14ac:dyDescent="0.25">
      <c r="A1627" s="269" t="s">
        <v>1935</v>
      </c>
      <c r="B1627" s="269" t="s">
        <v>1081</v>
      </c>
      <c r="C1627" s="275">
        <v>2186</v>
      </c>
      <c r="D1627" s="269" t="s">
        <v>802</v>
      </c>
      <c r="E1627" s="275">
        <v>10880.135649803322</v>
      </c>
      <c r="F1627" s="275">
        <v>9470.8821824730057</v>
      </c>
      <c r="G1627" s="275">
        <v>10146.389225003759</v>
      </c>
      <c r="H1627" s="275">
        <v>13908.115652410504</v>
      </c>
      <c r="I1627" s="275">
        <v>9607.4909323702213</v>
      </c>
      <c r="J1627" s="275">
        <v>11097.611276272717</v>
      </c>
      <c r="K1627" s="275">
        <v>14078.193983605908</v>
      </c>
      <c r="L1627" s="275">
        <v>7836.6192691987153</v>
      </c>
      <c r="M1627" s="275">
        <v>9858.7517498957277</v>
      </c>
      <c r="N1627" s="275">
        <v>4298.372516507301</v>
      </c>
      <c r="O1627" s="275">
        <v>3180.5154220328609</v>
      </c>
      <c r="P1627" s="275">
        <v>3679.3513801858039</v>
      </c>
      <c r="Q1627" s="275">
        <v>4877.2022741318669</v>
      </c>
      <c r="R1627" s="275">
        <v>3643.952222866511</v>
      </c>
      <c r="S1627" s="275">
        <v>4090.6738076669121</v>
      </c>
      <c r="T1627" s="275">
        <v>4942.2042274522482</v>
      </c>
      <c r="U1627" s="275">
        <v>2573.8730962607751</v>
      </c>
      <c r="V1627" s="275">
        <v>3483.9861936197412</v>
      </c>
      <c r="W1627" s="275">
        <v>1472.0207308619554</v>
      </c>
      <c r="X1627" s="275">
        <v>20.757803317772535</v>
      </c>
      <c r="Y1627" s="275">
        <v>746.38926708986401</v>
      </c>
      <c r="Z1627" s="275">
        <v>378.91292760287234</v>
      </c>
      <c r="AA1627" s="275">
        <v>378.91292760287234</v>
      </c>
      <c r="AB1627" s="275">
        <v>378.91292760287234</v>
      </c>
      <c r="AC1627" s="275">
        <v>378.91292760287234</v>
      </c>
      <c r="AD1627" s="275">
        <v>378.91292760287234</v>
      </c>
      <c r="AE1627" s="275">
        <v>378.91292760287234</v>
      </c>
      <c r="AF1627" s="275">
        <v>3809.2725174618936</v>
      </c>
      <c r="AG1627" s="275">
        <v>351.95016566838495</v>
      </c>
      <c r="AH1627" s="275">
        <v>351.95016566838495</v>
      </c>
      <c r="AI1627" s="275">
        <v>612.76606380184649</v>
      </c>
      <c r="AJ1627" s="275">
        <v>612.76606380184649</v>
      </c>
      <c r="AK1627" s="275">
        <v>612.76606380184649</v>
      </c>
    </row>
    <row r="1628" spans="1:37" ht="15" x14ac:dyDescent="0.25">
      <c r="A1628" s="269" t="s">
        <v>3982</v>
      </c>
      <c r="B1628" s="269" t="s">
        <v>2422</v>
      </c>
      <c r="C1628" s="275">
        <v>2481</v>
      </c>
      <c r="D1628" s="269" t="s">
        <v>802</v>
      </c>
      <c r="E1628" s="275">
        <v>10895.29861079512</v>
      </c>
      <c r="F1628" s="275">
        <v>9183.3417348008916</v>
      </c>
      <c r="G1628" s="275">
        <v>9879.6019327830109</v>
      </c>
      <c r="H1628" s="275">
        <v>13239.808377177587</v>
      </c>
      <c r="I1628" s="275">
        <v>9518.9611962643721</v>
      </c>
      <c r="J1628" s="275">
        <v>10778.551717347194</v>
      </c>
      <c r="K1628" s="275">
        <v>13851.815966589787</v>
      </c>
      <c r="L1628" s="275">
        <v>7596.7103471175487</v>
      </c>
      <c r="M1628" s="275">
        <v>9659.3932059488907</v>
      </c>
      <c r="N1628" s="275">
        <v>4657.1983668568537</v>
      </c>
      <c r="O1628" s="275">
        <v>3501.3311401514925</v>
      </c>
      <c r="P1628" s="275">
        <v>3945.3080957925717</v>
      </c>
      <c r="Q1628" s="275">
        <v>5073.9378802635683</v>
      </c>
      <c r="R1628" s="275">
        <v>3951.8746280688547</v>
      </c>
      <c r="S1628" s="275">
        <v>4377.6303355638729</v>
      </c>
      <c r="T1628" s="275">
        <v>5307.8687101468595</v>
      </c>
      <c r="U1628" s="275">
        <v>2880.1523921058447</v>
      </c>
      <c r="V1628" s="275">
        <v>3838.3123557779245</v>
      </c>
      <c r="W1628" s="275">
        <v>1499.3512269772059</v>
      </c>
      <c r="X1628" s="275">
        <v>20.935109316747898</v>
      </c>
      <c r="Y1628" s="275">
        <v>760.1431681469769</v>
      </c>
      <c r="Z1628" s="275">
        <v>364.34037068223654</v>
      </c>
      <c r="AA1628" s="275">
        <v>364.34037068223654</v>
      </c>
      <c r="AB1628" s="275">
        <v>364.34037068223654</v>
      </c>
      <c r="AC1628" s="275">
        <v>364.34037068223654</v>
      </c>
      <c r="AD1628" s="275">
        <v>364.34037068223654</v>
      </c>
      <c r="AE1628" s="275">
        <v>364.34037068223654</v>
      </c>
      <c r="AF1628" s="275">
        <v>4087.6459984560147</v>
      </c>
      <c r="AG1628" s="275">
        <v>377.66385485478304</v>
      </c>
      <c r="AH1628" s="275">
        <v>377.66385485478304</v>
      </c>
      <c r="AI1628" s="275">
        <v>606.30028963234099</v>
      </c>
      <c r="AJ1628" s="275">
        <v>606.30028963234099</v>
      </c>
      <c r="AK1628" s="275">
        <v>606.30028963234099</v>
      </c>
    </row>
    <row r="1629" spans="1:37" ht="15" x14ac:dyDescent="0.25">
      <c r="A1629" s="269" t="s">
        <v>3983</v>
      </c>
      <c r="B1629" s="269" t="s">
        <v>1080</v>
      </c>
      <c r="C1629" s="275">
        <v>2481</v>
      </c>
      <c r="D1629" s="269" t="s">
        <v>802</v>
      </c>
      <c r="E1629" s="275">
        <v>10974.051067118806</v>
      </c>
      <c r="F1629" s="275">
        <v>9286.8782819289409</v>
      </c>
      <c r="G1629" s="275">
        <v>9997.3634589997</v>
      </c>
      <c r="H1629" s="275">
        <v>13480.268611134637</v>
      </c>
      <c r="I1629" s="275">
        <v>9574.8772429209093</v>
      </c>
      <c r="J1629" s="275">
        <v>10914.887236141225</v>
      </c>
      <c r="K1629" s="275">
        <v>14092.276200546839</v>
      </c>
      <c r="L1629" s="275">
        <v>7630.9990075652022</v>
      </c>
      <c r="M1629" s="275">
        <v>9750.6316063261129</v>
      </c>
      <c r="N1629" s="275">
        <v>6155.4103122077686</v>
      </c>
      <c r="O1629" s="275">
        <v>4921.7731685021063</v>
      </c>
      <c r="P1629" s="275">
        <v>5435.7430494434584</v>
      </c>
      <c r="Q1629" s="275">
        <v>6531.6988561944336</v>
      </c>
      <c r="R1629" s="275">
        <v>5450.0865734197723</v>
      </c>
      <c r="S1629" s="275">
        <v>5882.8706993634405</v>
      </c>
      <c r="T1629" s="275">
        <v>6765.6296860777265</v>
      </c>
      <c r="U1629" s="275">
        <v>4308.669571749565</v>
      </c>
      <c r="V1629" s="275">
        <v>5326.719257953594</v>
      </c>
      <c r="W1629" s="275">
        <v>1587.353517610394</v>
      </c>
      <c r="X1629" s="275">
        <v>23.770145118957142</v>
      </c>
      <c r="Y1629" s="275">
        <v>805.56183136467553</v>
      </c>
      <c r="Z1629" s="275">
        <v>400.983366965529</v>
      </c>
      <c r="AA1629" s="275">
        <v>400.983366965529</v>
      </c>
      <c r="AB1629" s="275">
        <v>400.983366965529</v>
      </c>
      <c r="AC1629" s="275">
        <v>400.983366965529</v>
      </c>
      <c r="AD1629" s="275">
        <v>400.983366965529</v>
      </c>
      <c r="AE1629" s="275">
        <v>400.983366965529</v>
      </c>
      <c r="AF1629" s="275">
        <v>4190.2701236768144</v>
      </c>
      <c r="AG1629" s="275">
        <v>387.16676362868304</v>
      </c>
      <c r="AH1629" s="275">
        <v>387.16676362868304</v>
      </c>
      <c r="AI1629" s="275">
        <v>657.14405514711325</v>
      </c>
      <c r="AJ1629" s="275">
        <v>657.14405514711325</v>
      </c>
      <c r="AK1629" s="275">
        <v>657.14405514711325</v>
      </c>
    </row>
    <row r="1630" spans="1:37" ht="15" x14ac:dyDescent="0.25">
      <c r="A1630" s="269" t="s">
        <v>3984</v>
      </c>
      <c r="B1630" s="269" t="s">
        <v>2425</v>
      </c>
      <c r="C1630" s="275">
        <v>2587</v>
      </c>
      <c r="D1630" s="269" t="s">
        <v>802</v>
      </c>
      <c r="E1630" s="275">
        <v>10873.317760729955</v>
      </c>
      <c r="F1630" s="275">
        <v>9217.5265368118271</v>
      </c>
      <c r="G1630" s="275">
        <v>9905.3557578603777</v>
      </c>
      <c r="H1630" s="275">
        <v>13278.85983020612</v>
      </c>
      <c r="I1630" s="275">
        <v>9522.0890586926525</v>
      </c>
      <c r="J1630" s="275">
        <v>10799.99734167834</v>
      </c>
      <c r="K1630" s="275">
        <v>13890.86741961832</v>
      </c>
      <c r="L1630" s="275">
        <v>7630.1853901647291</v>
      </c>
      <c r="M1630" s="275">
        <v>9687.2904022663406</v>
      </c>
      <c r="N1630" s="275">
        <v>4717.5477874299177</v>
      </c>
      <c r="O1630" s="275">
        <v>3567.0064662067507</v>
      </c>
      <c r="P1630" s="275">
        <v>4015.1082813598109</v>
      </c>
      <c r="Q1630" s="275">
        <v>5137.1201435880575</v>
      </c>
      <c r="R1630" s="275">
        <v>4024.6836756211637</v>
      </c>
      <c r="S1630" s="275">
        <v>4441.3154424354134</v>
      </c>
      <c r="T1630" s="275">
        <v>5371.0509734713487</v>
      </c>
      <c r="U1630" s="275">
        <v>2950.8339424080996</v>
      </c>
      <c r="V1630" s="275">
        <v>3902.6694171524314</v>
      </c>
      <c r="W1630" s="275">
        <v>1588.2327459759667</v>
      </c>
      <c r="X1630" s="275">
        <v>22.770422270864316</v>
      </c>
      <c r="Y1630" s="275">
        <v>805.50158412341557</v>
      </c>
      <c r="Z1630" s="275">
        <v>383.83932689848666</v>
      </c>
      <c r="AA1630" s="275">
        <v>383.83932689848666</v>
      </c>
      <c r="AB1630" s="275">
        <v>383.83932689848666</v>
      </c>
      <c r="AC1630" s="275">
        <v>383.83932689848666</v>
      </c>
      <c r="AD1630" s="275">
        <v>383.83932689848666</v>
      </c>
      <c r="AE1630" s="275">
        <v>383.83932689848666</v>
      </c>
      <c r="AF1630" s="275">
        <v>4061.1558320062522</v>
      </c>
      <c r="AG1630" s="275">
        <v>375.21089261088059</v>
      </c>
      <c r="AH1630" s="275">
        <v>375.21089261088059</v>
      </c>
      <c r="AI1630" s="275">
        <v>608.29344031054916</v>
      </c>
      <c r="AJ1630" s="275">
        <v>608.29344031054916</v>
      </c>
      <c r="AK1630" s="275">
        <v>608.29344031054916</v>
      </c>
    </row>
    <row r="1631" spans="1:37" ht="15" x14ac:dyDescent="0.25">
      <c r="A1631" s="269" t="s">
        <v>1936</v>
      </c>
      <c r="B1631" s="269" t="s">
        <v>1079</v>
      </c>
      <c r="C1631" s="275">
        <v>2670</v>
      </c>
      <c r="D1631" s="269" t="s">
        <v>802</v>
      </c>
      <c r="E1631" s="275">
        <v>10917.009814708805</v>
      </c>
      <c r="F1631" s="275">
        <v>9249.7831404336212</v>
      </c>
      <c r="G1631" s="275">
        <v>9936.0420447501601</v>
      </c>
      <c r="H1631" s="275">
        <v>13236.586974384451</v>
      </c>
      <c r="I1631" s="275">
        <v>9541.7998367119471</v>
      </c>
      <c r="J1631" s="275">
        <v>10806.978462460649</v>
      </c>
      <c r="K1631" s="275">
        <v>13777.284619739772</v>
      </c>
      <c r="L1631" s="275">
        <v>7629.7503769943023</v>
      </c>
      <c r="M1631" s="275">
        <v>9663.6262956211522</v>
      </c>
      <c r="N1631" s="275">
        <v>4788.2524158797569</v>
      </c>
      <c r="O1631" s="275">
        <v>3635.7193168000017</v>
      </c>
      <c r="P1631" s="275">
        <v>4100.1621590026471</v>
      </c>
      <c r="Q1631" s="275">
        <v>5201.2782445074281</v>
      </c>
      <c r="R1631" s="275">
        <v>4103.1447026191945</v>
      </c>
      <c r="S1631" s="275">
        <v>4518.8938849339811</v>
      </c>
      <c r="T1631" s="275">
        <v>5405.865577436658</v>
      </c>
      <c r="U1631" s="275">
        <v>3020.2005705516235</v>
      </c>
      <c r="V1631" s="275">
        <v>3966.4159798145556</v>
      </c>
      <c r="W1631" s="275">
        <v>1725.1169523627173</v>
      </c>
      <c r="X1631" s="275">
        <v>26.225550228806952</v>
      </c>
      <c r="Y1631" s="275">
        <v>875.67125129576209</v>
      </c>
      <c r="Z1631" s="275">
        <v>432.25895606696974</v>
      </c>
      <c r="AA1631" s="275">
        <v>432.25895606696974</v>
      </c>
      <c r="AB1631" s="275">
        <v>432.25895606696974</v>
      </c>
      <c r="AC1631" s="275">
        <v>432.25895606696974</v>
      </c>
      <c r="AD1631" s="275">
        <v>432.25895606696974</v>
      </c>
      <c r="AE1631" s="275">
        <v>432.25895606696974</v>
      </c>
      <c r="AF1631" s="275">
        <v>4023.7569078787023</v>
      </c>
      <c r="AG1631" s="275">
        <v>371.8479495684013</v>
      </c>
      <c r="AH1631" s="275">
        <v>371.8479495684013</v>
      </c>
      <c r="AI1631" s="275">
        <v>627.05999783331345</v>
      </c>
      <c r="AJ1631" s="275">
        <v>627.05999783331345</v>
      </c>
      <c r="AK1631" s="275">
        <v>627.05999783331345</v>
      </c>
    </row>
    <row r="1632" spans="1:37" ht="15" x14ac:dyDescent="0.25">
      <c r="A1632" s="269" t="s">
        <v>1937</v>
      </c>
      <c r="B1632" s="269" t="s">
        <v>1080</v>
      </c>
      <c r="C1632" s="275">
        <v>2670</v>
      </c>
      <c r="D1632" s="269" t="s">
        <v>802</v>
      </c>
      <c r="E1632" s="275">
        <v>11043.013744826701</v>
      </c>
      <c r="F1632" s="275">
        <v>9415.4416158385011</v>
      </c>
      <c r="G1632" s="275">
        <v>10124.460486696864</v>
      </c>
      <c r="H1632" s="275">
        <v>13621.323348715732</v>
      </c>
      <c r="I1632" s="275">
        <v>9631.265511362406</v>
      </c>
      <c r="J1632" s="275">
        <v>11025.1152925311</v>
      </c>
      <c r="K1632" s="275">
        <v>14162.020994071054</v>
      </c>
      <c r="L1632" s="275">
        <v>7684.6122337105462</v>
      </c>
      <c r="M1632" s="275">
        <v>9809.6077362247106</v>
      </c>
      <c r="N1632" s="275">
        <v>7045.7521054014896</v>
      </c>
      <c r="O1632" s="275">
        <v>5768.3548272799489</v>
      </c>
      <c r="P1632" s="275">
        <v>6339.3329701809062</v>
      </c>
      <c r="Q1632" s="275">
        <v>7392.3651763525995</v>
      </c>
      <c r="R1632" s="275">
        <v>6354.1527694305987</v>
      </c>
      <c r="S1632" s="275">
        <v>6780.5179738816332</v>
      </c>
      <c r="T1632" s="275">
        <v>7596.9525092818312</v>
      </c>
      <c r="U1632" s="275">
        <v>5164.4974283373613</v>
      </c>
      <c r="V1632" s="275">
        <v>6201.6889449561877</v>
      </c>
      <c r="W1632" s="275">
        <v>1857.1881491171707</v>
      </c>
      <c r="X1632" s="275">
        <v>30.4792864008419</v>
      </c>
      <c r="Y1632" s="275">
        <v>943.83371775900628</v>
      </c>
      <c r="Z1632" s="275">
        <v>487.37289312781166</v>
      </c>
      <c r="AA1632" s="275">
        <v>487.37289312781166</v>
      </c>
      <c r="AB1632" s="275">
        <v>487.37289312781166</v>
      </c>
      <c r="AC1632" s="275">
        <v>487.37289312781166</v>
      </c>
      <c r="AD1632" s="275">
        <v>487.37289312781166</v>
      </c>
      <c r="AE1632" s="275">
        <v>487.37289312781166</v>
      </c>
      <c r="AF1632" s="275">
        <v>4179.4282080524572</v>
      </c>
      <c r="AG1632" s="275">
        <v>386.26298317310273</v>
      </c>
      <c r="AH1632" s="275">
        <v>386.26298317310273</v>
      </c>
      <c r="AI1632" s="275">
        <v>704.14608170161682</v>
      </c>
      <c r="AJ1632" s="275">
        <v>704.14608170161682</v>
      </c>
      <c r="AK1632" s="275">
        <v>704.14608170161682</v>
      </c>
    </row>
    <row r="1633" spans="1:37" ht="15" x14ac:dyDescent="0.25">
      <c r="A1633" s="269" t="s">
        <v>2421</v>
      </c>
      <c r="B1633" s="269" t="s">
        <v>2422</v>
      </c>
      <c r="C1633" s="275">
        <v>2496</v>
      </c>
      <c r="D1633" s="269" t="s">
        <v>802</v>
      </c>
      <c r="E1633" s="275">
        <v>10532.726850262847</v>
      </c>
      <c r="F1633" s="275">
        <v>8898.0545354408423</v>
      </c>
      <c r="G1633" s="275">
        <v>9573.3777111829895</v>
      </c>
      <c r="H1633" s="275">
        <v>12775.34921849606</v>
      </c>
      <c r="I1633" s="275">
        <v>9156.8881013651335</v>
      </c>
      <c r="J1633" s="275">
        <v>10411.628424986022</v>
      </c>
      <c r="K1633" s="275">
        <v>13387.35680790826</v>
      </c>
      <c r="L1633" s="275">
        <v>7288.1161338528063</v>
      </c>
      <c r="M1633" s="275">
        <v>9299.3853048158144</v>
      </c>
      <c r="N1633" s="275">
        <v>4590.2457638450469</v>
      </c>
      <c r="O1633" s="275">
        <v>3450.4792094425916</v>
      </c>
      <c r="P1633" s="275">
        <v>3897.2749005600544</v>
      </c>
      <c r="Q1633" s="275">
        <v>4987.7130549541907</v>
      </c>
      <c r="R1633" s="275">
        <v>3906.1482906098295</v>
      </c>
      <c r="S1633" s="275">
        <v>4310.2164194098523</v>
      </c>
      <c r="T1633" s="275">
        <v>5221.643884837481</v>
      </c>
      <c r="U1633" s="275">
        <v>2829.6093236182664</v>
      </c>
      <c r="V1633" s="275">
        <v>3771.0306761571087</v>
      </c>
      <c r="W1633" s="275">
        <v>1500.1759539653915</v>
      </c>
      <c r="X1633" s="275">
        <v>20.94666619546674</v>
      </c>
      <c r="Y1633" s="275">
        <v>760.56131008042917</v>
      </c>
      <c r="Z1633" s="275">
        <v>364.37376611158038</v>
      </c>
      <c r="AA1633" s="275">
        <v>364.37376611158038</v>
      </c>
      <c r="AB1633" s="275">
        <v>364.37376611158038</v>
      </c>
      <c r="AC1633" s="275">
        <v>364.37376611158038</v>
      </c>
      <c r="AD1633" s="275">
        <v>364.37376611158038</v>
      </c>
      <c r="AE1633" s="275">
        <v>364.37376611158038</v>
      </c>
      <c r="AF1633" s="275">
        <v>3941.4055054341334</v>
      </c>
      <c r="AG1633" s="275">
        <v>364.12212425438287</v>
      </c>
      <c r="AH1633" s="275">
        <v>364.12212425438287</v>
      </c>
      <c r="AI1633" s="275">
        <v>598.27338912287064</v>
      </c>
      <c r="AJ1633" s="275">
        <v>598.27338912287064</v>
      </c>
      <c r="AK1633" s="275">
        <v>598.27338912287064</v>
      </c>
    </row>
    <row r="1634" spans="1:37" ht="15" x14ac:dyDescent="0.25">
      <c r="A1634" s="269" t="s">
        <v>2423</v>
      </c>
      <c r="B1634" s="269" t="s">
        <v>1080</v>
      </c>
      <c r="C1634" s="275">
        <v>2496</v>
      </c>
      <c r="D1634" s="269" t="s">
        <v>802</v>
      </c>
      <c r="E1634" s="275">
        <v>10611.479306586534</v>
      </c>
      <c r="F1634" s="275">
        <v>9001.5910825688916</v>
      </c>
      <c r="G1634" s="275">
        <v>9691.1392373996787</v>
      </c>
      <c r="H1634" s="275">
        <v>13015.80945245311</v>
      </c>
      <c r="I1634" s="275">
        <v>9212.8041480216689</v>
      </c>
      <c r="J1634" s="275">
        <v>10547.963943780052</v>
      </c>
      <c r="K1634" s="275">
        <v>13627.81704186531</v>
      </c>
      <c r="L1634" s="275">
        <v>7322.4047943004589</v>
      </c>
      <c r="M1634" s="275">
        <v>9390.6237051930366</v>
      </c>
      <c r="N1634" s="275">
        <v>6088.4086782058748</v>
      </c>
      <c r="O1634" s="275">
        <v>4870.8722068031148</v>
      </c>
      <c r="P1634" s="275">
        <v>5387.6608232208537</v>
      </c>
      <c r="Q1634" s="275">
        <v>6445.4249998949672</v>
      </c>
      <c r="R1634" s="275">
        <v>5404.3112049706579</v>
      </c>
      <c r="S1634" s="275">
        <v>5815.4077522193302</v>
      </c>
      <c r="T1634" s="275">
        <v>6679.3558297782592</v>
      </c>
      <c r="U1634" s="275">
        <v>4258.0774722718988</v>
      </c>
      <c r="V1634" s="275">
        <v>5259.3885473426908</v>
      </c>
      <c r="W1634" s="275">
        <v>1588.1782445985798</v>
      </c>
      <c r="X1634" s="275">
        <v>23.781701997675981</v>
      </c>
      <c r="Y1634" s="275">
        <v>805.9799732981279</v>
      </c>
      <c r="Z1634" s="275">
        <v>401.0167623948729</v>
      </c>
      <c r="AA1634" s="275">
        <v>401.0167623948729</v>
      </c>
      <c r="AB1634" s="275">
        <v>401.0167623948729</v>
      </c>
      <c r="AC1634" s="275">
        <v>401.0167623948729</v>
      </c>
      <c r="AD1634" s="275">
        <v>401.0167623948729</v>
      </c>
      <c r="AE1634" s="275">
        <v>401.0167623948729</v>
      </c>
      <c r="AF1634" s="275">
        <v>4040.7022290026425</v>
      </c>
      <c r="AG1634" s="275">
        <v>373.31691883138376</v>
      </c>
      <c r="AH1634" s="275">
        <v>373.31691883138376</v>
      </c>
      <c r="AI1634" s="275">
        <v>649.11737715149889</v>
      </c>
      <c r="AJ1634" s="275">
        <v>649.11737715149889</v>
      </c>
      <c r="AK1634" s="275">
        <v>649.11737715149889</v>
      </c>
    </row>
    <row r="1635" spans="1:37" ht="15" x14ac:dyDescent="0.25">
      <c r="A1635" s="269" t="s">
        <v>2424</v>
      </c>
      <c r="B1635" s="269" t="s">
        <v>2425</v>
      </c>
      <c r="C1635" s="275">
        <v>2603</v>
      </c>
      <c r="D1635" s="269" t="s">
        <v>802</v>
      </c>
      <c r="E1635" s="275">
        <v>10580.785782126044</v>
      </c>
      <c r="F1635" s="275">
        <v>8948.5971316130417</v>
      </c>
      <c r="G1635" s="275">
        <v>9626.5793661638691</v>
      </c>
      <c r="H1635" s="275">
        <v>12865.430637740326</v>
      </c>
      <c r="I1635" s="275">
        <v>9211.0459300091479</v>
      </c>
      <c r="J1635" s="275">
        <v>10474.867572534342</v>
      </c>
      <c r="K1635" s="275">
        <v>13477.438227152528</v>
      </c>
      <c r="L1635" s="275">
        <v>7338.9116521168271</v>
      </c>
      <c r="M1635" s="275">
        <v>9360.8428759198941</v>
      </c>
      <c r="N1635" s="275">
        <v>4669.5242778053789</v>
      </c>
      <c r="O1635" s="275">
        <v>3524.3077352814457</v>
      </c>
      <c r="P1635" s="275">
        <v>3974.4425436689548</v>
      </c>
      <c r="Q1635" s="275">
        <v>5074.3847897245059</v>
      </c>
      <c r="R1635" s="275">
        <v>3984.416564544817</v>
      </c>
      <c r="S1635" s="275">
        <v>4390.3963552463338</v>
      </c>
      <c r="T1635" s="275">
        <v>5308.3156196077971</v>
      </c>
      <c r="U1635" s="275">
        <v>2903.0367501792825</v>
      </c>
      <c r="V1635" s="275">
        <v>3848.8421580590248</v>
      </c>
      <c r="W1635" s="275">
        <v>1589.2868156344266</v>
      </c>
      <c r="X1635" s="275">
        <v>22.785835563327062</v>
      </c>
      <c r="Y1635" s="275">
        <v>806.03632559887683</v>
      </c>
      <c r="Z1635" s="275">
        <v>383.8832097394901</v>
      </c>
      <c r="AA1635" s="275">
        <v>383.8832097394901</v>
      </c>
      <c r="AB1635" s="275">
        <v>383.8832097394901</v>
      </c>
      <c r="AC1635" s="275">
        <v>383.8832097394901</v>
      </c>
      <c r="AD1635" s="275">
        <v>383.8832097394901</v>
      </c>
      <c r="AE1635" s="275">
        <v>383.8832097394901</v>
      </c>
      <c r="AF1635" s="275">
        <v>3962.2674119874127</v>
      </c>
      <c r="AG1635" s="275">
        <v>366.05391637928068</v>
      </c>
      <c r="AH1635" s="275">
        <v>366.05391637928068</v>
      </c>
      <c r="AI1635" s="275">
        <v>603.89295990504661</v>
      </c>
      <c r="AJ1635" s="275">
        <v>603.89295990504661</v>
      </c>
      <c r="AK1635" s="275">
        <v>603.89295990504661</v>
      </c>
    </row>
    <row r="1636" spans="1:37" ht="15" x14ac:dyDescent="0.25">
      <c r="A1636" s="269" t="s">
        <v>1938</v>
      </c>
      <c r="B1636" s="269" t="s">
        <v>1082</v>
      </c>
      <c r="C1636" s="275">
        <v>124</v>
      </c>
      <c r="D1636" s="269" t="s">
        <v>802</v>
      </c>
      <c r="E1636" s="275">
        <v>164.27206130469096</v>
      </c>
      <c r="F1636" s="275">
        <v>94.109636136333506</v>
      </c>
      <c r="G1636" s="275">
        <v>118.9850147566403</v>
      </c>
      <c r="H1636" s="275">
        <v>140.51902429398115</v>
      </c>
      <c r="I1636" s="275">
        <v>124.81354343106581</v>
      </c>
      <c r="J1636" s="275">
        <v>132.4413135982129</v>
      </c>
      <c r="K1636" s="275">
        <v>286.82639339113234</v>
      </c>
      <c r="L1636" s="275">
        <v>88.026182441323357</v>
      </c>
      <c r="M1636" s="275">
        <v>150.08088822986744</v>
      </c>
      <c r="N1636" s="275">
        <v>74.380942235124962</v>
      </c>
      <c r="O1636" s="275">
        <v>29.930381119981885</v>
      </c>
      <c r="P1636" s="275">
        <v>45.707853600620041</v>
      </c>
      <c r="Q1636" s="275">
        <v>65.58484823940789</v>
      </c>
      <c r="R1636" s="275">
        <v>49.461688276635655</v>
      </c>
      <c r="S1636" s="275">
        <v>57.121844502424665</v>
      </c>
      <c r="T1636" s="275">
        <v>115.52740729396669</v>
      </c>
      <c r="U1636" s="275">
        <v>31.573434052821142</v>
      </c>
      <c r="V1636" s="275">
        <v>61.485714253647622</v>
      </c>
      <c r="W1636" s="275">
        <v>2.7222029487356791</v>
      </c>
      <c r="X1636" s="275">
        <v>3.4958319519002232E-2</v>
      </c>
      <c r="Y1636" s="275">
        <v>1.3785806341273408</v>
      </c>
      <c r="Z1636" s="275">
        <v>0.81985195638178032</v>
      </c>
      <c r="AA1636" s="275">
        <v>0.81985195638178032</v>
      </c>
      <c r="AB1636" s="275">
        <v>0.81985195638178032</v>
      </c>
      <c r="AC1636" s="275">
        <v>0.81985195638178032</v>
      </c>
      <c r="AD1636" s="275">
        <v>0.81985195638178032</v>
      </c>
      <c r="AE1636" s="275">
        <v>0.81985195638178032</v>
      </c>
      <c r="AF1636" s="275">
        <v>163.5692795431716</v>
      </c>
      <c r="AG1636" s="275">
        <v>15.146351127539591</v>
      </c>
      <c r="AH1636" s="275">
        <v>15.146351127539591</v>
      </c>
      <c r="AI1636" s="275">
        <v>12.436738782218832</v>
      </c>
      <c r="AJ1636" s="275">
        <v>12.436738782218832</v>
      </c>
      <c r="AK1636" s="275">
        <v>12.436738782218832</v>
      </c>
    </row>
    <row r="1637" spans="1:37" ht="15" x14ac:dyDescent="0.25">
      <c r="A1637" s="269" t="s">
        <v>3985</v>
      </c>
      <c r="B1637" s="269" t="s">
        <v>1940</v>
      </c>
      <c r="C1637" s="275">
        <v>186</v>
      </c>
      <c r="D1637" s="269" t="s">
        <v>802</v>
      </c>
      <c r="E1637" s="275">
        <v>348.10444944167506</v>
      </c>
      <c r="F1637" s="275">
        <v>264.41493936021544</v>
      </c>
      <c r="G1637" s="275">
        <v>294.5461209174282</v>
      </c>
      <c r="H1637" s="275">
        <v>359.78019286075477</v>
      </c>
      <c r="I1637" s="275">
        <v>298.01209522695149</v>
      </c>
      <c r="J1637" s="275">
        <v>332.45120544087405</v>
      </c>
      <c r="K1637" s="275">
        <v>516.44354006194465</v>
      </c>
      <c r="L1637" s="275">
        <v>299.14095314323714</v>
      </c>
      <c r="M1637" s="275">
        <v>367.16727056110221</v>
      </c>
      <c r="N1637" s="275">
        <v>118.59334864266944</v>
      </c>
      <c r="O1637" s="275">
        <v>69.805576960219312</v>
      </c>
      <c r="P1637" s="275">
        <v>86.743999560206632</v>
      </c>
      <c r="Q1637" s="275">
        <v>119.90107321404101</v>
      </c>
      <c r="R1637" s="275">
        <v>89.951127373916449</v>
      </c>
      <c r="S1637" s="275">
        <v>105.09061853576833</v>
      </c>
      <c r="T1637" s="275">
        <v>169.71376547265129</v>
      </c>
      <c r="U1637" s="275">
        <v>80.703760230687593</v>
      </c>
      <c r="V1637" s="275">
        <v>113.21627222979939</v>
      </c>
      <c r="W1637" s="275">
        <v>3.0742819025669839</v>
      </c>
      <c r="X1637" s="275">
        <v>3.8591884158248276E-2</v>
      </c>
      <c r="Y1637" s="275">
        <v>1.556436893362616</v>
      </c>
      <c r="Z1637" s="275">
        <v>0.83140522912794723</v>
      </c>
      <c r="AA1637" s="275">
        <v>0.83140522912794723</v>
      </c>
      <c r="AB1637" s="275">
        <v>0.83140522912794723</v>
      </c>
      <c r="AC1637" s="275">
        <v>0.83140522912794723</v>
      </c>
      <c r="AD1637" s="275">
        <v>0.83140522912794723</v>
      </c>
      <c r="AE1637" s="275">
        <v>0.83140522912794723</v>
      </c>
      <c r="AF1637" s="275">
        <v>200.9824747234596</v>
      </c>
      <c r="AG1637" s="275">
        <v>18.610776366799961</v>
      </c>
      <c r="AH1637" s="275">
        <v>18.610776366799961</v>
      </c>
      <c r="AI1637" s="275">
        <v>18.082785701438592</v>
      </c>
      <c r="AJ1637" s="275">
        <v>18.082785701438592</v>
      </c>
      <c r="AK1637" s="275">
        <v>18.082785701438592</v>
      </c>
    </row>
    <row r="1638" spans="1:37" ht="15" x14ac:dyDescent="0.25">
      <c r="A1638" s="269" t="s">
        <v>1939</v>
      </c>
      <c r="B1638" s="269" t="s">
        <v>1940</v>
      </c>
      <c r="C1638" s="275">
        <v>149</v>
      </c>
      <c r="D1638" s="269" t="s">
        <v>802</v>
      </c>
      <c r="E1638" s="275">
        <v>164.27206130469096</v>
      </c>
      <c r="F1638" s="275">
        <v>94.109636136333506</v>
      </c>
      <c r="G1638" s="275">
        <v>118.9850147566403</v>
      </c>
      <c r="H1638" s="275">
        <v>140.51902429398115</v>
      </c>
      <c r="I1638" s="275">
        <v>124.81354343106581</v>
      </c>
      <c r="J1638" s="275">
        <v>132.4413135982129</v>
      </c>
      <c r="K1638" s="275">
        <v>286.82639339113234</v>
      </c>
      <c r="L1638" s="275">
        <v>88.026182441323357</v>
      </c>
      <c r="M1638" s="275">
        <v>150.08088822986744</v>
      </c>
      <c r="N1638" s="275">
        <v>74.822695032623571</v>
      </c>
      <c r="O1638" s="275">
        <v>30.372133917480497</v>
      </c>
      <c r="P1638" s="275">
        <v>46.149606398118664</v>
      </c>
      <c r="Q1638" s="275">
        <v>66.026601036906499</v>
      </c>
      <c r="R1638" s="275">
        <v>49.903441074134271</v>
      </c>
      <c r="S1638" s="275">
        <v>57.563597299923273</v>
      </c>
      <c r="T1638" s="275">
        <v>115.96916009146531</v>
      </c>
      <c r="U1638" s="275">
        <v>32.015186850319751</v>
      </c>
      <c r="V1638" s="275">
        <v>61.927467051146238</v>
      </c>
      <c r="W1638" s="275">
        <v>3.0742819025669839</v>
      </c>
      <c r="X1638" s="275">
        <v>3.8591884158248276E-2</v>
      </c>
      <c r="Y1638" s="275">
        <v>1.556436893362616</v>
      </c>
      <c r="Z1638" s="275">
        <v>0.83140522912794723</v>
      </c>
      <c r="AA1638" s="275">
        <v>0.83140522912794723</v>
      </c>
      <c r="AB1638" s="275">
        <v>0.83140522912794723</v>
      </c>
      <c r="AC1638" s="275">
        <v>0.83140522912794723</v>
      </c>
      <c r="AD1638" s="275">
        <v>0.83140522912794723</v>
      </c>
      <c r="AE1638" s="275">
        <v>0.83140522912794723</v>
      </c>
      <c r="AF1638" s="275">
        <v>163.49292203791407</v>
      </c>
      <c r="AG1638" s="275">
        <v>15.139280323139818</v>
      </c>
      <c r="AH1638" s="275">
        <v>15.139280323139818</v>
      </c>
      <c r="AI1638" s="275">
        <v>12.512141684957644</v>
      </c>
      <c r="AJ1638" s="275">
        <v>12.512141684957644</v>
      </c>
      <c r="AK1638" s="275">
        <v>12.512141684957644</v>
      </c>
    </row>
    <row r="1639" spans="1:37" ht="15" x14ac:dyDescent="0.25">
      <c r="A1639" s="269" t="s">
        <v>2426</v>
      </c>
      <c r="B1639" s="269" t="s">
        <v>1940</v>
      </c>
      <c r="C1639" s="275">
        <v>187</v>
      </c>
      <c r="D1639" s="269" t="s">
        <v>802</v>
      </c>
      <c r="E1639" s="275">
        <v>208.42444532180198</v>
      </c>
      <c r="F1639" s="275">
        <v>124.73493524034238</v>
      </c>
      <c r="G1639" s="275">
        <v>154.86611679755509</v>
      </c>
      <c r="H1639" s="275">
        <v>185.18018771091351</v>
      </c>
      <c r="I1639" s="275">
        <v>158.33209110707841</v>
      </c>
      <c r="J1639" s="275">
        <v>175.3112008060169</v>
      </c>
      <c r="K1639" s="275">
        <v>341.84353491210334</v>
      </c>
      <c r="L1639" s="275">
        <v>124.54094799339586</v>
      </c>
      <c r="M1639" s="275">
        <v>192.56726541126093</v>
      </c>
      <c r="N1639" s="275">
        <v>90.595862190233731</v>
      </c>
      <c r="O1639" s="275">
        <v>41.808090507783596</v>
      </c>
      <c r="P1639" s="275">
        <v>58.74651310777093</v>
      </c>
      <c r="Q1639" s="275">
        <v>85.002802886936578</v>
      </c>
      <c r="R1639" s="275">
        <v>61.953640921480741</v>
      </c>
      <c r="S1639" s="275">
        <v>73.64274014599826</v>
      </c>
      <c r="T1639" s="275">
        <v>134.81549514554683</v>
      </c>
      <c r="U1639" s="275">
        <v>45.805489903583144</v>
      </c>
      <c r="V1639" s="275">
        <v>78.318001902694945</v>
      </c>
      <c r="W1639" s="275">
        <v>3.4881989855480979</v>
      </c>
      <c r="X1639" s="275">
        <v>4.3559954652131312E-2</v>
      </c>
      <c r="Y1639" s="275">
        <v>1.7658794701001146</v>
      </c>
      <c r="Z1639" s="275">
        <v>0.84663970550847223</v>
      </c>
      <c r="AA1639" s="275">
        <v>0.84663970550847223</v>
      </c>
      <c r="AB1639" s="275">
        <v>0.84663970550847223</v>
      </c>
      <c r="AC1639" s="275">
        <v>0.84663970550847223</v>
      </c>
      <c r="AD1639" s="275">
        <v>0.84663970550847223</v>
      </c>
      <c r="AE1639" s="275">
        <v>0.84663970550847223</v>
      </c>
      <c r="AF1639" s="275">
        <v>196.70459918251444</v>
      </c>
      <c r="AG1639" s="275">
        <v>18.214648941001336</v>
      </c>
      <c r="AH1639" s="275">
        <v>18.214648941001336</v>
      </c>
      <c r="AI1639" s="275">
        <v>15.988848379018936</v>
      </c>
      <c r="AJ1639" s="275">
        <v>15.988848379018936</v>
      </c>
      <c r="AK1639" s="275">
        <v>15.988848379018936</v>
      </c>
    </row>
    <row r="1640" spans="1:37" ht="15" x14ac:dyDescent="0.25">
      <c r="A1640" s="269" t="s">
        <v>1941</v>
      </c>
      <c r="B1640" s="269" t="s">
        <v>1942</v>
      </c>
      <c r="C1640" s="275">
        <v>138</v>
      </c>
      <c r="D1640" s="269" t="s">
        <v>802</v>
      </c>
      <c r="E1640" s="275">
        <v>2829.1910058389267</v>
      </c>
      <c r="F1640" s="275">
        <v>2472.1888797094848</v>
      </c>
      <c r="G1640" s="275">
        <v>2570.7592328534115</v>
      </c>
      <c r="H1640" s="275">
        <v>2768.6612551911044</v>
      </c>
      <c r="I1640" s="275">
        <v>2544.5135170113599</v>
      </c>
      <c r="J1640" s="275">
        <v>2669.9654606562053</v>
      </c>
      <c r="K1640" s="275">
        <v>2768.6612551911044</v>
      </c>
      <c r="L1640" s="275">
        <v>2477.6871635770522</v>
      </c>
      <c r="M1640" s="275">
        <v>2608.4288104808793</v>
      </c>
      <c r="N1640" s="275">
        <v>229.35209011403219</v>
      </c>
      <c r="O1640" s="275">
        <v>125.00111703765322</v>
      </c>
      <c r="P1640" s="275">
        <v>154.12567237367887</v>
      </c>
      <c r="Q1640" s="275">
        <v>264.33027338463313</v>
      </c>
      <c r="R1640" s="275">
        <v>143.79097427384275</v>
      </c>
      <c r="S1640" s="275">
        <v>215.08758120068586</v>
      </c>
      <c r="T1640" s="275">
        <v>264.33027338463313</v>
      </c>
      <c r="U1640" s="275">
        <v>114.47686212885512</v>
      </c>
      <c r="V1640" s="275">
        <v>190.79792077054202</v>
      </c>
      <c r="W1640" s="275">
        <v>40.641450083824772</v>
      </c>
      <c r="X1640" s="275">
        <v>0.36538995785374667</v>
      </c>
      <c r="Y1640" s="275">
        <v>20.503420020839258</v>
      </c>
      <c r="Z1640" s="275">
        <v>17.489950898832259</v>
      </c>
      <c r="AA1640" s="275">
        <v>17.489950898832259</v>
      </c>
      <c r="AB1640" s="275">
        <v>17.489950898832259</v>
      </c>
      <c r="AC1640" s="275">
        <v>17.489950898832259</v>
      </c>
      <c r="AD1640" s="275">
        <v>17.489950898832259</v>
      </c>
      <c r="AE1640" s="275">
        <v>17.489950898832259</v>
      </c>
      <c r="AF1640" s="275">
        <v>345.46195598465431</v>
      </c>
      <c r="AG1640" s="275">
        <v>31.952675473486504</v>
      </c>
      <c r="AH1640" s="275">
        <v>31.952675473486504</v>
      </c>
      <c r="AI1640" s="275">
        <v>30.035779449036163</v>
      </c>
      <c r="AJ1640" s="275">
        <v>30.035779449036163</v>
      </c>
      <c r="AK1640" s="275">
        <v>30.035779449036163</v>
      </c>
    </row>
    <row r="1641" spans="1:37" ht="15" x14ac:dyDescent="0.25">
      <c r="A1641" s="269" t="s">
        <v>1083</v>
      </c>
      <c r="B1641" s="269" t="s">
        <v>1943</v>
      </c>
      <c r="C1641" s="275">
        <v>394</v>
      </c>
      <c r="D1641" s="269" t="s">
        <v>802</v>
      </c>
      <c r="E1641" s="275">
        <v>466.97353904531508</v>
      </c>
      <c r="F1641" s="275">
        <v>273.6049256306178</v>
      </c>
      <c r="G1641" s="275">
        <v>336.22894482873266</v>
      </c>
      <c r="H1641" s="275">
        <v>655.08152681747367</v>
      </c>
      <c r="I1641" s="275">
        <v>335.41905171012269</v>
      </c>
      <c r="J1641" s="275">
        <v>449.86134954485721</v>
      </c>
      <c r="K1641" s="275">
        <v>655.08152681747367</v>
      </c>
      <c r="L1641" s="275">
        <v>291.90822012043139</v>
      </c>
      <c r="M1641" s="275">
        <v>413.51509734951242</v>
      </c>
      <c r="N1641" s="275">
        <v>430.90144439224611</v>
      </c>
      <c r="O1641" s="275">
        <v>340.69383167068537</v>
      </c>
      <c r="P1641" s="275">
        <v>370.35979615111677</v>
      </c>
      <c r="Q1641" s="275">
        <v>504.08619020692458</v>
      </c>
      <c r="R1641" s="275">
        <v>372.28876903828302</v>
      </c>
      <c r="S1641" s="275">
        <v>426.25751291079598</v>
      </c>
      <c r="T1641" s="275">
        <v>504.08619020692458</v>
      </c>
      <c r="U1641" s="275">
        <v>343.02927854711743</v>
      </c>
      <c r="V1641" s="275">
        <v>406.80471567894159</v>
      </c>
      <c r="W1641" s="275">
        <v>412.44643938025627</v>
      </c>
      <c r="X1641" s="275">
        <v>5.7515072706437769</v>
      </c>
      <c r="Y1641" s="275">
        <v>209.09897332545003</v>
      </c>
      <c r="Z1641" s="275">
        <v>82.895898766814497</v>
      </c>
      <c r="AA1641" s="275">
        <v>82.895898766814497</v>
      </c>
      <c r="AB1641" s="275">
        <v>82.895898766814497</v>
      </c>
      <c r="AC1641" s="275">
        <v>82.895898766814497</v>
      </c>
      <c r="AD1641" s="275">
        <v>82.895898766814497</v>
      </c>
      <c r="AE1641" s="275">
        <v>82.895898766814497</v>
      </c>
      <c r="AF1641" s="275">
        <v>345.89531970607675</v>
      </c>
      <c r="AG1641" s="275">
        <v>31.792478969091452</v>
      </c>
      <c r="AH1641" s="275">
        <v>31.792478969091452</v>
      </c>
      <c r="AI1641" s="275">
        <v>38.756256098618152</v>
      </c>
      <c r="AJ1641" s="275">
        <v>38.756256098618152</v>
      </c>
      <c r="AK1641" s="275">
        <v>38.756256098618152</v>
      </c>
    </row>
    <row r="1642" spans="1:37" ht="15" x14ac:dyDescent="0.25">
      <c r="A1642" s="269" t="s">
        <v>1084</v>
      </c>
      <c r="B1642" s="269" t="s">
        <v>1085</v>
      </c>
      <c r="C1642" s="275">
        <v>394</v>
      </c>
      <c r="D1642" s="269" t="s">
        <v>802</v>
      </c>
      <c r="E1642" s="275">
        <v>514.22501283952681</v>
      </c>
      <c r="F1642" s="275">
        <v>343.75392973480155</v>
      </c>
      <c r="G1642" s="275">
        <v>406.8858605587464</v>
      </c>
      <c r="H1642" s="275">
        <v>799.35766719170329</v>
      </c>
      <c r="I1642" s="275">
        <v>405.91761806620349</v>
      </c>
      <c r="J1642" s="275">
        <v>531.66266082127584</v>
      </c>
      <c r="K1642" s="275">
        <v>799.35766719170329</v>
      </c>
      <c r="L1642" s="275">
        <v>312.48141638902302</v>
      </c>
      <c r="M1642" s="275">
        <v>468.25813757584604</v>
      </c>
      <c r="N1642" s="275">
        <v>836.63808888570748</v>
      </c>
      <c r="O1642" s="275">
        <v>734.03302561013504</v>
      </c>
      <c r="P1642" s="275">
        <v>772.26922712950284</v>
      </c>
      <c r="Q1642" s="275">
        <v>892.21707249852511</v>
      </c>
      <c r="R1642" s="275">
        <v>778.02541353174433</v>
      </c>
      <c r="S1642" s="275">
        <v>835.34871067381619</v>
      </c>
      <c r="T1642" s="275">
        <v>892.21707249852511</v>
      </c>
      <c r="U1642" s="275">
        <v>713.61388306643016</v>
      </c>
      <c r="V1642" s="275">
        <v>806.61130167787928</v>
      </c>
      <c r="W1642" s="275">
        <v>457.19608189112495</v>
      </c>
      <c r="X1642" s="275">
        <v>7.1704301458693305</v>
      </c>
      <c r="Y1642" s="275">
        <v>232.18325601849713</v>
      </c>
      <c r="Z1642" s="275">
        <v>102.66927965449327</v>
      </c>
      <c r="AA1642" s="275">
        <v>102.66927965449327</v>
      </c>
      <c r="AB1642" s="275">
        <v>102.66927965449327</v>
      </c>
      <c r="AC1642" s="275">
        <v>102.66927965449327</v>
      </c>
      <c r="AD1642" s="275">
        <v>102.66927965449327</v>
      </c>
      <c r="AE1642" s="275">
        <v>102.66927965449327</v>
      </c>
      <c r="AF1642" s="275">
        <v>401.50802164627669</v>
      </c>
      <c r="AG1642" s="275">
        <v>36.942169227891455</v>
      </c>
      <c r="AH1642" s="275">
        <v>36.942169227891455</v>
      </c>
      <c r="AI1642" s="275">
        <v>62.284576279591654</v>
      </c>
      <c r="AJ1642" s="275">
        <v>62.284576279591654</v>
      </c>
      <c r="AK1642" s="275">
        <v>62.284576279591654</v>
      </c>
    </row>
    <row r="1643" spans="1:37" ht="15" x14ac:dyDescent="0.25">
      <c r="A1643" s="269" t="s">
        <v>3986</v>
      </c>
      <c r="B1643" s="269" t="s">
        <v>511</v>
      </c>
      <c r="C1643" s="275">
        <v>512</v>
      </c>
      <c r="D1643" s="269" t="s">
        <v>802</v>
      </c>
      <c r="E1643" s="275">
        <v>1518.3969164047628</v>
      </c>
      <c r="F1643" s="275">
        <v>1240.3945854097065</v>
      </c>
      <c r="G1643" s="275">
        <v>1366.2988022938332</v>
      </c>
      <c r="H1643" s="275">
        <v>1998.8969201760437</v>
      </c>
      <c r="I1643" s="275">
        <v>1244.1002113663844</v>
      </c>
      <c r="J1643" s="275">
        <v>1518.38050969044</v>
      </c>
      <c r="K1643" s="275">
        <v>2097.9999376814226</v>
      </c>
      <c r="L1643" s="275">
        <v>946.73435158923598</v>
      </c>
      <c r="M1643" s="275">
        <v>1309.1116210524017</v>
      </c>
      <c r="N1643" s="275">
        <v>1012.1611821447049</v>
      </c>
      <c r="O1643" s="275">
        <v>802.83440669255538</v>
      </c>
      <c r="P1643" s="275">
        <v>894.79197239032953</v>
      </c>
      <c r="Q1643" s="275">
        <v>1093.8466606987658</v>
      </c>
      <c r="R1643" s="275">
        <v>888.72721550852066</v>
      </c>
      <c r="S1643" s="275">
        <v>965.46256634867166</v>
      </c>
      <c r="T1643" s="275">
        <v>1131.5847381137442</v>
      </c>
      <c r="U1643" s="275">
        <v>691.46698333285656</v>
      </c>
      <c r="V1643" s="275">
        <v>861.23597236788567</v>
      </c>
      <c r="W1643" s="275">
        <v>449.08788075676898</v>
      </c>
      <c r="X1643" s="275">
        <v>6.4665329484966492</v>
      </c>
      <c r="Y1643" s="275">
        <v>227.77720685263282</v>
      </c>
      <c r="Z1643" s="275">
        <v>103.207994154283</v>
      </c>
      <c r="AA1643" s="275">
        <v>103.207994154283</v>
      </c>
      <c r="AB1643" s="275">
        <v>103.207994154283</v>
      </c>
      <c r="AC1643" s="275">
        <v>103.207994154283</v>
      </c>
      <c r="AD1643" s="275">
        <v>103.207994154283</v>
      </c>
      <c r="AE1643" s="275">
        <v>103.207994154283</v>
      </c>
      <c r="AF1643" s="275">
        <v>658.54635530259429</v>
      </c>
      <c r="AG1643" s="275">
        <v>60.74366858643338</v>
      </c>
      <c r="AH1643" s="275">
        <v>60.74366858643338</v>
      </c>
      <c r="AI1643" s="275">
        <v>111.73937871344641</v>
      </c>
      <c r="AJ1643" s="275">
        <v>111.73937871344641</v>
      </c>
      <c r="AK1643" s="275">
        <v>111.73937871344641</v>
      </c>
    </row>
    <row r="1644" spans="1:37" ht="15" x14ac:dyDescent="0.25">
      <c r="A1644" s="269" t="s">
        <v>3987</v>
      </c>
      <c r="B1644" s="269" t="s">
        <v>512</v>
      </c>
      <c r="C1644" s="275">
        <v>512</v>
      </c>
      <c r="D1644" s="269" t="s">
        <v>802</v>
      </c>
      <c r="E1644" s="275">
        <v>1568.6622729460287</v>
      </c>
      <c r="F1644" s="275">
        <v>1271.9422273999849</v>
      </c>
      <c r="G1644" s="275">
        <v>1413.4034127805089</v>
      </c>
      <c r="H1644" s="275">
        <v>2095.0810137588633</v>
      </c>
      <c r="I1644" s="275">
        <v>1266.4666300289987</v>
      </c>
      <c r="J1644" s="275">
        <v>1572.9147172080523</v>
      </c>
      <c r="K1644" s="275">
        <v>2194.1840312642425</v>
      </c>
      <c r="L1644" s="275">
        <v>960.44981576829719</v>
      </c>
      <c r="M1644" s="275">
        <v>1345.6069812032908</v>
      </c>
      <c r="N1644" s="275">
        <v>1524.8853209333954</v>
      </c>
      <c r="O1644" s="275">
        <v>1277.6627487721705</v>
      </c>
      <c r="P1644" s="275">
        <v>1393.9818980686362</v>
      </c>
      <c r="Q1644" s="275">
        <v>1582.7633186350301</v>
      </c>
      <c r="R1644" s="275">
        <v>1402.3436668516465</v>
      </c>
      <c r="S1644" s="275">
        <v>1469.7510704407878</v>
      </c>
      <c r="T1644" s="275">
        <v>1620.5013960500082</v>
      </c>
      <c r="U1644" s="275">
        <v>1168.686122754262</v>
      </c>
      <c r="V1644" s="275">
        <v>1359.1793683385865</v>
      </c>
      <c r="W1644" s="275">
        <v>478.4671515042786</v>
      </c>
      <c r="X1644" s="275">
        <v>7.4123331950471218</v>
      </c>
      <c r="Y1644" s="275">
        <v>242.93974234966285</v>
      </c>
      <c r="Z1644" s="275">
        <v>115.52195467264934</v>
      </c>
      <c r="AA1644" s="275">
        <v>115.52195467264934</v>
      </c>
      <c r="AB1644" s="275">
        <v>115.52195467264934</v>
      </c>
      <c r="AC1644" s="275">
        <v>115.52195467264934</v>
      </c>
      <c r="AD1644" s="275">
        <v>115.52195467264934</v>
      </c>
      <c r="AE1644" s="275">
        <v>115.52195467264934</v>
      </c>
      <c r="AF1644" s="275">
        <v>697.46041979719439</v>
      </c>
      <c r="AG1644" s="275">
        <v>64.347078502833369</v>
      </c>
      <c r="AH1644" s="275">
        <v>64.347078502833369</v>
      </c>
      <c r="AI1644" s="275">
        <v>129.23410927322985</v>
      </c>
      <c r="AJ1644" s="275">
        <v>129.23410927322985</v>
      </c>
      <c r="AK1644" s="275">
        <v>129.23410927322985</v>
      </c>
    </row>
    <row r="1645" spans="1:37" ht="15" x14ac:dyDescent="0.25">
      <c r="A1645" s="269" t="s">
        <v>3988</v>
      </c>
      <c r="B1645" s="269" t="s">
        <v>2429</v>
      </c>
      <c r="C1645" s="275">
        <v>512</v>
      </c>
      <c r="D1645" s="269" t="s">
        <v>802</v>
      </c>
      <c r="E1645" s="275">
        <v>1530.3859738532665</v>
      </c>
      <c r="F1645" s="275">
        <v>1247.9327531904405</v>
      </c>
      <c r="G1645" s="275">
        <v>1377.5396539504502</v>
      </c>
      <c r="H1645" s="275">
        <v>2021.8779725899967</v>
      </c>
      <c r="I1645" s="275">
        <v>1249.4460943172285</v>
      </c>
      <c r="J1645" s="275">
        <v>1531.4005515517606</v>
      </c>
      <c r="K1645" s="275">
        <v>2120.980990095376</v>
      </c>
      <c r="L1645" s="275">
        <v>950.01242142309138</v>
      </c>
      <c r="M1645" s="275">
        <v>1317.8323898105286</v>
      </c>
      <c r="N1645" s="275">
        <v>1021.0388644470083</v>
      </c>
      <c r="O1645" s="275">
        <v>806.91077769575543</v>
      </c>
      <c r="P1645" s="275">
        <v>901.95490065723891</v>
      </c>
      <c r="Q1645" s="275">
        <v>1102.8584952274832</v>
      </c>
      <c r="R1645" s="275">
        <v>893.94190624653766</v>
      </c>
      <c r="S1645" s="275">
        <v>973.11508800942829</v>
      </c>
      <c r="T1645" s="275">
        <v>1140.5965726424613</v>
      </c>
      <c r="U1645" s="275">
        <v>694.64293650479817</v>
      </c>
      <c r="V1645" s="275">
        <v>866.6913141612597</v>
      </c>
      <c r="W1645" s="275">
        <v>449.14906732796993</v>
      </c>
      <c r="X1645" s="275">
        <v>6.4688735887989077</v>
      </c>
      <c r="Y1645" s="275">
        <v>227.80897045838441</v>
      </c>
      <c r="Z1645" s="275">
        <v>103.36465559814332</v>
      </c>
      <c r="AA1645" s="275">
        <v>103.36465559814332</v>
      </c>
      <c r="AB1645" s="275">
        <v>103.36465559814332</v>
      </c>
      <c r="AC1645" s="275">
        <v>103.36465559814332</v>
      </c>
      <c r="AD1645" s="275">
        <v>103.36465559814332</v>
      </c>
      <c r="AE1645" s="275">
        <v>103.36465559814332</v>
      </c>
      <c r="AF1645" s="275">
        <v>663.49497122979437</v>
      </c>
      <c r="AG1645" s="275">
        <v>61.20190620043337</v>
      </c>
      <c r="AH1645" s="275">
        <v>61.20190620043337</v>
      </c>
      <c r="AI1645" s="275">
        <v>112.78444390861949</v>
      </c>
      <c r="AJ1645" s="275">
        <v>112.78444390861949</v>
      </c>
      <c r="AK1645" s="275">
        <v>112.78444390861949</v>
      </c>
    </row>
    <row r="1646" spans="1:37" ht="15" x14ac:dyDescent="0.25">
      <c r="A1646" s="269" t="s">
        <v>3989</v>
      </c>
      <c r="B1646" s="269" t="s">
        <v>2431</v>
      </c>
      <c r="C1646" s="275">
        <v>512</v>
      </c>
      <c r="D1646" s="269" t="s">
        <v>802</v>
      </c>
      <c r="E1646" s="275">
        <v>1555.5234960191669</v>
      </c>
      <c r="F1646" s="275">
        <v>1263.7065741855799</v>
      </c>
      <c r="G1646" s="275">
        <v>1401.0919591937884</v>
      </c>
      <c r="H1646" s="275">
        <v>2069.9700193814065</v>
      </c>
      <c r="I1646" s="275">
        <v>1260.6293036485356</v>
      </c>
      <c r="J1646" s="275">
        <v>1558.6676553105667</v>
      </c>
      <c r="K1646" s="275">
        <v>2169.0730368867858</v>
      </c>
      <c r="L1646" s="275">
        <v>956.87015351262198</v>
      </c>
      <c r="M1646" s="275">
        <v>1336.0800698859732</v>
      </c>
      <c r="N1646" s="275">
        <v>1524.9104990206686</v>
      </c>
      <c r="O1646" s="275">
        <v>1277.6961218871327</v>
      </c>
      <c r="P1646" s="275">
        <v>1394.0100029515124</v>
      </c>
      <c r="Q1646" s="275">
        <v>1582.786155285821</v>
      </c>
      <c r="R1646" s="275">
        <v>1402.377625325729</v>
      </c>
      <c r="S1646" s="275">
        <v>1469.7784436247632</v>
      </c>
      <c r="T1646" s="275">
        <v>1620.5242327007991</v>
      </c>
      <c r="U1646" s="275">
        <v>1168.7218373057065</v>
      </c>
      <c r="V1646" s="275">
        <v>1359.2114243955273</v>
      </c>
      <c r="W1646" s="275">
        <v>478.39281646613921</v>
      </c>
      <c r="X1646" s="275">
        <v>7.4123088979072085</v>
      </c>
      <c r="Y1646" s="275">
        <v>242.90256268202322</v>
      </c>
      <c r="Z1646" s="275">
        <v>115.37973084470305</v>
      </c>
      <c r="AA1646" s="275">
        <v>115.37973084470305</v>
      </c>
      <c r="AB1646" s="275">
        <v>115.37973084470305</v>
      </c>
      <c r="AC1646" s="275">
        <v>115.37973084470305</v>
      </c>
      <c r="AD1646" s="275">
        <v>115.37973084470305</v>
      </c>
      <c r="AE1646" s="275">
        <v>115.37973084470305</v>
      </c>
      <c r="AF1646" s="275">
        <v>688.2909674613943</v>
      </c>
      <c r="AG1646" s="275">
        <v>63.497995141533373</v>
      </c>
      <c r="AH1646" s="275">
        <v>63.497995141533373</v>
      </c>
      <c r="AI1646" s="275">
        <v>128.63874830382494</v>
      </c>
      <c r="AJ1646" s="275">
        <v>128.63874830382494</v>
      </c>
      <c r="AK1646" s="275">
        <v>128.63874830382494</v>
      </c>
    </row>
    <row r="1647" spans="1:37" ht="15" x14ac:dyDescent="0.25">
      <c r="A1647" s="269" t="s">
        <v>3990</v>
      </c>
      <c r="B1647" s="269" t="s">
        <v>1086</v>
      </c>
      <c r="C1647" s="275">
        <v>600</v>
      </c>
      <c r="D1647" s="269" t="s">
        <v>802</v>
      </c>
      <c r="E1647" s="275">
        <v>1576.4845680589049</v>
      </c>
      <c r="F1647" s="275">
        <v>1288.4660988948592</v>
      </c>
      <c r="G1647" s="275">
        <v>1419.5004572747121</v>
      </c>
      <c r="H1647" s="275">
        <v>2088.9783394203114</v>
      </c>
      <c r="I1647" s="275">
        <v>1298.2580400103991</v>
      </c>
      <c r="J1647" s="275">
        <v>1581.6196572387594</v>
      </c>
      <c r="K1647" s="275">
        <v>2188.0813569256907</v>
      </c>
      <c r="L1647" s="275">
        <v>997.5298698532572</v>
      </c>
      <c r="M1647" s="275">
        <v>1370.5691921564828</v>
      </c>
      <c r="N1647" s="275">
        <v>1091.8929021247384</v>
      </c>
      <c r="O1647" s="275">
        <v>875.74433532279716</v>
      </c>
      <c r="P1647" s="275">
        <v>971.04101829061676</v>
      </c>
      <c r="Q1647" s="275">
        <v>1179.6191749834686</v>
      </c>
      <c r="R1647" s="275">
        <v>964.30439917534341</v>
      </c>
      <c r="S1647" s="275">
        <v>1044.7335933380402</v>
      </c>
      <c r="T1647" s="275">
        <v>1217.3572523984469</v>
      </c>
      <c r="U1647" s="275">
        <v>763.99518940825976</v>
      </c>
      <c r="V1647" s="275">
        <v>938.14823378418828</v>
      </c>
      <c r="W1647" s="275">
        <v>537.93102700335101</v>
      </c>
      <c r="X1647" s="275">
        <v>8.3011725157509293</v>
      </c>
      <c r="Y1647" s="275">
        <v>273.11609975955099</v>
      </c>
      <c r="Z1647" s="275">
        <v>122.70440720806762</v>
      </c>
      <c r="AA1647" s="275">
        <v>122.70440720806762</v>
      </c>
      <c r="AB1647" s="275">
        <v>122.70440720806762</v>
      </c>
      <c r="AC1647" s="275">
        <v>122.70440720806762</v>
      </c>
      <c r="AD1647" s="275">
        <v>122.70440720806762</v>
      </c>
      <c r="AE1647" s="275">
        <v>122.70440720806762</v>
      </c>
      <c r="AF1647" s="275">
        <v>680.17879032443182</v>
      </c>
      <c r="AG1647" s="275">
        <v>62.746810927330927</v>
      </c>
      <c r="AH1647" s="275">
        <v>62.746810927330927</v>
      </c>
      <c r="AI1647" s="275">
        <v>117.29505058037105</v>
      </c>
      <c r="AJ1647" s="275">
        <v>117.29505058037105</v>
      </c>
      <c r="AK1647" s="275">
        <v>117.29505058037105</v>
      </c>
    </row>
    <row r="1648" spans="1:37" ht="15" x14ac:dyDescent="0.25">
      <c r="A1648" s="269" t="s">
        <v>1944</v>
      </c>
      <c r="B1648" s="269" t="s">
        <v>511</v>
      </c>
      <c r="C1648" s="275">
        <v>506</v>
      </c>
      <c r="D1648" s="269" t="s">
        <v>802</v>
      </c>
      <c r="E1648" s="275">
        <v>505.74743053238029</v>
      </c>
      <c r="F1648" s="275">
        <v>337.62763068864678</v>
      </c>
      <c r="G1648" s="275">
        <v>394.88009592045455</v>
      </c>
      <c r="H1648" s="275">
        <v>659.60185688452077</v>
      </c>
      <c r="I1648" s="275">
        <v>396.45330880186032</v>
      </c>
      <c r="J1648" s="275">
        <v>492.42053018618287</v>
      </c>
      <c r="K1648" s="275">
        <v>757.51644888526437</v>
      </c>
      <c r="L1648" s="275">
        <v>341.95328183591783</v>
      </c>
      <c r="M1648" s="275">
        <v>476.10948607425388</v>
      </c>
      <c r="N1648" s="275">
        <v>726.52915061532201</v>
      </c>
      <c r="O1648" s="275">
        <v>637.33177791910555</v>
      </c>
      <c r="P1648" s="275">
        <v>665.75656998020338</v>
      </c>
      <c r="Q1648" s="275">
        <v>760.94781416871001</v>
      </c>
      <c r="R1648" s="275">
        <v>670.27370198716187</v>
      </c>
      <c r="S1648" s="275">
        <v>715.19336703043325</v>
      </c>
      <c r="T1648" s="275">
        <v>797.98994843132914</v>
      </c>
      <c r="U1648" s="275">
        <v>628.86174945833557</v>
      </c>
      <c r="V1648" s="275">
        <v>702.42684551711227</v>
      </c>
      <c r="W1648" s="275">
        <v>515.77040548675609</v>
      </c>
      <c r="X1648" s="275">
        <v>8.0623302432230872</v>
      </c>
      <c r="Y1648" s="275">
        <v>261.91636786498958</v>
      </c>
      <c r="Z1648" s="275">
        <v>107.46771056276137</v>
      </c>
      <c r="AA1648" s="275">
        <v>107.46771056276137</v>
      </c>
      <c r="AB1648" s="275">
        <v>107.46771056276137</v>
      </c>
      <c r="AC1648" s="275">
        <v>107.46771056276137</v>
      </c>
      <c r="AD1648" s="275">
        <v>107.46771056276137</v>
      </c>
      <c r="AE1648" s="275">
        <v>107.46771056276137</v>
      </c>
      <c r="AF1648" s="275">
        <v>366.39145569174673</v>
      </c>
      <c r="AG1648" s="275">
        <v>33.690404001512007</v>
      </c>
      <c r="AH1648" s="275">
        <v>33.690404001512007</v>
      </c>
      <c r="AI1648" s="275">
        <v>51.22161184619749</v>
      </c>
      <c r="AJ1648" s="275">
        <v>51.22161184619749</v>
      </c>
      <c r="AK1648" s="275">
        <v>51.22161184619749</v>
      </c>
    </row>
    <row r="1649" spans="1:37" ht="15" x14ac:dyDescent="0.25">
      <c r="A1649" s="269" t="s">
        <v>1945</v>
      </c>
      <c r="B1649" s="269" t="s">
        <v>512</v>
      </c>
      <c r="C1649" s="275">
        <v>506</v>
      </c>
      <c r="D1649" s="269" t="s">
        <v>802</v>
      </c>
      <c r="E1649" s="275">
        <v>552.99890432659208</v>
      </c>
      <c r="F1649" s="275">
        <v>401.04029848309659</v>
      </c>
      <c r="G1649" s="275">
        <v>465.53701165046823</v>
      </c>
      <c r="H1649" s="275">
        <v>803.87799725875038</v>
      </c>
      <c r="I1649" s="275">
        <v>466.95187515794117</v>
      </c>
      <c r="J1649" s="275">
        <v>574.22184146260145</v>
      </c>
      <c r="K1649" s="275">
        <v>901.79258925949398</v>
      </c>
      <c r="L1649" s="275">
        <v>362.52647810450952</v>
      </c>
      <c r="M1649" s="275">
        <v>530.85252630058744</v>
      </c>
      <c r="N1649" s="275">
        <v>1485.2039248064812</v>
      </c>
      <c r="O1649" s="275">
        <v>1361.578015849773</v>
      </c>
      <c r="P1649" s="275">
        <v>1414.5414584976631</v>
      </c>
      <c r="Q1649" s="275">
        <v>1500.3190032285402</v>
      </c>
      <c r="R1649" s="275">
        <v>1423.1188544377369</v>
      </c>
      <c r="S1649" s="275">
        <v>1471.6261231686067</v>
      </c>
      <c r="T1649" s="275">
        <v>1531.3649353357248</v>
      </c>
      <c r="U1649" s="275">
        <v>1344.6904585904435</v>
      </c>
      <c r="V1649" s="275">
        <v>1449.3419394731636</v>
      </c>
      <c r="W1649" s="275">
        <v>559.83931160802058</v>
      </c>
      <c r="X1649" s="275">
        <v>9.4810306130487945</v>
      </c>
      <c r="Y1649" s="275">
        <v>284.66017111053469</v>
      </c>
      <c r="Z1649" s="275">
        <v>125.93865134031091</v>
      </c>
      <c r="AA1649" s="275">
        <v>125.93865134031091</v>
      </c>
      <c r="AB1649" s="275">
        <v>125.93865134031091</v>
      </c>
      <c r="AC1649" s="275">
        <v>125.93865134031091</v>
      </c>
      <c r="AD1649" s="275">
        <v>125.93865134031091</v>
      </c>
      <c r="AE1649" s="275">
        <v>125.93865134031091</v>
      </c>
      <c r="AF1649" s="275">
        <v>422.76603229699225</v>
      </c>
      <c r="AG1649" s="275">
        <v>38.910643029212522</v>
      </c>
      <c r="AH1649" s="275">
        <v>38.910643029212522</v>
      </c>
      <c r="AI1649" s="275">
        <v>77.46370768587262</v>
      </c>
      <c r="AJ1649" s="275">
        <v>77.46370768587262</v>
      </c>
      <c r="AK1649" s="275">
        <v>77.46370768587262</v>
      </c>
    </row>
    <row r="1650" spans="1:37" ht="15" x14ac:dyDescent="0.25">
      <c r="A1650" s="269" t="s">
        <v>2427</v>
      </c>
      <c r="B1650" s="269" t="s">
        <v>512</v>
      </c>
      <c r="C1650" s="275">
        <v>515</v>
      </c>
      <c r="D1650" s="269" t="s">
        <v>802</v>
      </c>
      <c r="E1650" s="275">
        <v>1537.624509106415</v>
      </c>
      <c r="F1650" s="275">
        <v>1243.2366499911773</v>
      </c>
      <c r="G1650" s="275">
        <v>1382.171579462927</v>
      </c>
      <c r="H1650" s="275">
        <v>2040.4166136992235</v>
      </c>
      <c r="I1650" s="275">
        <v>1234.6211916248983</v>
      </c>
      <c r="J1650" s="275">
        <v>1533.4829619501243</v>
      </c>
      <c r="K1650" s="275">
        <v>2139.5196312046028</v>
      </c>
      <c r="L1650" s="275">
        <v>944.92439073849096</v>
      </c>
      <c r="M1650" s="275">
        <v>1316.5242320372815</v>
      </c>
      <c r="N1650" s="275">
        <v>1518.4775405986998</v>
      </c>
      <c r="O1650" s="275">
        <v>1273.9489418383935</v>
      </c>
      <c r="P1650" s="275">
        <v>1390.660962255826</v>
      </c>
      <c r="Q1650" s="275">
        <v>1571.6720267151472</v>
      </c>
      <c r="R1650" s="275">
        <v>1391.2523749317636</v>
      </c>
      <c r="S1650" s="275">
        <v>1462.0117743388428</v>
      </c>
      <c r="T1650" s="275">
        <v>1609.4101041301253</v>
      </c>
      <c r="U1650" s="275">
        <v>1167.9666284279128</v>
      </c>
      <c r="V1650" s="275">
        <v>1353.1056018779132</v>
      </c>
      <c r="W1650" s="275">
        <v>478.51015325493961</v>
      </c>
      <c r="X1650" s="275">
        <v>7.4130562726289035</v>
      </c>
      <c r="Y1650" s="275">
        <v>242.96160476378427</v>
      </c>
      <c r="Z1650" s="275">
        <v>115.5239210622951</v>
      </c>
      <c r="AA1650" s="275">
        <v>115.5239210622951</v>
      </c>
      <c r="AB1650" s="275">
        <v>115.5239210622951</v>
      </c>
      <c r="AC1650" s="275">
        <v>115.5239210622951</v>
      </c>
      <c r="AD1650" s="275">
        <v>115.5239210622951</v>
      </c>
      <c r="AE1650" s="275">
        <v>115.5239210622951</v>
      </c>
      <c r="AF1650" s="275">
        <v>668.30768876105503</v>
      </c>
      <c r="AG1650" s="275">
        <v>61.647564178433427</v>
      </c>
      <c r="AH1650" s="275">
        <v>61.647564178433427</v>
      </c>
      <c r="AI1650" s="275">
        <v>127.81205413237775</v>
      </c>
      <c r="AJ1650" s="275">
        <v>127.81205413237775</v>
      </c>
      <c r="AK1650" s="275">
        <v>127.81205413237775</v>
      </c>
    </row>
    <row r="1651" spans="1:37" ht="15" x14ac:dyDescent="0.25">
      <c r="A1651" s="269" t="s">
        <v>1946</v>
      </c>
      <c r="B1651" s="269" t="s">
        <v>1086</v>
      </c>
      <c r="C1651" s="275">
        <v>506</v>
      </c>
      <c r="D1651" s="269" t="s">
        <v>802</v>
      </c>
      <c r="E1651" s="275">
        <v>513.27301669115855</v>
      </c>
      <c r="F1651" s="275">
        <v>348.7924585154646</v>
      </c>
      <c r="G1651" s="275">
        <v>406.12094757707183</v>
      </c>
      <c r="H1651" s="275">
        <v>682.58290929847408</v>
      </c>
      <c r="I1651" s="275">
        <v>407.66788931416488</v>
      </c>
      <c r="J1651" s="275">
        <v>505.44057204750357</v>
      </c>
      <c r="K1651" s="275">
        <v>780.49750129921767</v>
      </c>
      <c r="L1651" s="275">
        <v>345.23135166977323</v>
      </c>
      <c r="M1651" s="275">
        <v>484.83025483238089</v>
      </c>
      <c r="N1651" s="275">
        <v>734.08406067939893</v>
      </c>
      <c r="O1651" s="275">
        <v>644.88668798318247</v>
      </c>
      <c r="P1651" s="275">
        <v>672.96852923720132</v>
      </c>
      <c r="Q1651" s="275">
        <v>770.00867968751618</v>
      </c>
      <c r="R1651" s="275">
        <v>677.82861205123879</v>
      </c>
      <c r="S1651" s="275">
        <v>722.89491968127857</v>
      </c>
      <c r="T1651" s="275">
        <v>807.05081395013531</v>
      </c>
      <c r="U1651" s="275">
        <v>632.08673362036598</v>
      </c>
      <c r="V1651" s="275">
        <v>707.93121830057532</v>
      </c>
      <c r="W1651" s="275">
        <v>515.8315920579571</v>
      </c>
      <c r="X1651" s="275">
        <v>8.0646708835253449</v>
      </c>
      <c r="Y1651" s="275">
        <v>261.9481314707412</v>
      </c>
      <c r="Z1651" s="275">
        <v>107.62437200662168</v>
      </c>
      <c r="AA1651" s="275">
        <v>107.62437200662168</v>
      </c>
      <c r="AB1651" s="275">
        <v>107.62437200662168</v>
      </c>
      <c r="AC1651" s="275">
        <v>107.62437200662168</v>
      </c>
      <c r="AD1651" s="275">
        <v>107.62437200662168</v>
      </c>
      <c r="AE1651" s="275">
        <v>107.62437200662168</v>
      </c>
      <c r="AF1651" s="275">
        <v>370.4059326061892</v>
      </c>
      <c r="AG1651" s="275">
        <v>34.062141250512234</v>
      </c>
      <c r="AH1651" s="275">
        <v>34.062141250512234</v>
      </c>
      <c r="AI1651" s="275">
        <v>52.266454527514668</v>
      </c>
      <c r="AJ1651" s="275">
        <v>52.266454527514668</v>
      </c>
      <c r="AK1651" s="275">
        <v>52.266454527514668</v>
      </c>
    </row>
    <row r="1652" spans="1:37" ht="15" x14ac:dyDescent="0.25">
      <c r="A1652" s="269" t="s">
        <v>1947</v>
      </c>
      <c r="B1652" s="269" t="s">
        <v>1087</v>
      </c>
      <c r="C1652" s="275">
        <v>506</v>
      </c>
      <c r="D1652" s="269" t="s">
        <v>802</v>
      </c>
      <c r="E1652" s="275">
        <v>544.77399922063296</v>
      </c>
      <c r="F1652" s="275">
        <v>390.20707736668447</v>
      </c>
      <c r="G1652" s="275">
        <v>453.22555806374771</v>
      </c>
      <c r="H1652" s="275">
        <v>778.76700288129382</v>
      </c>
      <c r="I1652" s="275">
        <v>454.66693355155206</v>
      </c>
      <c r="J1652" s="275">
        <v>559.97477956511591</v>
      </c>
      <c r="K1652" s="275">
        <v>876.68159488203742</v>
      </c>
      <c r="L1652" s="275">
        <v>358.94681584883432</v>
      </c>
      <c r="M1652" s="275">
        <v>521.32561498326993</v>
      </c>
      <c r="N1652" s="275">
        <v>1485.2291028937543</v>
      </c>
      <c r="O1652" s="275">
        <v>1361.6113889647347</v>
      </c>
      <c r="P1652" s="275">
        <v>1414.5695633805392</v>
      </c>
      <c r="Q1652" s="275">
        <v>1500.3529617026222</v>
      </c>
      <c r="R1652" s="275">
        <v>1423.1463739614924</v>
      </c>
      <c r="S1652" s="275">
        <v>1471.6534963525819</v>
      </c>
      <c r="T1652" s="275">
        <v>1531.3877719865154</v>
      </c>
      <c r="U1652" s="275">
        <v>1344.7261731418876</v>
      </c>
      <c r="V1652" s="275">
        <v>1449.3739955301037</v>
      </c>
      <c r="W1652" s="275">
        <v>559.76497656988113</v>
      </c>
      <c r="X1652" s="275">
        <v>9.4810063159088802</v>
      </c>
      <c r="Y1652" s="275">
        <v>284.622991442895</v>
      </c>
      <c r="Z1652" s="275">
        <v>125.7964275123646</v>
      </c>
      <c r="AA1652" s="275">
        <v>125.7964275123646</v>
      </c>
      <c r="AB1652" s="275">
        <v>125.7964275123646</v>
      </c>
      <c r="AC1652" s="275">
        <v>125.7964275123646</v>
      </c>
      <c r="AD1652" s="275">
        <v>125.7964275123646</v>
      </c>
      <c r="AE1652" s="275">
        <v>125.7964275123646</v>
      </c>
      <c r="AF1652" s="275">
        <v>413.32807956945288</v>
      </c>
      <c r="AG1652" s="275">
        <v>38.036696799812582</v>
      </c>
      <c r="AH1652" s="275">
        <v>38.036696799812582</v>
      </c>
      <c r="AI1652" s="275">
        <v>76.868346716467713</v>
      </c>
      <c r="AJ1652" s="275">
        <v>76.868346716467713</v>
      </c>
      <c r="AK1652" s="275">
        <v>76.868346716467713</v>
      </c>
    </row>
    <row r="1653" spans="1:37" ht="15" x14ac:dyDescent="0.25">
      <c r="A1653" s="269" t="s">
        <v>2428</v>
      </c>
      <c r="B1653" s="269" t="s">
        <v>2429</v>
      </c>
      <c r="C1653" s="275">
        <v>515</v>
      </c>
      <c r="D1653" s="269" t="s">
        <v>802</v>
      </c>
      <c r="E1653" s="275">
        <v>1493.5443014028183</v>
      </c>
      <c r="F1653" s="275">
        <v>1219.2271757816329</v>
      </c>
      <c r="G1653" s="275">
        <v>1346.3078206328682</v>
      </c>
      <c r="H1653" s="275">
        <v>1967.2135725303574</v>
      </c>
      <c r="I1653" s="275">
        <v>1217.6006559131279</v>
      </c>
      <c r="J1653" s="275">
        <v>1491.9687962938328</v>
      </c>
      <c r="K1653" s="275">
        <v>2066.3165900357362</v>
      </c>
      <c r="L1653" s="275">
        <v>934.48699639328538</v>
      </c>
      <c r="M1653" s="275">
        <v>1288.7496406445196</v>
      </c>
      <c r="N1653" s="275">
        <v>1014.6801151024016</v>
      </c>
      <c r="O1653" s="275">
        <v>803.24600175206638</v>
      </c>
      <c r="P1653" s="275">
        <v>898.68299583451699</v>
      </c>
      <c r="Q1653" s="275">
        <v>1091.8162342976896</v>
      </c>
      <c r="R1653" s="275">
        <v>882.89964531674423</v>
      </c>
      <c r="S1653" s="275">
        <v>965.4248228975722</v>
      </c>
      <c r="T1653" s="275">
        <v>1129.5543117126676</v>
      </c>
      <c r="U1653" s="275">
        <v>693.97247316853782</v>
      </c>
      <c r="V1653" s="275">
        <v>860.66657869067546</v>
      </c>
      <c r="W1653" s="275">
        <v>449.19206907863094</v>
      </c>
      <c r="X1653" s="275">
        <v>6.4695966663806885</v>
      </c>
      <c r="Y1653" s="275">
        <v>227.83083287250582</v>
      </c>
      <c r="Z1653" s="275">
        <v>103.36662198778907</v>
      </c>
      <c r="AA1653" s="275">
        <v>103.36662198778907</v>
      </c>
      <c r="AB1653" s="275">
        <v>103.36662198778907</v>
      </c>
      <c r="AC1653" s="275">
        <v>103.36662198778907</v>
      </c>
      <c r="AD1653" s="275">
        <v>103.36662198778907</v>
      </c>
      <c r="AE1653" s="275">
        <v>103.36662198778907</v>
      </c>
      <c r="AF1653" s="275">
        <v>634.73911460533373</v>
      </c>
      <c r="AG1653" s="275">
        <v>58.539142075633322</v>
      </c>
      <c r="AH1653" s="275">
        <v>58.539142075633322</v>
      </c>
      <c r="AI1653" s="275">
        <v>111.36216625391151</v>
      </c>
      <c r="AJ1653" s="275">
        <v>111.36216625391151</v>
      </c>
      <c r="AK1653" s="275">
        <v>111.36216625391151</v>
      </c>
    </row>
    <row r="1654" spans="1:37" ht="15" x14ac:dyDescent="0.25">
      <c r="A1654" s="269" t="s">
        <v>2430</v>
      </c>
      <c r="B1654" s="269" t="s">
        <v>2431</v>
      </c>
      <c r="C1654" s="275">
        <v>515</v>
      </c>
      <c r="D1654" s="269" t="s">
        <v>802</v>
      </c>
      <c r="E1654" s="275">
        <v>1520.0842800543171</v>
      </c>
      <c r="F1654" s="275">
        <v>1235.0009967767724</v>
      </c>
      <c r="G1654" s="275">
        <v>1369.8601258762062</v>
      </c>
      <c r="H1654" s="275">
        <v>2015.3056193217672</v>
      </c>
      <c r="I1654" s="275">
        <v>1228.7838652444352</v>
      </c>
      <c r="J1654" s="275">
        <v>1519.235900052639</v>
      </c>
      <c r="K1654" s="275">
        <v>2114.408636827146</v>
      </c>
      <c r="L1654" s="275">
        <v>941.34472848281587</v>
      </c>
      <c r="M1654" s="275">
        <v>1306.9973207199641</v>
      </c>
      <c r="N1654" s="275">
        <v>1518.5027186859729</v>
      </c>
      <c r="O1654" s="275">
        <v>1273.9823149533556</v>
      </c>
      <c r="P1654" s="275">
        <v>1390.6890671387021</v>
      </c>
      <c r="Q1654" s="275">
        <v>1571.6948633659381</v>
      </c>
      <c r="R1654" s="275">
        <v>1391.2863334058461</v>
      </c>
      <c r="S1654" s="275">
        <v>1462.0391475228184</v>
      </c>
      <c r="T1654" s="275">
        <v>1609.4329407809162</v>
      </c>
      <c r="U1654" s="275">
        <v>1168.0023429793573</v>
      </c>
      <c r="V1654" s="275">
        <v>1353.1376579348537</v>
      </c>
      <c r="W1654" s="275">
        <v>478.43581821680027</v>
      </c>
      <c r="X1654" s="275">
        <v>7.4130319754889893</v>
      </c>
      <c r="Y1654" s="275">
        <v>242.92442509614463</v>
      </c>
      <c r="Z1654" s="275">
        <v>115.38169723434882</v>
      </c>
      <c r="AA1654" s="275">
        <v>115.38169723434882</v>
      </c>
      <c r="AB1654" s="275">
        <v>115.38169723434882</v>
      </c>
      <c r="AC1654" s="275">
        <v>115.38169723434882</v>
      </c>
      <c r="AD1654" s="275">
        <v>115.38169723434882</v>
      </c>
      <c r="AE1654" s="275">
        <v>115.38169723434882</v>
      </c>
      <c r="AF1654" s="275">
        <v>658.86973603351566</v>
      </c>
      <c r="AG1654" s="275">
        <v>60.773617949033493</v>
      </c>
      <c r="AH1654" s="275">
        <v>60.773617949033493</v>
      </c>
      <c r="AI1654" s="275">
        <v>127.21669316297285</v>
      </c>
      <c r="AJ1654" s="275">
        <v>127.21669316297285</v>
      </c>
      <c r="AK1654" s="275">
        <v>127.21669316297285</v>
      </c>
    </row>
    <row r="1655" spans="1:37" ht="15" x14ac:dyDescent="0.25">
      <c r="A1655" s="269" t="s">
        <v>2432</v>
      </c>
      <c r="B1655" s="269" t="s">
        <v>1086</v>
      </c>
      <c r="C1655" s="275">
        <v>603</v>
      </c>
      <c r="D1655" s="269" t="s">
        <v>802</v>
      </c>
      <c r="E1655" s="275">
        <v>1539.6428956084571</v>
      </c>
      <c r="F1655" s="275">
        <v>1259.7605214860516</v>
      </c>
      <c r="G1655" s="275">
        <v>1388.2686239571301</v>
      </c>
      <c r="H1655" s="275">
        <v>2034.3139393606716</v>
      </c>
      <c r="I1655" s="275">
        <v>1266.4126016062985</v>
      </c>
      <c r="J1655" s="275">
        <v>1542.1879019808314</v>
      </c>
      <c r="K1655" s="275">
        <v>2133.4169568660504</v>
      </c>
      <c r="L1655" s="275">
        <v>982.00444482345108</v>
      </c>
      <c r="M1655" s="275">
        <v>1341.4864429904737</v>
      </c>
      <c r="N1655" s="275">
        <v>1085.5438411416321</v>
      </c>
      <c r="O1655" s="275">
        <v>872.08924774060847</v>
      </c>
      <c r="P1655" s="275">
        <v>967.77880182939532</v>
      </c>
      <c r="Q1655" s="275">
        <v>1168.5962907766757</v>
      </c>
      <c r="R1655" s="275">
        <v>953.28151496855071</v>
      </c>
      <c r="S1655" s="275">
        <v>1037.0578607684349</v>
      </c>
      <c r="T1655" s="275">
        <v>1206.3343681916538</v>
      </c>
      <c r="U1655" s="275">
        <v>763.34410279500014</v>
      </c>
      <c r="V1655" s="275">
        <v>932.14287503660478</v>
      </c>
      <c r="W1655" s="275">
        <v>537.97402875401201</v>
      </c>
      <c r="X1655" s="275">
        <v>8.301895593332711</v>
      </c>
      <c r="Y1655" s="275">
        <v>273.13796217367235</v>
      </c>
      <c r="Z1655" s="275">
        <v>122.70637359771339</v>
      </c>
      <c r="AA1655" s="275">
        <v>122.70637359771339</v>
      </c>
      <c r="AB1655" s="275">
        <v>122.70637359771339</v>
      </c>
      <c r="AC1655" s="275">
        <v>122.70637359771339</v>
      </c>
      <c r="AD1655" s="275">
        <v>122.70637359771339</v>
      </c>
      <c r="AE1655" s="275">
        <v>122.70637359771339</v>
      </c>
      <c r="AF1655" s="275">
        <v>651.4567255629712</v>
      </c>
      <c r="AG1655" s="275">
        <v>60.087175888530858</v>
      </c>
      <c r="AH1655" s="275">
        <v>60.087175888530858</v>
      </c>
      <c r="AI1655" s="275">
        <v>115.87698828425934</v>
      </c>
      <c r="AJ1655" s="275">
        <v>115.87698828425934</v>
      </c>
      <c r="AK1655" s="275">
        <v>115.87698828425934</v>
      </c>
    </row>
    <row r="1656" spans="1:37" ht="15" x14ac:dyDescent="0.25">
      <c r="A1656" s="269" t="s">
        <v>2433</v>
      </c>
      <c r="B1656" s="269" t="s">
        <v>3187</v>
      </c>
      <c r="C1656" s="275">
        <v>216</v>
      </c>
      <c r="D1656" s="269" t="s">
        <v>802</v>
      </c>
      <c r="E1656" s="275">
        <v>381.07193215983659</v>
      </c>
      <c r="F1656" s="275">
        <v>163.91800172358933</v>
      </c>
      <c r="G1656" s="275">
        <v>229.40028428820412</v>
      </c>
      <c r="H1656" s="275">
        <v>378.90756836906519</v>
      </c>
      <c r="I1656" s="275">
        <v>219.21703282827744</v>
      </c>
      <c r="J1656" s="275">
        <v>296.6346152270948</v>
      </c>
      <c r="K1656" s="275">
        <v>469.80043082609137</v>
      </c>
      <c r="L1656" s="275">
        <v>154.3885602430249</v>
      </c>
      <c r="M1656" s="275">
        <v>266.86706285670346</v>
      </c>
      <c r="N1656" s="275">
        <v>204.96125970211099</v>
      </c>
      <c r="O1656" s="275">
        <v>121.82532715795939</v>
      </c>
      <c r="P1656" s="275">
        <v>147.08099276650708</v>
      </c>
      <c r="Q1656" s="275">
        <v>218.83774547650575</v>
      </c>
      <c r="R1656" s="275">
        <v>144.6648509725743</v>
      </c>
      <c r="S1656" s="275">
        <v>187.01358223862755</v>
      </c>
      <c r="T1656" s="275">
        <v>255.87987973912502</v>
      </c>
      <c r="U1656" s="275">
        <v>115.21891488867071</v>
      </c>
      <c r="V1656" s="275">
        <v>174.4432562186048</v>
      </c>
      <c r="W1656" s="275">
        <v>64.034284254040202</v>
      </c>
      <c r="X1656" s="275">
        <v>0.28300968099336027</v>
      </c>
      <c r="Y1656" s="275">
        <v>32.158646967516781</v>
      </c>
      <c r="Z1656" s="275">
        <v>5.2626356022927405</v>
      </c>
      <c r="AA1656" s="275">
        <v>5.2626356022927405</v>
      </c>
      <c r="AB1656" s="275">
        <v>5.2626356022927405</v>
      </c>
      <c r="AC1656" s="275">
        <v>5.2626356022927405</v>
      </c>
      <c r="AD1656" s="275">
        <v>5.2626356022927405</v>
      </c>
      <c r="AE1656" s="275">
        <v>5.2626356022927405</v>
      </c>
      <c r="AF1656" s="275">
        <v>277.47715180931016</v>
      </c>
      <c r="AG1656" s="275">
        <v>25.593945939370194</v>
      </c>
      <c r="AH1656" s="275">
        <v>25.593945939370194</v>
      </c>
      <c r="AI1656" s="275">
        <v>26.668339263064166</v>
      </c>
      <c r="AJ1656" s="275">
        <v>26.668339263064166</v>
      </c>
      <c r="AK1656" s="275">
        <v>26.668339263064166</v>
      </c>
    </row>
    <row r="1657" spans="1:37" ht="15" x14ac:dyDescent="0.25">
      <c r="A1657" s="269" t="s">
        <v>2434</v>
      </c>
      <c r="B1657" s="269" t="s">
        <v>3188</v>
      </c>
      <c r="C1657" s="275">
        <v>232</v>
      </c>
      <c r="D1657" s="269" t="s">
        <v>802</v>
      </c>
      <c r="E1657" s="275">
        <v>381.07193215983659</v>
      </c>
      <c r="F1657" s="275">
        <v>163.91800172358933</v>
      </c>
      <c r="G1657" s="275">
        <v>229.40028428820412</v>
      </c>
      <c r="H1657" s="275">
        <v>378.90756836906519</v>
      </c>
      <c r="I1657" s="275">
        <v>219.21703282827744</v>
      </c>
      <c r="J1657" s="275">
        <v>296.6346152270948</v>
      </c>
      <c r="K1657" s="275">
        <v>469.80043082609137</v>
      </c>
      <c r="L1657" s="275">
        <v>154.3885602430249</v>
      </c>
      <c r="M1657" s="275">
        <v>266.86706285670346</v>
      </c>
      <c r="N1657" s="275">
        <v>205.72532670237021</v>
      </c>
      <c r="O1657" s="275">
        <v>122.5893941582186</v>
      </c>
      <c r="P1657" s="275">
        <v>147.84505976676624</v>
      </c>
      <c r="Q1657" s="275">
        <v>219.60181247676496</v>
      </c>
      <c r="R1657" s="275">
        <v>145.42891797283349</v>
      </c>
      <c r="S1657" s="275">
        <v>187.77764923888674</v>
      </c>
      <c r="T1657" s="275">
        <v>256.64394673938421</v>
      </c>
      <c r="U1657" s="275">
        <v>115.98298188892994</v>
      </c>
      <c r="V1657" s="275">
        <v>175.20732321886402</v>
      </c>
      <c r="W1657" s="275">
        <v>64.263626924314082</v>
      </c>
      <c r="X1657" s="275">
        <v>0.28686609473726538</v>
      </c>
      <c r="Y1657" s="275">
        <v>32.275246509525672</v>
      </c>
      <c r="Z1657" s="275">
        <v>5.2731230139523149</v>
      </c>
      <c r="AA1657" s="275">
        <v>5.2731230139523149</v>
      </c>
      <c r="AB1657" s="275">
        <v>5.2731230139523149</v>
      </c>
      <c r="AC1657" s="275">
        <v>5.2731230139523149</v>
      </c>
      <c r="AD1657" s="275">
        <v>5.2731230139523149</v>
      </c>
      <c r="AE1657" s="275">
        <v>5.2731230139523149</v>
      </c>
      <c r="AF1657" s="275">
        <v>277.61300117571011</v>
      </c>
      <c r="AG1657" s="275">
        <v>25.606525434970195</v>
      </c>
      <c r="AH1657" s="275">
        <v>25.606525434970195</v>
      </c>
      <c r="AI1657" s="275">
        <v>26.729365539783078</v>
      </c>
      <c r="AJ1657" s="275">
        <v>26.729365539783078</v>
      </c>
      <c r="AK1657" s="275">
        <v>26.729365539783078</v>
      </c>
    </row>
    <row r="1658" spans="1:37" ht="15" x14ac:dyDescent="0.25">
      <c r="A1658" s="269" t="s">
        <v>2435</v>
      </c>
      <c r="B1658" s="269" t="s">
        <v>511</v>
      </c>
      <c r="C1658" s="275">
        <v>515</v>
      </c>
      <c r="D1658" s="269" t="s">
        <v>802</v>
      </c>
      <c r="E1658" s="275">
        <v>1481.5455561637796</v>
      </c>
      <c r="F1658" s="275">
        <v>1211.6890080008986</v>
      </c>
      <c r="G1658" s="275">
        <v>1335.0669689762508</v>
      </c>
      <c r="H1658" s="275">
        <v>1944.232520116404</v>
      </c>
      <c r="I1658" s="275">
        <v>1212.2547729622841</v>
      </c>
      <c r="J1658" s="275">
        <v>1478.948754432512</v>
      </c>
      <c r="K1658" s="275">
        <v>2043.3355376217828</v>
      </c>
      <c r="L1658" s="275">
        <v>931.20892655942998</v>
      </c>
      <c r="M1658" s="275">
        <v>1280.0288718863926</v>
      </c>
      <c r="N1658" s="275">
        <v>1005.7534018100094</v>
      </c>
      <c r="O1658" s="275">
        <v>799.12059975877764</v>
      </c>
      <c r="P1658" s="275">
        <v>891.47103657751904</v>
      </c>
      <c r="Q1658" s="275">
        <v>1082.7553687788834</v>
      </c>
      <c r="R1658" s="275">
        <v>877.63592358863832</v>
      </c>
      <c r="S1658" s="275">
        <v>957.72327024672688</v>
      </c>
      <c r="T1658" s="275">
        <v>1120.4934461938617</v>
      </c>
      <c r="U1658" s="275">
        <v>690.74748900650741</v>
      </c>
      <c r="V1658" s="275">
        <v>855.16220590721252</v>
      </c>
      <c r="W1658" s="275">
        <v>449.13088250742999</v>
      </c>
      <c r="X1658" s="275">
        <v>6.4672560260784309</v>
      </c>
      <c r="Y1658" s="275">
        <v>227.7990692667542</v>
      </c>
      <c r="Z1658" s="275">
        <v>103.20996054392876</v>
      </c>
      <c r="AA1658" s="275">
        <v>103.20996054392876</v>
      </c>
      <c r="AB1658" s="275">
        <v>103.20996054392876</v>
      </c>
      <c r="AC1658" s="275">
        <v>103.20996054392876</v>
      </c>
      <c r="AD1658" s="275">
        <v>103.20996054392876</v>
      </c>
      <c r="AE1658" s="275">
        <v>103.20996054392876</v>
      </c>
      <c r="AF1658" s="275">
        <v>630.72463769089131</v>
      </c>
      <c r="AG1658" s="275">
        <v>58.167404826633089</v>
      </c>
      <c r="AH1658" s="275">
        <v>58.167404826633089</v>
      </c>
      <c r="AI1658" s="275">
        <v>110.31732357259432</v>
      </c>
      <c r="AJ1658" s="275">
        <v>110.31732357259432</v>
      </c>
      <c r="AK1658" s="275">
        <v>110.31732357259432</v>
      </c>
    </row>
    <row r="1659" spans="1:37" ht="15" x14ac:dyDescent="0.25">
      <c r="A1659" s="269" t="s">
        <v>1088</v>
      </c>
      <c r="B1659" s="269" t="s">
        <v>513</v>
      </c>
      <c r="C1659" s="275">
        <v>65</v>
      </c>
      <c r="D1659" s="269" t="s">
        <v>802</v>
      </c>
      <c r="E1659" s="275">
        <v>124.73082343628435</v>
      </c>
      <c r="F1659" s="275">
        <v>67.876172103403178</v>
      </c>
      <c r="G1659" s="275">
        <v>88.18609806493447</v>
      </c>
      <c r="H1659" s="275">
        <v>206.40135737875499</v>
      </c>
      <c r="I1659" s="275">
        <v>89.597706663114138</v>
      </c>
      <c r="J1659" s="275">
        <v>125.0730650654224</v>
      </c>
      <c r="K1659" s="275">
        <v>206.40135737875499</v>
      </c>
      <c r="L1659" s="275">
        <v>64.702271159941347</v>
      </c>
      <c r="M1659" s="275">
        <v>108.95057704554648</v>
      </c>
      <c r="N1659" s="275">
        <v>47.733774507516856</v>
      </c>
      <c r="O1659" s="275">
        <v>16.120083255917457</v>
      </c>
      <c r="P1659" s="275">
        <v>27.125163113998756</v>
      </c>
      <c r="Q1659" s="275">
        <v>76.767672782648589</v>
      </c>
      <c r="R1659" s="275">
        <v>28.857206817090741</v>
      </c>
      <c r="S1659" s="275">
        <v>46.147627553352613</v>
      </c>
      <c r="T1659" s="275">
        <v>76.767672782648589</v>
      </c>
      <c r="U1659" s="275">
        <v>17.856191562427032</v>
      </c>
      <c r="V1659" s="275">
        <v>39.325069801154477</v>
      </c>
      <c r="W1659" s="275">
        <v>1.0059953228509435</v>
      </c>
      <c r="X1659" s="275">
        <v>2.1010407054429785E-2</v>
      </c>
      <c r="Y1659" s="275">
        <v>0.5135028649526866</v>
      </c>
      <c r="Z1659" s="275">
        <v>0.72987952222721675</v>
      </c>
      <c r="AA1659" s="275">
        <v>0.72987952222721675</v>
      </c>
      <c r="AB1659" s="275">
        <v>0.72987952222721675</v>
      </c>
      <c r="AC1659" s="275">
        <v>0.72987952222721675</v>
      </c>
      <c r="AD1659" s="275">
        <v>0.72987952222721675</v>
      </c>
      <c r="AE1659" s="275">
        <v>0.72987952222721675</v>
      </c>
      <c r="AF1659" s="275">
        <v>121.56900113532816</v>
      </c>
      <c r="AG1659" s="275">
        <v>11.257167217953624</v>
      </c>
      <c r="AH1659" s="275">
        <v>11.257167217953624</v>
      </c>
      <c r="AI1659" s="275">
        <v>9.9520041989167716</v>
      </c>
      <c r="AJ1659" s="275">
        <v>9.9520041989167716</v>
      </c>
      <c r="AK1659" s="275">
        <v>9.9520041989167716</v>
      </c>
    </row>
    <row r="1660" spans="1:37" ht="15" x14ac:dyDescent="0.25">
      <c r="A1660" s="269" t="s">
        <v>3991</v>
      </c>
      <c r="B1660" s="269" t="s">
        <v>1949</v>
      </c>
      <c r="C1660" s="275">
        <v>70</v>
      </c>
      <c r="D1660" s="269" t="s">
        <v>802</v>
      </c>
      <c r="E1660" s="275">
        <v>124.73082343628435</v>
      </c>
      <c r="F1660" s="275">
        <v>67.876172103403178</v>
      </c>
      <c r="G1660" s="275">
        <v>88.18609806493447</v>
      </c>
      <c r="H1660" s="275">
        <v>108.48676537801134</v>
      </c>
      <c r="I1660" s="275">
        <v>89.597706663114138</v>
      </c>
      <c r="J1660" s="275">
        <v>100.59441706523647</v>
      </c>
      <c r="K1660" s="275">
        <v>206.40135737875499</v>
      </c>
      <c r="L1660" s="275">
        <v>64.702271159941347</v>
      </c>
      <c r="M1660" s="275">
        <v>108.95057704554648</v>
      </c>
      <c r="N1660" s="275">
        <v>47.956290844784853</v>
      </c>
      <c r="O1660" s="275">
        <v>16.342599593185458</v>
      </c>
      <c r="P1660" s="275">
        <v>27.34767945126676</v>
      </c>
      <c r="Q1660" s="275">
        <v>43.789831001797673</v>
      </c>
      <c r="R1660" s="275">
        <v>29.079723154358746</v>
      </c>
      <c r="S1660" s="275">
        <v>37.067774219123336</v>
      </c>
      <c r="T1660" s="275">
        <v>76.906516908231652</v>
      </c>
      <c r="U1660" s="275">
        <v>17.995035688010098</v>
      </c>
      <c r="V1660" s="275">
        <v>39.46391392673754</v>
      </c>
      <c r="W1660" s="275">
        <v>1.0346631566653126</v>
      </c>
      <c r="X1660" s="275">
        <v>2.1492458762283992E-2</v>
      </c>
      <c r="Y1660" s="275">
        <v>0.52807780771379831</v>
      </c>
      <c r="Z1660" s="275">
        <v>0.73119044868439587</v>
      </c>
      <c r="AA1660" s="275">
        <v>0.73119044868439587</v>
      </c>
      <c r="AB1660" s="275">
        <v>0.73119044868439587</v>
      </c>
      <c r="AC1660" s="275">
        <v>0.73119044868439587</v>
      </c>
      <c r="AD1660" s="275">
        <v>0.73119044868439587</v>
      </c>
      <c r="AE1660" s="275">
        <v>0.73119044868439587</v>
      </c>
      <c r="AF1660" s="275">
        <v>121.29648779816928</v>
      </c>
      <c r="AG1660" s="275">
        <v>11.231932697904654</v>
      </c>
      <c r="AH1660" s="275">
        <v>11.231932697904654</v>
      </c>
      <c r="AI1660" s="275">
        <v>9.937288711585655</v>
      </c>
      <c r="AJ1660" s="275">
        <v>9.937288711585655</v>
      </c>
      <c r="AK1660" s="275">
        <v>9.937288711585655</v>
      </c>
    </row>
    <row r="1661" spans="1:37" ht="15" x14ac:dyDescent="0.25">
      <c r="A1661" s="269" t="s">
        <v>1948</v>
      </c>
      <c r="B1661" s="269" t="s">
        <v>1949</v>
      </c>
      <c r="C1661" s="275">
        <v>67</v>
      </c>
      <c r="D1661" s="269" t="s">
        <v>802</v>
      </c>
      <c r="E1661" s="275">
        <v>124.73082343628435</v>
      </c>
      <c r="F1661" s="275">
        <v>67.876172103403178</v>
      </c>
      <c r="G1661" s="275">
        <v>88.18609806493447</v>
      </c>
      <c r="H1661" s="275">
        <v>108.48676537801134</v>
      </c>
      <c r="I1661" s="275">
        <v>89.597706663114138</v>
      </c>
      <c r="J1661" s="275">
        <v>100.59441706523647</v>
      </c>
      <c r="K1661" s="275">
        <v>206.40135737875499</v>
      </c>
      <c r="L1661" s="275">
        <v>64.702271159941347</v>
      </c>
      <c r="M1661" s="275">
        <v>108.95057704554648</v>
      </c>
      <c r="N1661" s="275">
        <v>47.522923607408103</v>
      </c>
      <c r="O1661" s="275">
        <v>15.909232355808708</v>
      </c>
      <c r="P1661" s="275">
        <v>26.914312213890014</v>
      </c>
      <c r="Q1661" s="275">
        <v>43.439695595878575</v>
      </c>
      <c r="R1661" s="275">
        <v>28.646355916981996</v>
      </c>
      <c r="S1661" s="275">
        <v>36.67602289747542</v>
      </c>
      <c r="T1661" s="275">
        <v>76.556381502312561</v>
      </c>
      <c r="U1661" s="275">
        <v>17.644900282091005</v>
      </c>
      <c r="V1661" s="275">
        <v>39.11377852081845</v>
      </c>
      <c r="W1661" s="275">
        <v>1.0346631566653126</v>
      </c>
      <c r="X1661" s="275">
        <v>2.1492458762283992E-2</v>
      </c>
      <c r="Y1661" s="275">
        <v>0.52807780771379831</v>
      </c>
      <c r="Z1661" s="275">
        <v>0.73119044868439587</v>
      </c>
      <c r="AA1661" s="275">
        <v>0.73119044868439587</v>
      </c>
      <c r="AB1661" s="275">
        <v>0.73119044868439587</v>
      </c>
      <c r="AC1661" s="275">
        <v>0.73119044868439587</v>
      </c>
      <c r="AD1661" s="275">
        <v>0.73119044868439587</v>
      </c>
      <c r="AE1661" s="275">
        <v>0.73119044868439587</v>
      </c>
      <c r="AF1661" s="275">
        <v>121.22896821782064</v>
      </c>
      <c r="AG1661" s="275">
        <v>11.225680337153852</v>
      </c>
      <c r="AH1661" s="275">
        <v>11.225680337153852</v>
      </c>
      <c r="AI1661" s="275">
        <v>9.948514164329886</v>
      </c>
      <c r="AJ1661" s="275">
        <v>9.948514164329886</v>
      </c>
      <c r="AK1661" s="275">
        <v>9.948514164329886</v>
      </c>
    </row>
    <row r="1662" spans="1:37" ht="15" x14ac:dyDescent="0.25">
      <c r="A1662" s="269" t="s">
        <v>2436</v>
      </c>
      <c r="B1662" s="269" t="s">
        <v>1949</v>
      </c>
      <c r="C1662" s="275">
        <v>70</v>
      </c>
      <c r="D1662" s="269" t="s">
        <v>802</v>
      </c>
      <c r="E1662" s="275">
        <v>124.73082343628435</v>
      </c>
      <c r="F1662" s="275">
        <v>67.876172103403178</v>
      </c>
      <c r="G1662" s="275">
        <v>88.18609806493447</v>
      </c>
      <c r="H1662" s="275">
        <v>108.48676537801134</v>
      </c>
      <c r="I1662" s="275">
        <v>89.597706663114138</v>
      </c>
      <c r="J1662" s="275">
        <v>100.59441706523647</v>
      </c>
      <c r="K1662" s="275">
        <v>206.40135737875499</v>
      </c>
      <c r="L1662" s="275">
        <v>64.702271159941347</v>
      </c>
      <c r="M1662" s="275">
        <v>108.95057704554648</v>
      </c>
      <c r="N1662" s="275">
        <v>48.043486098288035</v>
      </c>
      <c r="O1662" s="275">
        <v>16.429794846688637</v>
      </c>
      <c r="P1662" s="275">
        <v>27.434874704769943</v>
      </c>
      <c r="Q1662" s="275">
        <v>43.96422150880403</v>
      </c>
      <c r="R1662" s="275">
        <v>29.166918407861925</v>
      </c>
      <c r="S1662" s="275">
        <v>37.19856709937811</v>
      </c>
      <c r="T1662" s="275">
        <v>77.080907415238016</v>
      </c>
      <c r="U1662" s="275">
        <v>18.16942619501646</v>
      </c>
      <c r="V1662" s="275">
        <v>39.638304433743905</v>
      </c>
      <c r="W1662" s="275">
        <v>1.0776649073263307</v>
      </c>
      <c r="X1662" s="275">
        <v>2.2215536344065298E-2</v>
      </c>
      <c r="Y1662" s="275">
        <v>0.54994022183519797</v>
      </c>
      <c r="Z1662" s="275">
        <v>0.73315683833016432</v>
      </c>
      <c r="AA1662" s="275">
        <v>0.73315683833016432</v>
      </c>
      <c r="AB1662" s="275">
        <v>0.73315683833016432</v>
      </c>
      <c r="AC1662" s="275">
        <v>0.73315683833016432</v>
      </c>
      <c r="AD1662" s="275">
        <v>0.73315683833016432</v>
      </c>
      <c r="AE1662" s="275">
        <v>0.73315683833016432</v>
      </c>
      <c r="AF1662" s="275">
        <v>121.22655108756928</v>
      </c>
      <c r="AG1662" s="275">
        <v>11.225456618004653</v>
      </c>
      <c r="AH1662" s="275">
        <v>11.225456618004653</v>
      </c>
      <c r="AI1662" s="275">
        <v>9.9752269389520229</v>
      </c>
      <c r="AJ1662" s="275">
        <v>9.9752269389520229</v>
      </c>
      <c r="AK1662" s="275">
        <v>9.9752269389520229</v>
      </c>
    </row>
    <row r="1663" spans="1:37" ht="15" x14ac:dyDescent="0.25">
      <c r="A1663" s="269" t="s">
        <v>2437</v>
      </c>
      <c r="B1663" s="269" t="s">
        <v>2438</v>
      </c>
      <c r="C1663" s="275">
        <v>102</v>
      </c>
      <c r="D1663" s="269" t="s">
        <v>802</v>
      </c>
      <c r="E1663" s="275">
        <v>357.47934076010671</v>
      </c>
      <c r="F1663" s="275">
        <v>134.60546281493126</v>
      </c>
      <c r="G1663" s="275">
        <v>200.47932827933096</v>
      </c>
      <c r="H1663" s="275">
        <v>318.78117806436745</v>
      </c>
      <c r="I1663" s="275">
        <v>188.93723958959362</v>
      </c>
      <c r="J1663" s="275">
        <v>260.6999575898825</v>
      </c>
      <c r="K1663" s="275">
        <v>409.67404052139375</v>
      </c>
      <c r="L1663" s="275">
        <v>131.8127806063022</v>
      </c>
      <c r="M1663" s="275">
        <v>236.0264203943488</v>
      </c>
      <c r="N1663" s="275">
        <v>157.99128110350898</v>
      </c>
      <c r="O1663" s="275">
        <v>77.886068635389876</v>
      </c>
      <c r="P1663" s="275">
        <v>102.01186055901711</v>
      </c>
      <c r="Q1663" s="275">
        <v>165.98138053690798</v>
      </c>
      <c r="R1663" s="275">
        <v>98.705112399316448</v>
      </c>
      <c r="S1663" s="275">
        <v>139.78773765812241</v>
      </c>
      <c r="T1663" s="275">
        <v>203.02351479952716</v>
      </c>
      <c r="U1663" s="275">
        <v>72.695356430311392</v>
      </c>
      <c r="V1663" s="275">
        <v>128.98424137352998</v>
      </c>
      <c r="W1663" s="275">
        <v>59.082067552606141</v>
      </c>
      <c r="X1663" s="275">
        <v>5.1193788935981248E-2</v>
      </c>
      <c r="Y1663" s="275">
        <v>29.566630670771062</v>
      </c>
      <c r="Z1663" s="275">
        <v>4.2790364013434541</v>
      </c>
      <c r="AA1663" s="275">
        <v>4.2790364013434541</v>
      </c>
      <c r="AB1663" s="275">
        <v>4.2790364013434541</v>
      </c>
      <c r="AC1663" s="275">
        <v>4.2790364013434541</v>
      </c>
      <c r="AD1663" s="275">
        <v>4.2790364013434541</v>
      </c>
      <c r="AE1663" s="275">
        <v>4.2790364013434541</v>
      </c>
      <c r="AF1663" s="275">
        <v>255.32357715666976</v>
      </c>
      <c r="AG1663" s="275">
        <v>23.542546344890155</v>
      </c>
      <c r="AH1663" s="275">
        <v>23.542546344890155</v>
      </c>
      <c r="AI1663" s="275">
        <v>23.322541100786477</v>
      </c>
      <c r="AJ1663" s="275">
        <v>23.322541100786477</v>
      </c>
      <c r="AK1663" s="275">
        <v>23.322541100786477</v>
      </c>
    </row>
    <row r="1664" spans="1:37" ht="15" x14ac:dyDescent="0.25">
      <c r="A1664" s="269" t="s">
        <v>1089</v>
      </c>
      <c r="B1664" s="269" t="s">
        <v>1090</v>
      </c>
      <c r="C1664" s="275">
        <v>88</v>
      </c>
      <c r="D1664" s="269" t="s">
        <v>802</v>
      </c>
      <c r="E1664" s="275">
        <v>46.098594205638669</v>
      </c>
      <c r="F1664" s="275">
        <v>40.533345704418764</v>
      </c>
      <c r="G1664" s="275">
        <v>41.960803324261711</v>
      </c>
      <c r="H1664" s="275">
        <v>67.100366830314599</v>
      </c>
      <c r="I1664" s="275">
        <v>41.618078108115597</v>
      </c>
      <c r="J1664" s="275">
        <v>50.219105686998844</v>
      </c>
      <c r="K1664" s="275">
        <v>67.100366830314599</v>
      </c>
      <c r="L1664" s="275">
        <v>47.517448430165871</v>
      </c>
      <c r="M1664" s="275">
        <v>52.73680234595426</v>
      </c>
      <c r="N1664" s="275">
        <v>71.176341537736349</v>
      </c>
      <c r="O1664" s="275">
        <v>68.145621461703854</v>
      </c>
      <c r="P1664" s="275">
        <v>69.408421493384054</v>
      </c>
      <c r="Q1664" s="275">
        <v>77.092671977492046</v>
      </c>
      <c r="R1664" s="275">
        <v>69.829354837277464</v>
      </c>
      <c r="S1664" s="275">
        <v>71.945653369368515</v>
      </c>
      <c r="T1664" s="275">
        <v>77.092671977492046</v>
      </c>
      <c r="U1664" s="275">
        <v>69.6842451249682</v>
      </c>
      <c r="V1664" s="275">
        <v>71.788911844435191</v>
      </c>
      <c r="W1664" s="275">
        <v>88.895415740315372</v>
      </c>
      <c r="X1664" s="275">
        <v>1.8323360111853235</v>
      </c>
      <c r="Y1664" s="275">
        <v>45.363875875750345</v>
      </c>
      <c r="Z1664" s="275">
        <v>19.556824961612524</v>
      </c>
      <c r="AA1664" s="275">
        <v>19.556824961612524</v>
      </c>
      <c r="AB1664" s="275">
        <v>19.556824961612524</v>
      </c>
      <c r="AC1664" s="275">
        <v>19.556824961612524</v>
      </c>
      <c r="AD1664" s="275">
        <v>19.556824961612524</v>
      </c>
      <c r="AE1664" s="275">
        <v>19.556824961612524</v>
      </c>
      <c r="AF1664" s="275">
        <v>17.366448712237478</v>
      </c>
      <c r="AG1664" s="275">
        <v>1.6081154220975447</v>
      </c>
      <c r="AH1664" s="275">
        <v>1.6081154220975447</v>
      </c>
      <c r="AI1664" s="275">
        <v>4.6041475243642811</v>
      </c>
      <c r="AJ1664" s="275">
        <v>4.6041475243642811</v>
      </c>
      <c r="AK1664" s="275">
        <v>4.6041475243642811</v>
      </c>
    </row>
    <row r="1665" spans="1:37" ht="15" x14ac:dyDescent="0.25">
      <c r="A1665" s="269" t="s">
        <v>1091</v>
      </c>
      <c r="B1665" s="269" t="s">
        <v>1092</v>
      </c>
      <c r="C1665" s="275">
        <v>88</v>
      </c>
      <c r="D1665" s="269" t="s">
        <v>802</v>
      </c>
      <c r="E1665" s="275">
        <v>78.174206023569738</v>
      </c>
      <c r="F1665" s="275">
        <v>56.283836969156013</v>
      </c>
      <c r="G1665" s="275">
        <v>65.513108567599659</v>
      </c>
      <c r="H1665" s="275">
        <v>115.1924136217245</v>
      </c>
      <c r="I1665" s="275">
        <v>59.995155024477882</v>
      </c>
      <c r="J1665" s="275">
        <v>77.486209445805045</v>
      </c>
      <c r="K1665" s="275">
        <v>115.1924136217245</v>
      </c>
      <c r="L1665" s="275">
        <v>54.375180519696421</v>
      </c>
      <c r="M1665" s="275">
        <v>70.984482421398809</v>
      </c>
      <c r="N1665" s="275">
        <v>211.52484105565722</v>
      </c>
      <c r="O1665" s="275">
        <v>191.64403126795082</v>
      </c>
      <c r="P1665" s="275">
        <v>203.37823181951276</v>
      </c>
      <c r="Q1665" s="275">
        <v>211.17840705473131</v>
      </c>
      <c r="R1665" s="275">
        <v>205.41164967687931</v>
      </c>
      <c r="S1665" s="275">
        <v>208.30938595704194</v>
      </c>
      <c r="T1665" s="275">
        <v>211.17840705473131</v>
      </c>
      <c r="U1665" s="275">
        <v>193.21244663140584</v>
      </c>
      <c r="V1665" s="275">
        <v>205.05777384408117</v>
      </c>
      <c r="W1665" s="275">
        <v>103.81196324393829</v>
      </c>
      <c r="X1665" s="275">
        <v>2.305310302927174</v>
      </c>
      <c r="Y1665" s="275">
        <v>53.058636773432731</v>
      </c>
      <c r="Z1665" s="275">
        <v>26.147951924172109</v>
      </c>
      <c r="AA1665" s="275">
        <v>26.147951924172109</v>
      </c>
      <c r="AB1665" s="275">
        <v>26.147951924172109</v>
      </c>
      <c r="AC1665" s="275">
        <v>26.147951924172109</v>
      </c>
      <c r="AD1665" s="275">
        <v>26.147951924172109</v>
      </c>
      <c r="AE1665" s="275">
        <v>26.147951924172109</v>
      </c>
      <c r="AF1665" s="275">
        <v>35.904016025637475</v>
      </c>
      <c r="AG1665" s="275">
        <v>3.3246788416975446</v>
      </c>
      <c r="AH1665" s="275">
        <v>3.3246788416975446</v>
      </c>
      <c r="AI1665" s="275">
        <v>12.446920918022116</v>
      </c>
      <c r="AJ1665" s="275">
        <v>12.446920918022116</v>
      </c>
      <c r="AK1665" s="275">
        <v>12.446920918022116</v>
      </c>
    </row>
    <row r="1666" spans="1:37" ht="15" x14ac:dyDescent="0.25">
      <c r="A1666" s="269" t="s">
        <v>3992</v>
      </c>
      <c r="B1666" s="269" t="s">
        <v>1951</v>
      </c>
      <c r="C1666" s="275">
        <v>88</v>
      </c>
      <c r="D1666" s="269" t="s">
        <v>802</v>
      </c>
      <c r="E1666" s="275">
        <v>46.098594205638669</v>
      </c>
      <c r="F1666" s="275">
        <v>40.533345704418764</v>
      </c>
      <c r="G1666" s="275">
        <v>41.960803324261711</v>
      </c>
      <c r="H1666" s="275">
        <v>67.100366830314599</v>
      </c>
      <c r="I1666" s="275">
        <v>41.618078108115597</v>
      </c>
      <c r="J1666" s="275">
        <v>50.219105686998844</v>
      </c>
      <c r="K1666" s="275">
        <v>67.100366830314599</v>
      </c>
      <c r="L1666" s="275">
        <v>47.517448430165871</v>
      </c>
      <c r="M1666" s="275">
        <v>52.73680234595426</v>
      </c>
      <c r="N1666" s="275">
        <v>70.85403767772992</v>
      </c>
      <c r="O1666" s="275">
        <v>67.823317601697426</v>
      </c>
      <c r="P1666" s="275">
        <v>69.08611763337764</v>
      </c>
      <c r="Q1666" s="275">
        <v>76.760679755985265</v>
      </c>
      <c r="R1666" s="275">
        <v>69.507050977271021</v>
      </c>
      <c r="S1666" s="275">
        <v>71.618505328611903</v>
      </c>
      <c r="T1666" s="275">
        <v>76.760679755985265</v>
      </c>
      <c r="U1666" s="275">
        <v>69.352252903461419</v>
      </c>
      <c r="V1666" s="275">
        <v>71.456919622928424</v>
      </c>
      <c r="W1666" s="275">
        <v>88.781959675381302</v>
      </c>
      <c r="X1666" s="275">
        <v>1.8322989269520158</v>
      </c>
      <c r="Y1666" s="275">
        <v>45.307129301166661</v>
      </c>
      <c r="Z1666" s="275">
        <v>19.339751609924321</v>
      </c>
      <c r="AA1666" s="275">
        <v>19.339751609924321</v>
      </c>
      <c r="AB1666" s="275">
        <v>19.339751609924321</v>
      </c>
      <c r="AC1666" s="275">
        <v>19.339751609924321</v>
      </c>
      <c r="AD1666" s="275">
        <v>19.339751609924321</v>
      </c>
      <c r="AE1666" s="275">
        <v>19.339751609924321</v>
      </c>
      <c r="AF1666" s="275">
        <v>16.683819094637478</v>
      </c>
      <c r="AG1666" s="275">
        <v>1.5449047268975447</v>
      </c>
      <c r="AH1666" s="275">
        <v>1.5449047268975447</v>
      </c>
      <c r="AI1666" s="275">
        <v>4.5106066717515692</v>
      </c>
      <c r="AJ1666" s="275">
        <v>4.5106066717515692</v>
      </c>
      <c r="AK1666" s="275">
        <v>4.5106066717515692</v>
      </c>
    </row>
    <row r="1667" spans="1:37" ht="15" x14ac:dyDescent="0.25">
      <c r="A1667" s="269" t="s">
        <v>3993</v>
      </c>
      <c r="B1667" s="269" t="s">
        <v>1953</v>
      </c>
      <c r="C1667" s="275">
        <v>88</v>
      </c>
      <c r="D1667" s="269" t="s">
        <v>802</v>
      </c>
      <c r="E1667" s="275">
        <v>78.174206023569738</v>
      </c>
      <c r="F1667" s="275">
        <v>56.283836969156013</v>
      </c>
      <c r="G1667" s="275">
        <v>65.513108567599659</v>
      </c>
      <c r="H1667" s="275">
        <v>115.1924136217245</v>
      </c>
      <c r="I1667" s="275">
        <v>59.995155024477882</v>
      </c>
      <c r="J1667" s="275">
        <v>77.486209445805045</v>
      </c>
      <c r="K1667" s="275">
        <v>115.1924136217245</v>
      </c>
      <c r="L1667" s="275">
        <v>54.375180519696421</v>
      </c>
      <c r="M1667" s="275">
        <v>70.984482421398809</v>
      </c>
      <c r="N1667" s="275">
        <v>327.21610707207492</v>
      </c>
      <c r="O1667" s="275">
        <v>306.24772866684975</v>
      </c>
      <c r="P1667" s="275">
        <v>318.68108047253094</v>
      </c>
      <c r="Q1667" s="275">
        <v>327.17071860036833</v>
      </c>
      <c r="R1667" s="275">
        <v>320.79218180257737</v>
      </c>
      <c r="S1667" s="275">
        <v>323.76275737466977</v>
      </c>
      <c r="T1667" s="275">
        <v>327.17071860036833</v>
      </c>
      <c r="U1667" s="275">
        <v>307.96182261416419</v>
      </c>
      <c r="V1667" s="275">
        <v>320.42861760827884</v>
      </c>
      <c r="W1667" s="275">
        <v>103.47159504913611</v>
      </c>
      <c r="X1667" s="275">
        <v>2.3051990502272508</v>
      </c>
      <c r="Y1667" s="275">
        <v>52.888397049681679</v>
      </c>
      <c r="Z1667" s="275">
        <v>25.496731869107499</v>
      </c>
      <c r="AA1667" s="275">
        <v>25.496731869107499</v>
      </c>
      <c r="AB1667" s="275">
        <v>25.496731869107499</v>
      </c>
      <c r="AC1667" s="275">
        <v>25.496731869107499</v>
      </c>
      <c r="AD1667" s="275">
        <v>25.496731869107499</v>
      </c>
      <c r="AE1667" s="275">
        <v>25.496731869107499</v>
      </c>
      <c r="AF1667" s="275">
        <v>36.140851341937477</v>
      </c>
      <c r="AG1667" s="275">
        <v>3.3466096850975444</v>
      </c>
      <c r="AH1667" s="275">
        <v>3.3466096850975444</v>
      </c>
      <c r="AI1667" s="275">
        <v>13.257971951643276</v>
      </c>
      <c r="AJ1667" s="275">
        <v>13.257971951643276</v>
      </c>
      <c r="AK1667" s="275">
        <v>13.257971951643276</v>
      </c>
    </row>
    <row r="1668" spans="1:37" ht="15" x14ac:dyDescent="0.25">
      <c r="A1668" s="269" t="s">
        <v>3994</v>
      </c>
      <c r="B1668" s="269" t="s">
        <v>1955</v>
      </c>
      <c r="C1668" s="275">
        <v>88</v>
      </c>
      <c r="D1668" s="269" t="s">
        <v>802</v>
      </c>
      <c r="E1668" s="275">
        <v>60.63397697147164</v>
      </c>
      <c r="F1668" s="275">
        <v>48.058931863196982</v>
      </c>
      <c r="G1668" s="275">
        <v>53.201654980879056</v>
      </c>
      <c r="H1668" s="275">
        <v>90.08141924426792</v>
      </c>
      <c r="I1668" s="275">
        <v>54.156729676296408</v>
      </c>
      <c r="J1668" s="275">
        <v>63.239147548319522</v>
      </c>
      <c r="K1668" s="275">
        <v>90.08141924426792</v>
      </c>
      <c r="L1668" s="275">
        <v>50.79551826402124</v>
      </c>
      <c r="M1668" s="275">
        <v>61.457571104081275</v>
      </c>
      <c r="N1668" s="275">
        <v>79.731719980033361</v>
      </c>
      <c r="O1668" s="275">
        <v>72.909928630241694</v>
      </c>
      <c r="P1668" s="275">
        <v>76.249045900287044</v>
      </c>
      <c r="Q1668" s="275">
        <v>85.772514284702751</v>
      </c>
      <c r="R1668" s="275">
        <v>75.577183666822791</v>
      </c>
      <c r="S1668" s="275">
        <v>79.271026989368494</v>
      </c>
      <c r="T1668" s="275">
        <v>85.772514284702751</v>
      </c>
      <c r="U1668" s="275">
        <v>72.528206075403261</v>
      </c>
      <c r="V1668" s="275">
        <v>76.912261416302684</v>
      </c>
      <c r="W1668" s="275">
        <v>88.843146246582208</v>
      </c>
      <c r="X1668" s="275">
        <v>1.8346395672542732</v>
      </c>
      <c r="Y1668" s="275">
        <v>45.33889290691824</v>
      </c>
      <c r="Z1668" s="275">
        <v>19.496413053784629</v>
      </c>
      <c r="AA1668" s="275">
        <v>19.496413053784629</v>
      </c>
      <c r="AB1668" s="275">
        <v>19.496413053784629</v>
      </c>
      <c r="AC1668" s="275">
        <v>19.496413053784629</v>
      </c>
      <c r="AD1668" s="275">
        <v>19.496413053784629</v>
      </c>
      <c r="AE1668" s="275">
        <v>19.496413053784629</v>
      </c>
      <c r="AF1668" s="275">
        <v>21.632435021837477</v>
      </c>
      <c r="AG1668" s="275">
        <v>2.0031423408975444</v>
      </c>
      <c r="AH1668" s="275">
        <v>2.0031423408975444</v>
      </c>
      <c r="AI1668" s="275">
        <v>5.5556718669246283</v>
      </c>
      <c r="AJ1668" s="275">
        <v>5.5556718669246283</v>
      </c>
      <c r="AK1668" s="275">
        <v>5.5556718669246283</v>
      </c>
    </row>
    <row r="1669" spans="1:37" ht="15" x14ac:dyDescent="0.25">
      <c r="A1669" s="269" t="s">
        <v>3995</v>
      </c>
      <c r="B1669" s="269" t="s">
        <v>1957</v>
      </c>
      <c r="C1669" s="275">
        <v>88</v>
      </c>
      <c r="D1669" s="269" t="s">
        <v>802</v>
      </c>
      <c r="E1669" s="275">
        <v>60.63397697147164</v>
      </c>
      <c r="F1669" s="275">
        <v>48.058931863196982</v>
      </c>
      <c r="G1669" s="275">
        <v>53.201654980879056</v>
      </c>
      <c r="H1669" s="275">
        <v>90.08141924426792</v>
      </c>
      <c r="I1669" s="275">
        <v>54.156729676296408</v>
      </c>
      <c r="J1669" s="275">
        <v>63.239147548319522</v>
      </c>
      <c r="K1669" s="275">
        <v>90.08141924426792</v>
      </c>
      <c r="L1669" s="275">
        <v>50.79551826402124</v>
      </c>
      <c r="M1669" s="275">
        <v>61.457571104081275</v>
      </c>
      <c r="N1669" s="275">
        <v>327.24128515934808</v>
      </c>
      <c r="O1669" s="275">
        <v>306.28110178181151</v>
      </c>
      <c r="P1669" s="275">
        <v>318.70918535540716</v>
      </c>
      <c r="Q1669" s="275">
        <v>327.20467707445067</v>
      </c>
      <c r="R1669" s="275">
        <v>320.81970132633296</v>
      </c>
      <c r="S1669" s="275">
        <v>323.79013055864522</v>
      </c>
      <c r="T1669" s="275">
        <v>327.20467707445067</v>
      </c>
      <c r="U1669" s="275">
        <v>307.99753716560838</v>
      </c>
      <c r="V1669" s="275">
        <v>320.46067366521925</v>
      </c>
      <c r="W1669" s="275">
        <v>103.39726001099673</v>
      </c>
      <c r="X1669" s="275">
        <v>2.3051747530873374</v>
      </c>
      <c r="Y1669" s="275">
        <v>52.851217382042037</v>
      </c>
      <c r="Z1669" s="275">
        <v>25.354508041161203</v>
      </c>
      <c r="AA1669" s="275">
        <v>25.354508041161203</v>
      </c>
      <c r="AB1669" s="275">
        <v>25.354508041161203</v>
      </c>
      <c r="AC1669" s="275">
        <v>25.354508041161203</v>
      </c>
      <c r="AD1669" s="275">
        <v>25.354508041161203</v>
      </c>
      <c r="AE1669" s="275">
        <v>25.354508041161203</v>
      </c>
      <c r="AF1669" s="275">
        <v>26.971399006137478</v>
      </c>
      <c r="AG1669" s="275">
        <v>2.497526323797544</v>
      </c>
      <c r="AH1669" s="275">
        <v>2.497526323797544</v>
      </c>
      <c r="AI1669" s="275">
        <v>12.662610982238379</v>
      </c>
      <c r="AJ1669" s="275">
        <v>12.662610982238379</v>
      </c>
      <c r="AK1669" s="275">
        <v>12.662610982238379</v>
      </c>
    </row>
    <row r="1670" spans="1:37" ht="15" x14ac:dyDescent="0.25">
      <c r="A1670" s="269" t="s">
        <v>1950</v>
      </c>
      <c r="B1670" s="269" t="s">
        <v>1951</v>
      </c>
      <c r="C1670" s="275">
        <v>88</v>
      </c>
      <c r="D1670" s="269" t="s">
        <v>802</v>
      </c>
      <c r="E1670" s="275">
        <v>46.098594205638669</v>
      </c>
      <c r="F1670" s="275">
        <v>40.533345704418764</v>
      </c>
      <c r="G1670" s="275">
        <v>41.960803324261711</v>
      </c>
      <c r="H1670" s="275">
        <v>67.100366830314599</v>
      </c>
      <c r="I1670" s="275">
        <v>41.618078108115597</v>
      </c>
      <c r="J1670" s="275">
        <v>50.219105686998844</v>
      </c>
      <c r="K1670" s="275">
        <v>67.100366830314599</v>
      </c>
      <c r="L1670" s="275">
        <v>47.517448430165871</v>
      </c>
      <c r="M1670" s="275">
        <v>52.73680234595426</v>
      </c>
      <c r="N1670" s="275">
        <v>70.863726039230258</v>
      </c>
      <c r="O1670" s="275">
        <v>67.833005963197778</v>
      </c>
      <c r="P1670" s="275">
        <v>69.095805994877978</v>
      </c>
      <c r="Q1670" s="275">
        <v>76.780056478985983</v>
      </c>
      <c r="R1670" s="275">
        <v>69.516739338771387</v>
      </c>
      <c r="S1670" s="275">
        <v>71.633037870862438</v>
      </c>
      <c r="T1670" s="275">
        <v>76.780056478985983</v>
      </c>
      <c r="U1670" s="275">
        <v>69.371629626462138</v>
      </c>
      <c r="V1670" s="275">
        <v>71.476296345929143</v>
      </c>
      <c r="W1670" s="275">
        <v>88.781959675381302</v>
      </c>
      <c r="X1670" s="275">
        <v>1.8322989269520158</v>
      </c>
      <c r="Y1670" s="275">
        <v>45.307129301166661</v>
      </c>
      <c r="Z1670" s="275">
        <v>19.339751609924321</v>
      </c>
      <c r="AA1670" s="275">
        <v>19.339751609924321</v>
      </c>
      <c r="AB1670" s="275">
        <v>19.339751609924321</v>
      </c>
      <c r="AC1670" s="275">
        <v>19.339751609924321</v>
      </c>
      <c r="AD1670" s="275">
        <v>19.339751609924321</v>
      </c>
      <c r="AE1670" s="275">
        <v>19.339751609924321</v>
      </c>
      <c r="AF1670" s="275">
        <v>16.717610957637476</v>
      </c>
      <c r="AG1670" s="275">
        <v>1.5480338128975448</v>
      </c>
      <c r="AH1670" s="275">
        <v>1.5480338128975448</v>
      </c>
      <c r="AI1670" s="275">
        <v>4.5148220303478332</v>
      </c>
      <c r="AJ1670" s="275">
        <v>4.5148220303478332</v>
      </c>
      <c r="AK1670" s="275">
        <v>4.5148220303478332</v>
      </c>
    </row>
    <row r="1671" spans="1:37" ht="15" x14ac:dyDescent="0.25">
      <c r="A1671" s="269" t="s">
        <v>1952</v>
      </c>
      <c r="B1671" s="269" t="s">
        <v>1953</v>
      </c>
      <c r="C1671" s="275">
        <v>88</v>
      </c>
      <c r="D1671" s="269" t="s">
        <v>802</v>
      </c>
      <c r="E1671" s="275">
        <v>78.174206023569738</v>
      </c>
      <c r="F1671" s="275">
        <v>56.283836969156013</v>
      </c>
      <c r="G1671" s="275">
        <v>65.513108567599659</v>
      </c>
      <c r="H1671" s="275">
        <v>115.1924136217245</v>
      </c>
      <c r="I1671" s="275">
        <v>59.995155024477882</v>
      </c>
      <c r="J1671" s="275">
        <v>77.486209445805045</v>
      </c>
      <c r="K1671" s="275">
        <v>115.1924136217245</v>
      </c>
      <c r="L1671" s="275">
        <v>54.375180519696421</v>
      </c>
      <c r="M1671" s="275">
        <v>70.984482421398809</v>
      </c>
      <c r="N1671" s="275">
        <v>327.22579543357529</v>
      </c>
      <c r="O1671" s="275">
        <v>306.25741702835012</v>
      </c>
      <c r="P1671" s="275">
        <v>318.69076883403125</v>
      </c>
      <c r="Q1671" s="275">
        <v>327.19009532336906</v>
      </c>
      <c r="R1671" s="275">
        <v>320.80187016407774</v>
      </c>
      <c r="S1671" s="275">
        <v>323.77728991692032</v>
      </c>
      <c r="T1671" s="275">
        <v>327.19009532336906</v>
      </c>
      <c r="U1671" s="275">
        <v>307.98119933716492</v>
      </c>
      <c r="V1671" s="275">
        <v>320.44799433127957</v>
      </c>
      <c r="W1671" s="275">
        <v>103.47159504913611</v>
      </c>
      <c r="X1671" s="275">
        <v>2.3051990502272508</v>
      </c>
      <c r="Y1671" s="275">
        <v>52.888397049681679</v>
      </c>
      <c r="Z1671" s="275">
        <v>25.496731869107499</v>
      </c>
      <c r="AA1671" s="275">
        <v>25.496731869107499</v>
      </c>
      <c r="AB1671" s="275">
        <v>25.496731869107499</v>
      </c>
      <c r="AC1671" s="275">
        <v>25.496731869107499</v>
      </c>
      <c r="AD1671" s="275">
        <v>25.496731869107499</v>
      </c>
      <c r="AE1671" s="275">
        <v>25.496731869107499</v>
      </c>
      <c r="AF1671" s="275">
        <v>35.509136492719328</v>
      </c>
      <c r="AG1671" s="275">
        <v>3.2881134887977157</v>
      </c>
      <c r="AH1671" s="275">
        <v>3.2881134887977157</v>
      </c>
      <c r="AI1671" s="275">
        <v>13.262187310239542</v>
      </c>
      <c r="AJ1671" s="275">
        <v>13.262187310239542</v>
      </c>
      <c r="AK1671" s="275">
        <v>13.262187310239542</v>
      </c>
    </row>
    <row r="1672" spans="1:37" ht="15" x14ac:dyDescent="0.25">
      <c r="A1672" s="269" t="s">
        <v>1954</v>
      </c>
      <c r="B1672" s="269" t="s">
        <v>1955</v>
      </c>
      <c r="C1672" s="275">
        <v>88</v>
      </c>
      <c r="D1672" s="269" t="s">
        <v>802</v>
      </c>
      <c r="E1672" s="275">
        <v>60.63397697147164</v>
      </c>
      <c r="F1672" s="275">
        <v>48.058931863196982</v>
      </c>
      <c r="G1672" s="275">
        <v>53.201654980879056</v>
      </c>
      <c r="H1672" s="275">
        <v>90.08141924426792</v>
      </c>
      <c r="I1672" s="275">
        <v>54.156729676296408</v>
      </c>
      <c r="J1672" s="275">
        <v>63.239147548319522</v>
      </c>
      <c r="K1672" s="275">
        <v>90.08141924426792</v>
      </c>
      <c r="L1672" s="275">
        <v>50.79551826402124</v>
      </c>
      <c r="M1672" s="275">
        <v>61.457571104081275</v>
      </c>
      <c r="N1672" s="275">
        <v>79.790439331622395</v>
      </c>
      <c r="O1672" s="275">
        <v>72.968647981830728</v>
      </c>
      <c r="P1672" s="275">
        <v>76.307765251876049</v>
      </c>
      <c r="Q1672" s="275">
        <v>85.840921997792137</v>
      </c>
      <c r="R1672" s="275">
        <v>75.645591379912176</v>
      </c>
      <c r="S1672" s="275">
        <v>79.33459052170771</v>
      </c>
      <c r="T1672" s="275">
        <v>85.840921997792137</v>
      </c>
      <c r="U1672" s="275">
        <v>72.596613788492647</v>
      </c>
      <c r="V1672" s="275">
        <v>76.980669129392084</v>
      </c>
      <c r="W1672" s="275">
        <v>88.843146246582208</v>
      </c>
      <c r="X1672" s="275">
        <v>1.8346395672542732</v>
      </c>
      <c r="Y1672" s="275">
        <v>45.33889290691824</v>
      </c>
      <c r="Z1672" s="275">
        <v>19.496413053784629</v>
      </c>
      <c r="AA1672" s="275">
        <v>19.496413053784629</v>
      </c>
      <c r="AB1672" s="275">
        <v>19.496413053784629</v>
      </c>
      <c r="AC1672" s="275">
        <v>19.496413053784629</v>
      </c>
      <c r="AD1672" s="275">
        <v>19.496413053784629</v>
      </c>
      <c r="AE1672" s="275">
        <v>19.496413053784629</v>
      </c>
      <c r="AF1672" s="275">
        <v>20.732087872079948</v>
      </c>
      <c r="AG1672" s="275">
        <v>1.9197710618977732</v>
      </c>
      <c r="AH1672" s="275">
        <v>1.9197710618977732</v>
      </c>
      <c r="AI1672" s="275">
        <v>5.5596647116650084</v>
      </c>
      <c r="AJ1672" s="275">
        <v>5.5596647116650084</v>
      </c>
      <c r="AK1672" s="275">
        <v>5.5596647116650084</v>
      </c>
    </row>
    <row r="1673" spans="1:37" ht="15" x14ac:dyDescent="0.25">
      <c r="A1673" s="269" t="s">
        <v>1956</v>
      </c>
      <c r="B1673" s="269" t="s">
        <v>1957</v>
      </c>
      <c r="C1673" s="275">
        <v>88</v>
      </c>
      <c r="D1673" s="269" t="s">
        <v>802</v>
      </c>
      <c r="E1673" s="275">
        <v>60.63397697147164</v>
      </c>
      <c r="F1673" s="275">
        <v>48.058931863196982</v>
      </c>
      <c r="G1673" s="275">
        <v>53.201654980879056</v>
      </c>
      <c r="H1673" s="275">
        <v>90.08141924426792</v>
      </c>
      <c r="I1673" s="275">
        <v>54.156729676296408</v>
      </c>
      <c r="J1673" s="275">
        <v>63.239147548319522</v>
      </c>
      <c r="K1673" s="275">
        <v>90.08141924426792</v>
      </c>
      <c r="L1673" s="275">
        <v>50.79551826402124</v>
      </c>
      <c r="M1673" s="275">
        <v>61.457571104081275</v>
      </c>
      <c r="N1673" s="275">
        <v>327.25097352084845</v>
      </c>
      <c r="O1673" s="275">
        <v>306.29079014331188</v>
      </c>
      <c r="P1673" s="275">
        <v>318.71887371690752</v>
      </c>
      <c r="Q1673" s="275">
        <v>327.2240537974514</v>
      </c>
      <c r="R1673" s="275">
        <v>320.82938968783333</v>
      </c>
      <c r="S1673" s="275">
        <v>323.80466310089577</v>
      </c>
      <c r="T1673" s="275">
        <v>327.2240537974514</v>
      </c>
      <c r="U1673" s="275">
        <v>308.01691388860911</v>
      </c>
      <c r="V1673" s="275">
        <v>320.48005038821998</v>
      </c>
      <c r="W1673" s="275">
        <v>103.39726001099673</v>
      </c>
      <c r="X1673" s="275">
        <v>2.3051747530873374</v>
      </c>
      <c r="Y1673" s="275">
        <v>52.851217382042037</v>
      </c>
      <c r="Z1673" s="275">
        <v>25.354508041161203</v>
      </c>
      <c r="AA1673" s="275">
        <v>25.354508041161203</v>
      </c>
      <c r="AB1673" s="275">
        <v>25.354508041161203</v>
      </c>
      <c r="AC1673" s="275">
        <v>25.354508041161203</v>
      </c>
      <c r="AD1673" s="275">
        <v>25.354508041161203</v>
      </c>
      <c r="AE1673" s="275">
        <v>25.354508041161203</v>
      </c>
      <c r="AF1673" s="275">
        <v>26.071183765179946</v>
      </c>
      <c r="AG1673" s="275">
        <v>2.414167259397773</v>
      </c>
      <c r="AH1673" s="275">
        <v>2.414167259397773</v>
      </c>
      <c r="AI1673" s="275">
        <v>12.666826340834641</v>
      </c>
      <c r="AJ1673" s="275">
        <v>12.666826340834641</v>
      </c>
      <c r="AK1673" s="275">
        <v>12.666826340834641</v>
      </c>
    </row>
    <row r="1674" spans="1:37" ht="15" x14ac:dyDescent="0.25">
      <c r="A1674" s="269" t="s">
        <v>2439</v>
      </c>
      <c r="B1674" s="269" t="s">
        <v>2440</v>
      </c>
      <c r="C1674" s="275">
        <v>46</v>
      </c>
      <c r="D1674" s="269" t="s">
        <v>802</v>
      </c>
      <c r="E1674" s="275">
        <v>0</v>
      </c>
      <c r="F1674" s="275">
        <v>0</v>
      </c>
      <c r="G1674" s="275">
        <v>0</v>
      </c>
      <c r="H1674" s="275">
        <v>0</v>
      </c>
      <c r="I1674" s="275">
        <v>0</v>
      </c>
      <c r="J1674" s="275">
        <v>0</v>
      </c>
      <c r="K1674" s="275">
        <v>0</v>
      </c>
      <c r="L1674" s="275">
        <v>0</v>
      </c>
      <c r="M1674" s="275">
        <v>0</v>
      </c>
      <c r="N1674" s="275">
        <v>8.0492116312713744</v>
      </c>
      <c r="O1674" s="275">
        <v>8.0492116312713744</v>
      </c>
      <c r="P1674" s="275">
        <v>8.0492116312713744</v>
      </c>
      <c r="Q1674" s="275">
        <v>8.0492116312713744</v>
      </c>
      <c r="R1674" s="275">
        <v>8.0492116312713744</v>
      </c>
      <c r="S1674" s="275">
        <v>8.0492116312713744</v>
      </c>
      <c r="T1674" s="275">
        <v>8.0492116312713744</v>
      </c>
      <c r="U1674" s="275">
        <v>8.0492116312713744</v>
      </c>
      <c r="V1674" s="275">
        <v>8.0492116312713744</v>
      </c>
      <c r="W1674" s="275">
        <v>1.3911898703389876</v>
      </c>
      <c r="X1674" s="275">
        <v>5.7087347218796235E-2</v>
      </c>
      <c r="Y1674" s="275">
        <v>0.72413860877889191</v>
      </c>
      <c r="Z1674" s="275">
        <v>0.10342727554291153</v>
      </c>
      <c r="AA1674" s="275">
        <v>0.10342727554291153</v>
      </c>
      <c r="AB1674" s="275">
        <v>0.10342727554291153</v>
      </c>
      <c r="AC1674" s="275">
        <v>0.10342727554291153</v>
      </c>
      <c r="AD1674" s="275">
        <v>0.10342727554291153</v>
      </c>
      <c r="AE1674" s="275">
        <v>0.10342727554291153</v>
      </c>
      <c r="AF1674" s="275">
        <v>0.33792923630754856</v>
      </c>
      <c r="AG1674" s="275">
        <v>3.129185529884701E-2</v>
      </c>
      <c r="AH1674" s="275">
        <v>3.129185529884701E-2</v>
      </c>
      <c r="AI1674" s="275">
        <v>0.27944216578874642</v>
      </c>
      <c r="AJ1674" s="275">
        <v>0.27944216578874642</v>
      </c>
      <c r="AK1674" s="275">
        <v>0.27944216578874642</v>
      </c>
    </row>
    <row r="1675" spans="1:37" ht="15" x14ac:dyDescent="0.25">
      <c r="A1675" s="269" t="s">
        <v>2441</v>
      </c>
      <c r="B1675" s="269" t="s">
        <v>2442</v>
      </c>
      <c r="C1675" s="275">
        <v>16</v>
      </c>
      <c r="D1675" s="269" t="s">
        <v>802</v>
      </c>
      <c r="E1675" s="275">
        <v>0</v>
      </c>
      <c r="F1675" s="275">
        <v>0</v>
      </c>
      <c r="G1675" s="275">
        <v>0</v>
      </c>
      <c r="H1675" s="275">
        <v>0</v>
      </c>
      <c r="I1675" s="275">
        <v>0</v>
      </c>
      <c r="J1675" s="275">
        <v>0</v>
      </c>
      <c r="K1675" s="275">
        <v>0</v>
      </c>
      <c r="L1675" s="275">
        <v>0</v>
      </c>
      <c r="M1675" s="275">
        <v>0</v>
      </c>
      <c r="N1675" s="275">
        <v>0.76406700025921515</v>
      </c>
      <c r="O1675" s="275">
        <v>0.76406700025921515</v>
      </c>
      <c r="P1675" s="275">
        <v>0.76406700025921526</v>
      </c>
      <c r="Q1675" s="275">
        <v>0.76406700025921515</v>
      </c>
      <c r="R1675" s="275">
        <v>0.76406700025921515</v>
      </c>
      <c r="S1675" s="275">
        <v>0.76406700025921515</v>
      </c>
      <c r="T1675" s="275">
        <v>0.76406700025921515</v>
      </c>
      <c r="U1675" s="275">
        <v>0.76406700025921515</v>
      </c>
      <c r="V1675" s="275">
        <v>0.76406700025921515</v>
      </c>
      <c r="W1675" s="275">
        <v>0.22934267027388172</v>
      </c>
      <c r="X1675" s="275">
        <v>3.8564137439050651E-3</v>
      </c>
      <c r="Y1675" s="275">
        <v>0.11659954200889339</v>
      </c>
      <c r="Z1675" s="275">
        <v>1.0487411659574631E-2</v>
      </c>
      <c r="AA1675" s="275">
        <v>1.0487411659574631E-2</v>
      </c>
      <c r="AB1675" s="275">
        <v>1.0487411659574631E-2</v>
      </c>
      <c r="AC1675" s="275">
        <v>1.0487411659574631E-2</v>
      </c>
      <c r="AD1675" s="275">
        <v>1.0487411659574631E-2</v>
      </c>
      <c r="AE1675" s="275">
        <v>1.0487411659574631E-2</v>
      </c>
      <c r="AF1675" s="275">
        <v>0.1358493664</v>
      </c>
      <c r="AG1675" s="275">
        <v>1.2579495599999999E-2</v>
      </c>
      <c r="AH1675" s="275">
        <v>1.2579495599999999E-2</v>
      </c>
      <c r="AI1675" s="275">
        <v>6.1026276718911872E-2</v>
      </c>
      <c r="AJ1675" s="275">
        <v>6.1026276718911872E-2</v>
      </c>
      <c r="AK1675" s="275">
        <v>6.1026276718911872E-2</v>
      </c>
    </row>
    <row r="1676" spans="1:37" ht="15" x14ac:dyDescent="0.25">
      <c r="A1676" s="269" t="s">
        <v>2443</v>
      </c>
      <c r="B1676" s="269" t="s">
        <v>2444</v>
      </c>
      <c r="C1676" s="275">
        <v>52</v>
      </c>
      <c r="D1676" s="269" t="s">
        <v>802</v>
      </c>
      <c r="E1676" s="275">
        <v>36.572746143298723</v>
      </c>
      <c r="F1676" s="275">
        <v>23.592591399729891</v>
      </c>
      <c r="G1676" s="275">
        <v>28.92095600887318</v>
      </c>
      <c r="H1676" s="275">
        <v>60.126390304697679</v>
      </c>
      <c r="I1676" s="275">
        <v>23.383550437502418</v>
      </c>
      <c r="J1676" s="275">
        <v>35.934657637212268</v>
      </c>
      <c r="K1676" s="275">
        <v>60.126390304697679</v>
      </c>
      <c r="L1676" s="275">
        <v>19.926314553609277</v>
      </c>
      <c r="M1676" s="275">
        <v>30.840642462354662</v>
      </c>
      <c r="N1676" s="275">
        <v>38.688405354110415</v>
      </c>
      <c r="O1676" s="275">
        <v>34.806956448785535</v>
      </c>
      <c r="P1676" s="275">
        <v>36.255853575959357</v>
      </c>
      <c r="Q1676" s="275">
        <v>44.043086308067181</v>
      </c>
      <c r="R1676" s="275">
        <v>35.119298892452157</v>
      </c>
      <c r="S1676" s="275">
        <v>38.412565948974532</v>
      </c>
      <c r="T1676" s="275">
        <v>44.043086308067181</v>
      </c>
      <c r="U1676" s="275">
        <v>33.710279826828739</v>
      </c>
      <c r="V1676" s="275">
        <v>36.645736213544197</v>
      </c>
      <c r="W1676" s="275">
        <v>3.3316841608211822</v>
      </c>
      <c r="X1676" s="275">
        <v>0.17087213109467767</v>
      </c>
      <c r="Y1676" s="275">
        <v>1.7512781459579299</v>
      </c>
      <c r="Z1676" s="275">
        <v>0.86968451374680122</v>
      </c>
      <c r="AA1676" s="275">
        <v>0.86968451374680122</v>
      </c>
      <c r="AB1676" s="275">
        <v>0.86968451374680122</v>
      </c>
      <c r="AC1676" s="275">
        <v>0.86968451374680122</v>
      </c>
      <c r="AD1676" s="275">
        <v>0.86968451374680122</v>
      </c>
      <c r="AE1676" s="275">
        <v>0.86968451374680122</v>
      </c>
      <c r="AF1676" s="275">
        <v>21.679796049932861</v>
      </c>
      <c r="AG1676" s="275">
        <v>2.0075282435811905</v>
      </c>
      <c r="AH1676" s="275">
        <v>2.0075282435811905</v>
      </c>
      <c r="AI1676" s="275">
        <v>3.0053297197700313</v>
      </c>
      <c r="AJ1676" s="275">
        <v>3.0053297197700313</v>
      </c>
      <c r="AK1676" s="275">
        <v>3.0053297197700313</v>
      </c>
    </row>
    <row r="1677" spans="1:37" ht="15" x14ac:dyDescent="0.25">
      <c r="A1677" s="269" t="s">
        <v>1094</v>
      </c>
      <c r="B1677" s="269" t="s">
        <v>1093</v>
      </c>
      <c r="C1677" s="275">
        <v>65</v>
      </c>
      <c r="D1677" s="269" t="s">
        <v>802</v>
      </c>
      <c r="E1677" s="275">
        <v>220.64267849577439</v>
      </c>
      <c r="F1677" s="275">
        <v>81.77978134104869</v>
      </c>
      <c r="G1677" s="275">
        <v>122.16043679101307</v>
      </c>
      <c r="H1677" s="275">
        <v>247.3790689477749</v>
      </c>
      <c r="I1677" s="275">
        <v>115.78324869782503</v>
      </c>
      <c r="J1677" s="275">
        <v>174.1309674184383</v>
      </c>
      <c r="K1677" s="275">
        <v>247.3790689477749</v>
      </c>
      <c r="L1677" s="275">
        <v>84.456449279414642</v>
      </c>
      <c r="M1677" s="275">
        <v>146.35411326610318</v>
      </c>
      <c r="N1677" s="275">
        <v>169.6386452715202</v>
      </c>
      <c r="O1677" s="275">
        <v>120.13688402965633</v>
      </c>
      <c r="P1677" s="275">
        <v>135.00936855696582</v>
      </c>
      <c r="Q1677" s="275">
        <v>196.04050149179986</v>
      </c>
      <c r="R1677" s="275">
        <v>132.9332576840157</v>
      </c>
      <c r="S1677" s="275">
        <v>164.27292524933779</v>
      </c>
      <c r="T1677" s="275">
        <v>196.04050149179986</v>
      </c>
      <c r="U1677" s="275">
        <v>116.12035160978577</v>
      </c>
      <c r="V1677" s="275">
        <v>152.11291034448152</v>
      </c>
      <c r="W1677" s="275">
        <v>144.75419683645913</v>
      </c>
      <c r="X1677" s="275">
        <v>0.2334888300333782</v>
      </c>
      <c r="Y1677" s="275">
        <v>72.493842833246248</v>
      </c>
      <c r="Z1677" s="275">
        <v>23.495544359749704</v>
      </c>
      <c r="AA1677" s="275">
        <v>23.495544359749704</v>
      </c>
      <c r="AB1677" s="275">
        <v>23.495544359749704</v>
      </c>
      <c r="AC1677" s="275">
        <v>23.495544359749704</v>
      </c>
      <c r="AD1677" s="275">
        <v>23.495544359749704</v>
      </c>
      <c r="AE1677" s="275">
        <v>23.495544359749704</v>
      </c>
      <c r="AF1677" s="275">
        <v>172.2269724340361</v>
      </c>
      <c r="AG1677" s="275">
        <v>15.710965484845193</v>
      </c>
      <c r="AH1677" s="275">
        <v>15.710965484845193</v>
      </c>
      <c r="AI1677" s="275">
        <v>14.991809326608541</v>
      </c>
      <c r="AJ1677" s="275">
        <v>14.991809326608541</v>
      </c>
      <c r="AK1677" s="275">
        <v>14.991809326608541</v>
      </c>
    </row>
    <row r="1678" spans="1:37" ht="15" x14ac:dyDescent="0.25">
      <c r="A1678" s="269" t="s">
        <v>3996</v>
      </c>
      <c r="B1678" s="269" t="s">
        <v>1959</v>
      </c>
      <c r="C1678" s="275">
        <v>84</v>
      </c>
      <c r="D1678" s="269" t="s">
        <v>802</v>
      </c>
      <c r="E1678" s="275">
        <v>208.37907843454849</v>
      </c>
      <c r="F1678" s="275">
        <v>84.725687826715387</v>
      </c>
      <c r="G1678" s="275">
        <v>121.91730134056849</v>
      </c>
      <c r="H1678" s="275">
        <v>254.98728419024144</v>
      </c>
      <c r="I1678" s="275">
        <v>117.82938686755911</v>
      </c>
      <c r="J1678" s="275">
        <v>173.4059198025104</v>
      </c>
      <c r="K1678" s="275">
        <v>254.98728419024144</v>
      </c>
      <c r="L1678" s="275">
        <v>84.6171380338928</v>
      </c>
      <c r="M1678" s="275">
        <v>146.33241278405254</v>
      </c>
      <c r="N1678" s="275">
        <v>140.51352886754506</v>
      </c>
      <c r="O1678" s="275">
        <v>92.022007651025334</v>
      </c>
      <c r="P1678" s="275">
        <v>107.00674107003971</v>
      </c>
      <c r="Q1678" s="275">
        <v>170.02704865017159</v>
      </c>
      <c r="R1678" s="275">
        <v>106.16536800584359</v>
      </c>
      <c r="S1678" s="275">
        <v>135.69340060119194</v>
      </c>
      <c r="T1678" s="275">
        <v>170.02704865017159</v>
      </c>
      <c r="U1678" s="275">
        <v>87.884370712400354</v>
      </c>
      <c r="V1678" s="275">
        <v>123.30446009940108</v>
      </c>
      <c r="W1678" s="275">
        <v>144.95608694312205</v>
      </c>
      <c r="X1678" s="275">
        <v>0.23875431478860959</v>
      </c>
      <c r="Y1678" s="275">
        <v>72.597420628955334</v>
      </c>
      <c r="Z1678" s="275">
        <v>23.292891199092615</v>
      </c>
      <c r="AA1678" s="275">
        <v>23.292891199092615</v>
      </c>
      <c r="AB1678" s="275">
        <v>23.292891199092615</v>
      </c>
      <c r="AC1678" s="275">
        <v>23.292891199092615</v>
      </c>
      <c r="AD1678" s="275">
        <v>23.292891199092615</v>
      </c>
      <c r="AE1678" s="275">
        <v>23.292891199092615</v>
      </c>
      <c r="AF1678" s="275">
        <v>163.48395736855016</v>
      </c>
      <c r="AG1678" s="275">
        <v>14.901370886556958</v>
      </c>
      <c r="AH1678" s="275">
        <v>14.901370886556958</v>
      </c>
      <c r="AI1678" s="275">
        <v>14.972241018127299</v>
      </c>
      <c r="AJ1678" s="275">
        <v>14.972241018127299</v>
      </c>
      <c r="AK1678" s="275">
        <v>14.972241018127299</v>
      </c>
    </row>
    <row r="1679" spans="1:37" ht="15" x14ac:dyDescent="0.25">
      <c r="A1679" s="269" t="s">
        <v>1958</v>
      </c>
      <c r="B1679" s="269" t="s">
        <v>1959</v>
      </c>
      <c r="C1679" s="275">
        <v>87</v>
      </c>
      <c r="D1679" s="269" t="s">
        <v>802</v>
      </c>
      <c r="E1679" s="275">
        <v>203.13273301368361</v>
      </c>
      <c r="F1679" s="275">
        <v>78.861732769701931</v>
      </c>
      <c r="G1679" s="275">
        <v>115.29847931513524</v>
      </c>
      <c r="H1679" s="275">
        <v>234.62157739384111</v>
      </c>
      <c r="I1679" s="275">
        <v>109.97195155447453</v>
      </c>
      <c r="J1679" s="275">
        <v>163.68258661414481</v>
      </c>
      <c r="K1679" s="275">
        <v>234.62157739384111</v>
      </c>
      <c r="L1679" s="275">
        <v>80.32348486578249</v>
      </c>
      <c r="M1679" s="275">
        <v>137.96401956944584</v>
      </c>
      <c r="N1679" s="275">
        <v>144.60293870080105</v>
      </c>
      <c r="O1679" s="275">
        <v>99.142137560313813</v>
      </c>
      <c r="P1679" s="275">
        <v>112.86407094764799</v>
      </c>
      <c r="Q1679" s="275">
        <v>169.85501204494048</v>
      </c>
      <c r="R1679" s="275">
        <v>111.26501786444373</v>
      </c>
      <c r="S1679" s="275">
        <v>139.84094060345006</v>
      </c>
      <c r="T1679" s="275">
        <v>169.85501204494048</v>
      </c>
      <c r="U1679" s="275">
        <v>95.120760959693072</v>
      </c>
      <c r="V1679" s="275">
        <v>128.4361836272268</v>
      </c>
      <c r="W1679" s="275">
        <v>144.9182682548107</v>
      </c>
      <c r="X1679" s="275">
        <v>0.23874195337750703</v>
      </c>
      <c r="Y1679" s="275">
        <v>72.578505104094106</v>
      </c>
      <c r="Z1679" s="275">
        <v>23.220533415196549</v>
      </c>
      <c r="AA1679" s="275">
        <v>23.220533415196549</v>
      </c>
      <c r="AB1679" s="275">
        <v>23.220533415196549</v>
      </c>
      <c r="AC1679" s="275">
        <v>23.220533415196549</v>
      </c>
      <c r="AD1679" s="275">
        <v>23.220533415196549</v>
      </c>
      <c r="AE1679" s="275">
        <v>23.220533415196549</v>
      </c>
      <c r="AF1679" s="275">
        <v>159.5005181082943</v>
      </c>
      <c r="AG1679" s="275">
        <v>14.532508736867806</v>
      </c>
      <c r="AH1679" s="275">
        <v>14.532508736867806</v>
      </c>
      <c r="AI1679" s="275">
        <v>14.466444280584575</v>
      </c>
      <c r="AJ1679" s="275">
        <v>14.466444280584575</v>
      </c>
      <c r="AK1679" s="275">
        <v>14.466444280584575</v>
      </c>
    </row>
    <row r="1680" spans="1:37" ht="15" x14ac:dyDescent="0.25">
      <c r="A1680" s="269" t="s">
        <v>2638</v>
      </c>
      <c r="B1680" s="269" t="s">
        <v>1959</v>
      </c>
      <c r="C1680" s="275">
        <v>87</v>
      </c>
      <c r="D1680" s="269" t="s">
        <v>802</v>
      </c>
      <c r="E1680" s="275">
        <v>208.37907843454849</v>
      </c>
      <c r="F1680" s="275">
        <v>84.725687826715387</v>
      </c>
      <c r="G1680" s="275">
        <v>121.91730134056849</v>
      </c>
      <c r="H1680" s="275">
        <v>254.98728419024144</v>
      </c>
      <c r="I1680" s="275">
        <v>117.82938686755911</v>
      </c>
      <c r="J1680" s="275">
        <v>173.4059198025104</v>
      </c>
      <c r="K1680" s="275">
        <v>254.98728419024144</v>
      </c>
      <c r="L1680" s="275">
        <v>84.6171380338928</v>
      </c>
      <c r="M1680" s="275">
        <v>146.33241278405256</v>
      </c>
      <c r="N1680" s="275">
        <v>140.76435350831503</v>
      </c>
      <c r="O1680" s="275">
        <v>92.272832291795282</v>
      </c>
      <c r="P1680" s="275">
        <v>107.25756571080967</v>
      </c>
      <c r="Q1680" s="275">
        <v>170.40382199044615</v>
      </c>
      <c r="R1680" s="275">
        <v>106.41619264661352</v>
      </c>
      <c r="S1680" s="275">
        <v>136.0071995917142</v>
      </c>
      <c r="T1680" s="275">
        <v>170.40382199044615</v>
      </c>
      <c r="U1680" s="275">
        <v>88.261144052674894</v>
      </c>
      <c r="V1680" s="275">
        <v>123.68123343967562</v>
      </c>
      <c r="W1680" s="275">
        <v>144.95608694312205</v>
      </c>
      <c r="X1680" s="275">
        <v>0.23875431478860959</v>
      </c>
      <c r="Y1680" s="275">
        <v>72.597420628955334</v>
      </c>
      <c r="Z1680" s="275">
        <v>23.292891199092615</v>
      </c>
      <c r="AA1680" s="275">
        <v>23.292891199092615</v>
      </c>
      <c r="AB1680" s="275">
        <v>23.292891199092615</v>
      </c>
      <c r="AC1680" s="275">
        <v>23.292891199092615</v>
      </c>
      <c r="AD1680" s="275">
        <v>23.292891199092615</v>
      </c>
      <c r="AE1680" s="275">
        <v>23.292891199092615</v>
      </c>
      <c r="AF1680" s="275">
        <v>163.1129882294652</v>
      </c>
      <c r="AG1680" s="275">
        <v>14.8670195002565</v>
      </c>
      <c r="AH1680" s="275">
        <v>14.8670195002565</v>
      </c>
      <c r="AI1680" s="275">
        <v>15.038566549459475</v>
      </c>
      <c r="AJ1680" s="275">
        <v>15.038566549459475</v>
      </c>
      <c r="AK1680" s="275">
        <v>15.038566549459475</v>
      </c>
    </row>
    <row r="1681" spans="1:37" ht="15" x14ac:dyDescent="0.25">
      <c r="A1681" s="269" t="s">
        <v>3997</v>
      </c>
      <c r="B1681" s="269" t="s">
        <v>2450</v>
      </c>
      <c r="C1681" s="275">
        <v>94</v>
      </c>
      <c r="D1681" s="269" t="s">
        <v>802</v>
      </c>
      <c r="E1681" s="275">
        <v>1110.4202564317179</v>
      </c>
      <c r="F1681" s="275">
        <v>899.04558092782599</v>
      </c>
      <c r="G1681" s="275">
        <v>1006.760687672207</v>
      </c>
      <c r="H1681" s="275">
        <v>1386.0297233254371</v>
      </c>
      <c r="I1681" s="275">
        <v>816.24007358356516</v>
      </c>
      <c r="J1681" s="275">
        <v>1066.4557520028902</v>
      </c>
      <c r="K1681" s="275">
        <v>1387.2181488300728</v>
      </c>
      <c r="L1681" s="275">
        <v>648.00486501537364</v>
      </c>
      <c r="M1681" s="275">
        <v>877.3705441094952</v>
      </c>
      <c r="N1681" s="275">
        <v>370.59229924086912</v>
      </c>
      <c r="O1681" s="275">
        <v>228.04773768181687</v>
      </c>
      <c r="P1681" s="275">
        <v>303.58423612973667</v>
      </c>
      <c r="Q1681" s="275">
        <v>409.21486116689368</v>
      </c>
      <c r="R1681" s="275">
        <v>235.14890393150685</v>
      </c>
      <c r="S1681" s="275">
        <v>325.70162349646267</v>
      </c>
      <c r="T1681" s="275">
        <v>409.91080431925275</v>
      </c>
      <c r="U1681" s="275">
        <v>138.92124851135893</v>
      </c>
      <c r="V1681" s="275">
        <v>235.12514148761122</v>
      </c>
      <c r="W1681" s="275">
        <v>22.061616257082729</v>
      </c>
      <c r="X1681" s="275">
        <v>0.23648927081447843</v>
      </c>
      <c r="Y1681" s="275">
        <v>11.149052763948603</v>
      </c>
      <c r="Z1681" s="275">
        <v>15.007677417549843</v>
      </c>
      <c r="AA1681" s="275">
        <v>15.007677417549843</v>
      </c>
      <c r="AB1681" s="275">
        <v>15.007677417549843</v>
      </c>
      <c r="AC1681" s="275">
        <v>15.007677417549843</v>
      </c>
      <c r="AD1681" s="275">
        <v>15.007677417549843</v>
      </c>
      <c r="AE1681" s="275">
        <v>15.007677417549843</v>
      </c>
      <c r="AF1681" s="275">
        <v>304.25742060466257</v>
      </c>
      <c r="AG1681" s="275">
        <v>28.173945863079133</v>
      </c>
      <c r="AH1681" s="275">
        <v>28.173945863079133</v>
      </c>
      <c r="AI1681" s="275">
        <v>64.550663688587065</v>
      </c>
      <c r="AJ1681" s="275">
        <v>64.550663688587065</v>
      </c>
      <c r="AK1681" s="275">
        <v>64.550663688587065</v>
      </c>
    </row>
    <row r="1682" spans="1:37" ht="15" x14ac:dyDescent="0.25">
      <c r="A1682" s="269" t="s">
        <v>1095</v>
      </c>
      <c r="B1682" s="269" t="s">
        <v>1096</v>
      </c>
      <c r="C1682" s="275">
        <v>714</v>
      </c>
      <c r="D1682" s="269" t="s">
        <v>802</v>
      </c>
      <c r="E1682" s="275">
        <v>6880.2441843954884</v>
      </c>
      <c r="F1682" s="275">
        <v>5520.1598150294212</v>
      </c>
      <c r="G1682" s="275">
        <v>6170.6402017503633</v>
      </c>
      <c r="H1682" s="275">
        <v>8600.9037305245474</v>
      </c>
      <c r="I1682" s="275">
        <v>5163.5931023909325</v>
      </c>
      <c r="J1682" s="275">
        <v>6598.870093016204</v>
      </c>
      <c r="K1682" s="275">
        <v>8611.0053473139506</v>
      </c>
      <c r="L1682" s="275">
        <v>4219.5954380055746</v>
      </c>
      <c r="M1682" s="275">
        <v>5571.430181022849</v>
      </c>
      <c r="N1682" s="275">
        <v>2309.9357160546965</v>
      </c>
      <c r="O1682" s="275">
        <v>1475.2182782818791</v>
      </c>
      <c r="P1682" s="275">
        <v>1925.9037709645236</v>
      </c>
      <c r="Q1682" s="275">
        <v>2561.5608374018511</v>
      </c>
      <c r="R1682" s="275">
        <v>1520.6746446566233</v>
      </c>
      <c r="S1682" s="275">
        <v>2060.0699029980337</v>
      </c>
      <c r="T1682" s="275">
        <v>2567.4763541969032</v>
      </c>
      <c r="U1682" s="275">
        <v>1008.0736726266564</v>
      </c>
      <c r="V1682" s="275">
        <v>1551.0158978115869</v>
      </c>
      <c r="W1682" s="275">
        <v>146.21990633439529</v>
      </c>
      <c r="X1682" s="275">
        <v>1.6788391961320817</v>
      </c>
      <c r="Y1682" s="275">
        <v>73.949372765263689</v>
      </c>
      <c r="Z1682" s="275">
        <v>92.117519529846547</v>
      </c>
      <c r="AA1682" s="275">
        <v>92.117519529846547</v>
      </c>
      <c r="AB1682" s="275">
        <v>92.117519529846547</v>
      </c>
      <c r="AC1682" s="275">
        <v>92.117519529846547</v>
      </c>
      <c r="AD1682" s="275">
        <v>92.117519529846547</v>
      </c>
      <c r="AE1682" s="275">
        <v>92.117519529846547</v>
      </c>
      <c r="AF1682" s="275">
        <v>2018.1266550177343</v>
      </c>
      <c r="AG1682" s="275">
        <v>186.83984323690916</v>
      </c>
      <c r="AH1682" s="275">
        <v>186.83984323690916</v>
      </c>
      <c r="AI1682" s="275">
        <v>415.30631944648633</v>
      </c>
      <c r="AJ1682" s="275">
        <v>415.30631944648633</v>
      </c>
      <c r="AK1682" s="275">
        <v>415.30631944648633</v>
      </c>
    </row>
    <row r="1683" spans="1:37" ht="15" x14ac:dyDescent="0.25">
      <c r="A1683" s="269" t="s">
        <v>3998</v>
      </c>
      <c r="B1683" s="269" t="s">
        <v>514</v>
      </c>
      <c r="C1683" s="275">
        <v>543</v>
      </c>
      <c r="D1683" s="269" t="s">
        <v>802</v>
      </c>
      <c r="E1683" s="275">
        <v>5757.7039984052662</v>
      </c>
      <c r="F1683" s="275">
        <v>4952.6481247352622</v>
      </c>
      <c r="G1683" s="275">
        <v>5245.5182690392621</v>
      </c>
      <c r="H1683" s="275">
        <v>6481.4488030056827</v>
      </c>
      <c r="I1683" s="275">
        <v>5122.6665429018085</v>
      </c>
      <c r="J1683" s="275">
        <v>5581.3043257465852</v>
      </c>
      <c r="K1683" s="275">
        <v>6548.5911302435279</v>
      </c>
      <c r="L1683" s="275">
        <v>4299.6997091297226</v>
      </c>
      <c r="M1683" s="275">
        <v>5089.3032406157499</v>
      </c>
      <c r="N1683" s="275">
        <v>1299.4900940975792</v>
      </c>
      <c r="O1683" s="275">
        <v>863.10153366007933</v>
      </c>
      <c r="P1683" s="275">
        <v>1020.1893389332239</v>
      </c>
      <c r="Q1683" s="275">
        <v>1454.5505040063588</v>
      </c>
      <c r="R1683" s="275">
        <v>1001.6440942080644</v>
      </c>
      <c r="S1683" s="275">
        <v>1181.8327227837233</v>
      </c>
      <c r="T1683" s="275">
        <v>1478.9575525619048</v>
      </c>
      <c r="U1683" s="275">
        <v>607.10135031274581</v>
      </c>
      <c r="V1683" s="275">
        <v>961.93810492925991</v>
      </c>
      <c r="W1683" s="275">
        <v>85.147174649364601</v>
      </c>
      <c r="X1683" s="275">
        <v>1.2154246795479779</v>
      </c>
      <c r="Y1683" s="275">
        <v>43.18129966445629</v>
      </c>
      <c r="Z1683" s="275">
        <v>48.476173355766164</v>
      </c>
      <c r="AA1683" s="275">
        <v>48.476173355766164</v>
      </c>
      <c r="AB1683" s="275">
        <v>48.476173355766164</v>
      </c>
      <c r="AC1683" s="275">
        <v>48.476173355766164</v>
      </c>
      <c r="AD1683" s="275">
        <v>48.476173355766164</v>
      </c>
      <c r="AE1683" s="275">
        <v>48.476173355766164</v>
      </c>
      <c r="AF1683" s="275">
        <v>1627.9917763330623</v>
      </c>
      <c r="AG1683" s="275">
        <v>150.71368954331282</v>
      </c>
      <c r="AH1683" s="275">
        <v>150.71368954331282</v>
      </c>
      <c r="AI1683" s="275">
        <v>225.37810530551835</v>
      </c>
      <c r="AJ1683" s="275">
        <v>225.37810530551835</v>
      </c>
      <c r="AK1683" s="275">
        <v>225.37810530551835</v>
      </c>
    </row>
    <row r="1684" spans="1:37" ht="15" x14ac:dyDescent="0.25">
      <c r="A1684" s="269" t="s">
        <v>3999</v>
      </c>
      <c r="B1684" s="269" t="s">
        <v>2447</v>
      </c>
      <c r="C1684" s="275">
        <v>545</v>
      </c>
      <c r="D1684" s="269" t="s">
        <v>802</v>
      </c>
      <c r="E1684" s="275">
        <v>5687.6642164769028</v>
      </c>
      <c r="F1684" s="275">
        <v>4936.2903305740001</v>
      </c>
      <c r="G1684" s="275">
        <v>5218.0704391357503</v>
      </c>
      <c r="H1684" s="275">
        <v>6430.4188367899478</v>
      </c>
      <c r="I1684" s="275">
        <v>5071.6365766860727</v>
      </c>
      <c r="J1684" s="275">
        <v>5539.5108025294103</v>
      </c>
      <c r="K1684" s="275">
        <v>6497.561164027793</v>
      </c>
      <c r="L1684" s="275">
        <v>4282.3792339128831</v>
      </c>
      <c r="M1684" s="275">
        <v>5055.742865829121</v>
      </c>
      <c r="N1684" s="275">
        <v>1280.7155309186651</v>
      </c>
      <c r="O1684" s="275">
        <v>855.10286408483614</v>
      </c>
      <c r="P1684" s="275">
        <v>1012.9764115999152</v>
      </c>
      <c r="Q1684" s="275">
        <v>1431.1961860458844</v>
      </c>
      <c r="R1684" s="275">
        <v>996.33939803373914</v>
      </c>
      <c r="S1684" s="275">
        <v>1165.4827356656351</v>
      </c>
      <c r="T1684" s="275">
        <v>1455.6032346014304</v>
      </c>
      <c r="U1684" s="275">
        <v>604.49062753933822</v>
      </c>
      <c r="V1684" s="275">
        <v>948.61883788720422</v>
      </c>
      <c r="W1684" s="275">
        <v>85.185547401543516</v>
      </c>
      <c r="X1684" s="275">
        <v>1.2160980664101169</v>
      </c>
      <c r="Y1684" s="275">
        <v>43.200822733976814</v>
      </c>
      <c r="Z1684" s="275">
        <v>48.4787165182316</v>
      </c>
      <c r="AA1684" s="275">
        <v>48.4787165182316</v>
      </c>
      <c r="AB1684" s="275">
        <v>48.4787165182316</v>
      </c>
      <c r="AC1684" s="275">
        <v>48.4787165182316</v>
      </c>
      <c r="AD1684" s="275">
        <v>48.4787165182316</v>
      </c>
      <c r="AE1684" s="275">
        <v>48.4787165182316</v>
      </c>
      <c r="AF1684" s="275">
        <v>1579.7333254950622</v>
      </c>
      <c r="AG1684" s="275">
        <v>146.24500546291284</v>
      </c>
      <c r="AH1684" s="275">
        <v>146.24500546291284</v>
      </c>
      <c r="AI1684" s="275">
        <v>221.75455784008301</v>
      </c>
      <c r="AJ1684" s="275">
        <v>221.75455784008301</v>
      </c>
      <c r="AK1684" s="275">
        <v>221.75455784008301</v>
      </c>
    </row>
    <row r="1685" spans="1:37" ht="15" x14ac:dyDescent="0.25">
      <c r="A1685" s="269" t="s">
        <v>1960</v>
      </c>
      <c r="B1685" s="269" t="s">
        <v>514</v>
      </c>
      <c r="C1685" s="275">
        <v>663</v>
      </c>
      <c r="D1685" s="269" t="s">
        <v>802</v>
      </c>
      <c r="E1685" s="275">
        <v>6131.3564946400566</v>
      </c>
      <c r="F1685" s="275">
        <v>4959.9655574755843</v>
      </c>
      <c r="G1685" s="275">
        <v>5528.8241085404397</v>
      </c>
      <c r="H1685" s="275">
        <v>7606.6004900712442</v>
      </c>
      <c r="I1685" s="275">
        <v>4542.8714739763482</v>
      </c>
      <c r="J1685" s="275">
        <v>5865.2173316221933</v>
      </c>
      <c r="K1685" s="275">
        <v>7675.4508620610932</v>
      </c>
      <c r="L1685" s="275">
        <v>3649.9554392612417</v>
      </c>
      <c r="M1685" s="275">
        <v>4898.300153247591</v>
      </c>
      <c r="N1685" s="275">
        <v>2141.5895223614998</v>
      </c>
      <c r="O1685" s="275">
        <v>1381.218189168844</v>
      </c>
      <c r="P1685" s="275">
        <v>1784.3556360322139</v>
      </c>
      <c r="Q1685" s="275">
        <v>2339.2288020257915</v>
      </c>
      <c r="R1685" s="275">
        <v>1428.2093775846145</v>
      </c>
      <c r="S1685" s="275">
        <v>1902.4710347978055</v>
      </c>
      <c r="T1685" s="275">
        <v>2367.3695993784149</v>
      </c>
      <c r="U1685" s="275">
        <v>930.56320855829551</v>
      </c>
      <c r="V1685" s="275">
        <v>1439.7518110898268</v>
      </c>
      <c r="W1685" s="275">
        <v>145.4888765729105</v>
      </c>
      <c r="X1685" s="275">
        <v>1.6665468771553706</v>
      </c>
      <c r="Y1685" s="275">
        <v>73.577711725032941</v>
      </c>
      <c r="Z1685" s="275">
        <v>92.084090905182052</v>
      </c>
      <c r="AA1685" s="275">
        <v>92.084090905182052</v>
      </c>
      <c r="AB1685" s="275">
        <v>92.084090905182052</v>
      </c>
      <c r="AC1685" s="275">
        <v>92.084090905182052</v>
      </c>
      <c r="AD1685" s="275">
        <v>92.084090905182052</v>
      </c>
      <c r="AE1685" s="275">
        <v>92.084090905182052</v>
      </c>
      <c r="AF1685" s="275">
        <v>1833.8484810837613</v>
      </c>
      <c r="AG1685" s="275">
        <v>169.77585097170794</v>
      </c>
      <c r="AH1685" s="275">
        <v>169.77585097170794</v>
      </c>
      <c r="AI1685" s="275">
        <v>378.40188781683491</v>
      </c>
      <c r="AJ1685" s="275">
        <v>378.40188781683491</v>
      </c>
      <c r="AK1685" s="275">
        <v>378.40188781683491</v>
      </c>
    </row>
    <row r="1686" spans="1:37" ht="15" x14ac:dyDescent="0.25">
      <c r="A1686" s="269" t="s">
        <v>2445</v>
      </c>
      <c r="B1686" s="269" t="s">
        <v>514</v>
      </c>
      <c r="C1686" s="275">
        <v>548</v>
      </c>
      <c r="D1686" s="269" t="s">
        <v>802</v>
      </c>
      <c r="E1686" s="275">
        <v>5684.4889208272662</v>
      </c>
      <c r="F1686" s="275">
        <v>4883.9632193598936</v>
      </c>
      <c r="G1686" s="275">
        <v>5172.6695515118599</v>
      </c>
      <c r="H1686" s="275">
        <v>6355.5828496529157</v>
      </c>
      <c r="I1686" s="275">
        <v>5030.7297683647121</v>
      </c>
      <c r="J1686" s="275">
        <v>5489.8163037940531</v>
      </c>
      <c r="K1686" s="275">
        <v>6422.7251768907608</v>
      </c>
      <c r="L1686" s="275">
        <v>4212.2817761042406</v>
      </c>
      <c r="M1686" s="275">
        <v>4991.1435921305438</v>
      </c>
      <c r="N1686" s="275">
        <v>1287.546126849697</v>
      </c>
      <c r="O1686" s="275">
        <v>851.09439830959559</v>
      </c>
      <c r="P1686" s="275">
        <v>1009.8223256962227</v>
      </c>
      <c r="Q1686" s="275">
        <v>1436.0002572968731</v>
      </c>
      <c r="R1686" s="275">
        <v>990.72159200607985</v>
      </c>
      <c r="S1686" s="275">
        <v>1168.6887336342013</v>
      </c>
      <c r="T1686" s="275">
        <v>1460.4073058524193</v>
      </c>
      <c r="U1686" s="275">
        <v>593.11746764446104</v>
      </c>
      <c r="V1686" s="275">
        <v>947.27842753070991</v>
      </c>
      <c r="W1686" s="275">
        <v>85.199636632312263</v>
      </c>
      <c r="X1686" s="275">
        <v>1.2159878412836862</v>
      </c>
      <c r="Y1686" s="275">
        <v>43.207812236797977</v>
      </c>
      <c r="Z1686" s="275">
        <v>48.477947728132627</v>
      </c>
      <c r="AA1686" s="275">
        <v>48.477947728132627</v>
      </c>
      <c r="AB1686" s="275">
        <v>48.477947728132627</v>
      </c>
      <c r="AC1686" s="275">
        <v>48.477947728132627</v>
      </c>
      <c r="AD1686" s="275">
        <v>48.477947728132627</v>
      </c>
      <c r="AE1686" s="275">
        <v>48.477947728132627</v>
      </c>
      <c r="AF1686" s="275">
        <v>1571.0353644551924</v>
      </c>
      <c r="AG1686" s="275">
        <v>145.43957764511194</v>
      </c>
      <c r="AH1686" s="275">
        <v>145.43957764511194</v>
      </c>
      <c r="AI1686" s="275">
        <v>223.6193880816873</v>
      </c>
      <c r="AJ1686" s="275">
        <v>223.6193880816873</v>
      </c>
      <c r="AK1686" s="275">
        <v>223.6193880816873</v>
      </c>
    </row>
    <row r="1687" spans="1:37" ht="15" x14ac:dyDescent="0.25">
      <c r="A1687" s="269" t="s">
        <v>2446</v>
      </c>
      <c r="B1687" s="269" t="s">
        <v>2447</v>
      </c>
      <c r="C1687" s="275">
        <v>551</v>
      </c>
      <c r="D1687" s="269" t="s">
        <v>802</v>
      </c>
      <c r="E1687" s="275">
        <v>5684.4889208272662</v>
      </c>
      <c r="F1687" s="275">
        <v>4883.9632193598936</v>
      </c>
      <c r="G1687" s="275">
        <v>5172.6695515118599</v>
      </c>
      <c r="H1687" s="275">
        <v>6355.5828496529157</v>
      </c>
      <c r="I1687" s="275">
        <v>5030.7297683647121</v>
      </c>
      <c r="J1687" s="275">
        <v>5489.8163037940531</v>
      </c>
      <c r="K1687" s="275">
        <v>6422.7251768907608</v>
      </c>
      <c r="L1687" s="275">
        <v>4212.2817761042406</v>
      </c>
      <c r="M1687" s="275">
        <v>4991.1435921305438</v>
      </c>
      <c r="N1687" s="275">
        <v>1287.6419377064612</v>
      </c>
      <c r="O1687" s="275">
        <v>851.19020916635986</v>
      </c>
      <c r="P1687" s="275">
        <v>1009.9181365529871</v>
      </c>
      <c r="Q1687" s="275">
        <v>1436.0670030691365</v>
      </c>
      <c r="R1687" s="275">
        <v>990.81740286284412</v>
      </c>
      <c r="S1687" s="275">
        <v>1168.7700119487149</v>
      </c>
      <c r="T1687" s="275">
        <v>1460.4740516246825</v>
      </c>
      <c r="U1687" s="275">
        <v>593.18421341672422</v>
      </c>
      <c r="V1687" s="275">
        <v>947.34517330297285</v>
      </c>
      <c r="W1687" s="275">
        <v>85.238009384491193</v>
      </c>
      <c r="X1687" s="275">
        <v>1.2166612281458253</v>
      </c>
      <c r="Y1687" s="275">
        <v>43.227335306318508</v>
      </c>
      <c r="Z1687" s="275">
        <v>48.480490890598062</v>
      </c>
      <c r="AA1687" s="275">
        <v>48.480490890598062</v>
      </c>
      <c r="AB1687" s="275">
        <v>48.480490890598062</v>
      </c>
      <c r="AC1687" s="275">
        <v>48.480490890598062</v>
      </c>
      <c r="AD1687" s="275">
        <v>48.480490890598062</v>
      </c>
      <c r="AE1687" s="275">
        <v>48.480490890598062</v>
      </c>
      <c r="AF1687" s="275">
        <v>1571.0293337699923</v>
      </c>
      <c r="AG1687" s="275">
        <v>145.43901921251194</v>
      </c>
      <c r="AH1687" s="275">
        <v>145.43901921251194</v>
      </c>
      <c r="AI1687" s="275">
        <v>223.61826787547926</v>
      </c>
      <c r="AJ1687" s="275">
        <v>223.61826787547926</v>
      </c>
      <c r="AK1687" s="275">
        <v>223.61826787547926</v>
      </c>
    </row>
    <row r="1688" spans="1:37" ht="15" x14ac:dyDescent="0.25">
      <c r="A1688" s="269" t="s">
        <v>1098</v>
      </c>
      <c r="B1688" s="269" t="s">
        <v>1097</v>
      </c>
      <c r="C1688" s="275">
        <v>58</v>
      </c>
      <c r="D1688" s="269" t="s">
        <v>802</v>
      </c>
      <c r="E1688" s="275">
        <v>363.59285017734203</v>
      </c>
      <c r="F1688" s="275">
        <v>259.77769390478522</v>
      </c>
      <c r="G1688" s="275">
        <v>291.27622391349632</v>
      </c>
      <c r="H1688" s="275">
        <v>419.31462409103563</v>
      </c>
      <c r="I1688" s="275">
        <v>286.55531583532502</v>
      </c>
      <c r="J1688" s="275">
        <v>338.08150578829361</v>
      </c>
      <c r="K1688" s="275">
        <v>419.31462409103563</v>
      </c>
      <c r="L1688" s="275">
        <v>248.15355272030635</v>
      </c>
      <c r="M1688" s="275">
        <v>308.57245463733824</v>
      </c>
      <c r="N1688" s="275">
        <v>91.185839738218249</v>
      </c>
      <c r="O1688" s="275">
        <v>49.765998699107648</v>
      </c>
      <c r="P1688" s="275">
        <v>61.547720269539525</v>
      </c>
      <c r="Q1688" s="275">
        <v>120.34175721567517</v>
      </c>
      <c r="R1688" s="275">
        <v>61.215385653008141</v>
      </c>
      <c r="S1688" s="275">
        <v>87.959546321446496</v>
      </c>
      <c r="T1688" s="275">
        <v>120.34175721567517</v>
      </c>
      <c r="U1688" s="275">
        <v>36.856381962674035</v>
      </c>
      <c r="V1688" s="275">
        <v>72.703327151738591</v>
      </c>
      <c r="W1688" s="275">
        <v>1.9638405147032014</v>
      </c>
      <c r="X1688" s="275">
        <v>3.1490382096215609E-2</v>
      </c>
      <c r="Y1688" s="275">
        <v>0.9976654483997085</v>
      </c>
      <c r="Z1688" s="275">
        <v>0.77230617531475776</v>
      </c>
      <c r="AA1688" s="275">
        <v>0.77230617531475776</v>
      </c>
      <c r="AB1688" s="275">
        <v>0.77230617531475776</v>
      </c>
      <c r="AC1688" s="275">
        <v>0.77230617531475776</v>
      </c>
      <c r="AD1688" s="275">
        <v>0.77230617531475776</v>
      </c>
      <c r="AE1688" s="275">
        <v>0.77230617531475776</v>
      </c>
      <c r="AF1688" s="275">
        <v>158.76972388312188</v>
      </c>
      <c r="AG1688" s="275">
        <v>14.701919135173693</v>
      </c>
      <c r="AH1688" s="275">
        <v>14.701919135173693</v>
      </c>
      <c r="AI1688" s="275">
        <v>14.208345385776202</v>
      </c>
      <c r="AJ1688" s="275">
        <v>14.208345385776202</v>
      </c>
      <c r="AK1688" s="275">
        <v>14.208345385776202</v>
      </c>
    </row>
    <row r="1689" spans="1:37" ht="15" x14ac:dyDescent="0.25">
      <c r="A1689" s="269" t="s">
        <v>4000</v>
      </c>
      <c r="B1689" s="269" t="s">
        <v>1962</v>
      </c>
      <c r="C1689" s="275">
        <v>57</v>
      </c>
      <c r="D1689" s="269" t="s">
        <v>802</v>
      </c>
      <c r="E1689" s="275">
        <v>419.46485182529125</v>
      </c>
      <c r="F1689" s="275">
        <v>315.64969555273439</v>
      </c>
      <c r="G1689" s="275">
        <v>347.14822556144554</v>
      </c>
      <c r="H1689" s="275">
        <v>430.40587095052592</v>
      </c>
      <c r="I1689" s="275">
        <v>342.42731748327418</v>
      </c>
      <c r="J1689" s="275">
        <v>386.25031884212495</v>
      </c>
      <c r="K1689" s="275">
        <v>489.15462615097215</v>
      </c>
      <c r="L1689" s="275">
        <v>317.99355478024279</v>
      </c>
      <c r="M1689" s="275">
        <v>378.41245669727471</v>
      </c>
      <c r="N1689" s="275">
        <v>102.35814942810171</v>
      </c>
      <c r="O1689" s="275">
        <v>60.938308388991096</v>
      </c>
      <c r="P1689" s="275">
        <v>72.720029959422973</v>
      </c>
      <c r="Q1689" s="275">
        <v>111.98612554810228</v>
      </c>
      <c r="R1689" s="275">
        <v>72.387695342891575</v>
      </c>
      <c r="S1689" s="275">
        <v>94.92420547199464</v>
      </c>
      <c r="T1689" s="275">
        <v>134.2114061056738</v>
      </c>
      <c r="U1689" s="275">
        <v>55.723139111398226</v>
      </c>
      <c r="V1689" s="275">
        <v>87.822253106418614</v>
      </c>
      <c r="W1689" s="275">
        <v>1.9638405147032014</v>
      </c>
      <c r="X1689" s="275">
        <v>3.1490382096215609E-2</v>
      </c>
      <c r="Y1689" s="275">
        <v>0.9976654483997085</v>
      </c>
      <c r="Z1689" s="275">
        <v>0.77230617531475776</v>
      </c>
      <c r="AA1689" s="275">
        <v>0.77230617531475776</v>
      </c>
      <c r="AB1689" s="275">
        <v>0.77230617531475776</v>
      </c>
      <c r="AC1689" s="275">
        <v>0.77230617531475776</v>
      </c>
      <c r="AD1689" s="275">
        <v>0.77230617531475776</v>
      </c>
      <c r="AE1689" s="275">
        <v>0.77230617531475776</v>
      </c>
      <c r="AF1689" s="275">
        <v>162.26242792944177</v>
      </c>
      <c r="AG1689" s="275">
        <v>15.025340892674606</v>
      </c>
      <c r="AH1689" s="275">
        <v>15.025340892674606</v>
      </c>
      <c r="AI1689" s="275">
        <v>15.209068176565399</v>
      </c>
      <c r="AJ1689" s="275">
        <v>15.209068176565399</v>
      </c>
      <c r="AK1689" s="275">
        <v>15.209068176565399</v>
      </c>
    </row>
    <row r="1690" spans="1:37" ht="15" x14ac:dyDescent="0.25">
      <c r="A1690" s="269" t="s">
        <v>1961</v>
      </c>
      <c r="B1690" s="269" t="s">
        <v>1962</v>
      </c>
      <c r="C1690" s="275">
        <v>58</v>
      </c>
      <c r="D1690" s="269" t="s">
        <v>802</v>
      </c>
      <c r="E1690" s="275">
        <v>363.59285017734203</v>
      </c>
      <c r="F1690" s="275">
        <v>259.77769390478522</v>
      </c>
      <c r="G1690" s="275">
        <v>291.27622391349632</v>
      </c>
      <c r="H1690" s="275">
        <v>360.5658688905894</v>
      </c>
      <c r="I1690" s="275">
        <v>286.55531583532502</v>
      </c>
      <c r="J1690" s="275">
        <v>323.39431698818214</v>
      </c>
      <c r="K1690" s="275">
        <v>419.31462409103563</v>
      </c>
      <c r="L1690" s="275">
        <v>248.15355272030635</v>
      </c>
      <c r="M1690" s="275">
        <v>308.57245463733824</v>
      </c>
      <c r="N1690" s="275">
        <v>90.743495040881569</v>
      </c>
      <c r="O1690" s="275">
        <v>49.323654001770961</v>
      </c>
      <c r="P1690" s="275">
        <v>61.105375572202838</v>
      </c>
      <c r="Q1690" s="275">
        <v>97.669287780016788</v>
      </c>
      <c r="R1690" s="275">
        <v>60.773040955671455</v>
      </c>
      <c r="S1690" s="275">
        <v>81.95845939434183</v>
      </c>
      <c r="T1690" s="275">
        <v>119.89456833758832</v>
      </c>
      <c r="U1690" s="275">
        <v>41.406301343312734</v>
      </c>
      <c r="V1690" s="275">
        <v>73.505415338333123</v>
      </c>
      <c r="W1690" s="275">
        <v>1.9638405147032014</v>
      </c>
      <c r="X1690" s="275">
        <v>3.1490382096215609E-2</v>
      </c>
      <c r="Y1690" s="275">
        <v>0.9976654483997085</v>
      </c>
      <c r="Z1690" s="275">
        <v>0.77230617531475776</v>
      </c>
      <c r="AA1690" s="275">
        <v>0.77230617531475776</v>
      </c>
      <c r="AB1690" s="275">
        <v>0.77230617531475776</v>
      </c>
      <c r="AC1690" s="275">
        <v>0.77230617531475776</v>
      </c>
      <c r="AD1690" s="275">
        <v>0.77230617531475776</v>
      </c>
      <c r="AE1690" s="275">
        <v>0.77230617531475776</v>
      </c>
      <c r="AF1690" s="275">
        <v>162.00503940812189</v>
      </c>
      <c r="AG1690" s="275">
        <v>15.001506575573693</v>
      </c>
      <c r="AH1690" s="275">
        <v>15.001506575573693</v>
      </c>
      <c r="AI1690" s="275">
        <v>14.388880087692048</v>
      </c>
      <c r="AJ1690" s="275">
        <v>14.388880087692048</v>
      </c>
      <c r="AK1690" s="275">
        <v>14.388880087692048</v>
      </c>
    </row>
    <row r="1691" spans="1:37" ht="15" x14ac:dyDescent="0.25">
      <c r="A1691" s="269" t="s">
        <v>2448</v>
      </c>
      <c r="B1691" s="269" t="s">
        <v>1962</v>
      </c>
      <c r="C1691" s="275">
        <v>57</v>
      </c>
      <c r="D1691" s="269" t="s">
        <v>802</v>
      </c>
      <c r="E1691" s="275">
        <v>363.59285017734203</v>
      </c>
      <c r="F1691" s="275">
        <v>259.77769390478522</v>
      </c>
      <c r="G1691" s="275">
        <v>291.27622391349632</v>
      </c>
      <c r="H1691" s="275">
        <v>360.5658688905894</v>
      </c>
      <c r="I1691" s="275">
        <v>286.55531583532502</v>
      </c>
      <c r="J1691" s="275">
        <v>323.39431698818214</v>
      </c>
      <c r="K1691" s="275">
        <v>419.31462409103563</v>
      </c>
      <c r="L1691" s="275">
        <v>248.15355272030635</v>
      </c>
      <c r="M1691" s="275">
        <v>308.57245463733824</v>
      </c>
      <c r="N1691" s="275">
        <v>91.190946529127132</v>
      </c>
      <c r="O1691" s="275">
        <v>49.771105490016531</v>
      </c>
      <c r="P1691" s="275">
        <v>61.552827060448415</v>
      </c>
      <c r="Q1691" s="275">
        <v>98.107050906761998</v>
      </c>
      <c r="R1691" s="275">
        <v>61.220492443917017</v>
      </c>
      <c r="S1691" s="275">
        <v>82.401066701837237</v>
      </c>
      <c r="T1691" s="275">
        <v>120.33233146433354</v>
      </c>
      <c r="U1691" s="275">
        <v>41.844064470057944</v>
      </c>
      <c r="V1691" s="275">
        <v>73.943178465078333</v>
      </c>
      <c r="W1691" s="275">
        <v>1.9507250189354812</v>
      </c>
      <c r="X1691" s="275">
        <v>3.1349591662288505E-2</v>
      </c>
      <c r="Y1691" s="275">
        <v>0.9910373052988849</v>
      </c>
      <c r="Z1691" s="275">
        <v>0.77186258224616822</v>
      </c>
      <c r="AA1691" s="275">
        <v>0.77186258224616822</v>
      </c>
      <c r="AB1691" s="275">
        <v>0.77186258224616822</v>
      </c>
      <c r="AC1691" s="275">
        <v>0.77186258224616822</v>
      </c>
      <c r="AD1691" s="275">
        <v>0.77186258224616822</v>
      </c>
      <c r="AE1691" s="275">
        <v>0.77186258224616822</v>
      </c>
      <c r="AF1691" s="275">
        <v>160.60595740695683</v>
      </c>
      <c r="AG1691" s="275">
        <v>14.87195321507415</v>
      </c>
      <c r="AH1691" s="275">
        <v>14.87195321507415</v>
      </c>
      <c r="AI1691" s="275">
        <v>14.390128545423869</v>
      </c>
      <c r="AJ1691" s="275">
        <v>14.390128545423869</v>
      </c>
      <c r="AK1691" s="275">
        <v>14.390128545423869</v>
      </c>
    </row>
    <row r="1692" spans="1:37" ht="15" x14ac:dyDescent="0.25">
      <c r="A1692" s="269" t="s">
        <v>4001</v>
      </c>
      <c r="B1692" s="269" t="s">
        <v>1100</v>
      </c>
      <c r="C1692" s="275">
        <v>157</v>
      </c>
      <c r="D1692" s="269" t="s">
        <v>802</v>
      </c>
      <c r="E1692" s="275">
        <v>1614.2629672982237</v>
      </c>
      <c r="F1692" s="275">
        <v>1293.8516631275838</v>
      </c>
      <c r="G1692" s="275">
        <v>1436.6551047435205</v>
      </c>
      <c r="H1692" s="275">
        <v>1917.8646734280876</v>
      </c>
      <c r="I1692" s="275">
        <v>1105.2724203050291</v>
      </c>
      <c r="J1692" s="275">
        <v>1478.7263139513695</v>
      </c>
      <c r="K1692" s="275">
        <v>1923.8068009512651</v>
      </c>
      <c r="L1692" s="275">
        <v>922.57460943014485</v>
      </c>
      <c r="M1692" s="275">
        <v>1231.6353533055728</v>
      </c>
      <c r="N1692" s="275">
        <v>598.6238077171854</v>
      </c>
      <c r="O1692" s="275">
        <v>411.98668523283601</v>
      </c>
      <c r="P1692" s="275">
        <v>508.9040989964721</v>
      </c>
      <c r="Q1692" s="275">
        <v>631.01132479210071</v>
      </c>
      <c r="R1692" s="275">
        <v>373.57115451331828</v>
      </c>
      <c r="S1692" s="275">
        <v>518.49164782473474</v>
      </c>
      <c r="T1692" s="275">
        <v>634.49104055389603</v>
      </c>
      <c r="U1692" s="275">
        <v>271.85765650952658</v>
      </c>
      <c r="V1692" s="275">
        <v>397.62870187699411</v>
      </c>
      <c r="W1692" s="275">
        <v>27.540655401485385</v>
      </c>
      <c r="X1692" s="275">
        <v>0.48188339182031564</v>
      </c>
      <c r="Y1692" s="275">
        <v>14.01126939665285</v>
      </c>
      <c r="Z1692" s="275">
        <v>16.17044183432489</v>
      </c>
      <c r="AA1692" s="275">
        <v>16.17044183432489</v>
      </c>
      <c r="AB1692" s="275">
        <v>16.17044183432489</v>
      </c>
      <c r="AC1692" s="275">
        <v>16.17044183432489</v>
      </c>
      <c r="AD1692" s="275">
        <v>16.17044183432489</v>
      </c>
      <c r="AE1692" s="275">
        <v>16.17044183432489</v>
      </c>
      <c r="AF1692" s="275">
        <v>446.54060157610002</v>
      </c>
      <c r="AG1692" s="275">
        <v>41.312468054799993</v>
      </c>
      <c r="AH1692" s="275">
        <v>41.312468054799993</v>
      </c>
      <c r="AI1692" s="275">
        <v>109.28910572821944</v>
      </c>
      <c r="AJ1692" s="275">
        <v>109.28910572821944</v>
      </c>
      <c r="AK1692" s="275">
        <v>109.28910572821944</v>
      </c>
    </row>
    <row r="1693" spans="1:37" ht="15" x14ac:dyDescent="0.25">
      <c r="A1693" s="269" t="s">
        <v>4002</v>
      </c>
      <c r="B1693" s="269" t="s">
        <v>1102</v>
      </c>
      <c r="C1693" s="275">
        <v>85</v>
      </c>
      <c r="D1693" s="269" t="s">
        <v>802</v>
      </c>
      <c r="E1693" s="275">
        <v>606.46882250084082</v>
      </c>
      <c r="F1693" s="275">
        <v>439.91652111336799</v>
      </c>
      <c r="G1693" s="275">
        <v>526.37266211292933</v>
      </c>
      <c r="H1693" s="275">
        <v>904.38970134961937</v>
      </c>
      <c r="I1693" s="275">
        <v>421.97754428269945</v>
      </c>
      <c r="J1693" s="275">
        <v>610.90278213626664</v>
      </c>
      <c r="K1693" s="275">
        <v>904.9839141019371</v>
      </c>
      <c r="L1693" s="275">
        <v>316.90721602084858</v>
      </c>
      <c r="M1693" s="275">
        <v>490.30211174665664</v>
      </c>
      <c r="N1693" s="275">
        <v>285.97496121066479</v>
      </c>
      <c r="O1693" s="275">
        <v>199.42474794083566</v>
      </c>
      <c r="P1693" s="275">
        <v>247.45134219269417</v>
      </c>
      <c r="Q1693" s="275">
        <v>330.58959476167337</v>
      </c>
      <c r="R1693" s="275">
        <v>218.45873141749368</v>
      </c>
      <c r="S1693" s="275">
        <v>270.98290100915995</v>
      </c>
      <c r="T1693" s="275">
        <v>330.9375663378529</v>
      </c>
      <c r="U1693" s="275">
        <v>166.30363138131872</v>
      </c>
      <c r="V1693" s="275">
        <v>222.2137185663162</v>
      </c>
      <c r="W1693" s="275">
        <v>30.179110291791897</v>
      </c>
      <c r="X1693" s="275">
        <v>0.42208619779432788</v>
      </c>
      <c r="Y1693" s="275">
        <v>15.300598244793113</v>
      </c>
      <c r="Z1693" s="275">
        <v>16.081808059701846</v>
      </c>
      <c r="AA1693" s="275">
        <v>16.081808059701846</v>
      </c>
      <c r="AB1693" s="275">
        <v>16.081808059701846</v>
      </c>
      <c r="AC1693" s="275">
        <v>16.081808059701846</v>
      </c>
      <c r="AD1693" s="275">
        <v>16.081808059701846</v>
      </c>
      <c r="AE1693" s="275">
        <v>16.081808059701846</v>
      </c>
      <c r="AF1693" s="275">
        <v>304.34223257105822</v>
      </c>
      <c r="AG1693" s="275">
        <v>28.181806153237808</v>
      </c>
      <c r="AH1693" s="275">
        <v>28.181806153237808</v>
      </c>
      <c r="AI1693" s="275">
        <v>43.562686243101687</v>
      </c>
      <c r="AJ1693" s="275">
        <v>43.562686243101687</v>
      </c>
      <c r="AK1693" s="275">
        <v>43.562686243101687</v>
      </c>
    </row>
    <row r="1694" spans="1:37" ht="15" x14ac:dyDescent="0.25">
      <c r="A1694" s="269" t="s">
        <v>1099</v>
      </c>
      <c r="B1694" s="269" t="s">
        <v>1100</v>
      </c>
      <c r="C1694" s="275">
        <v>157</v>
      </c>
      <c r="D1694" s="269" t="s">
        <v>802</v>
      </c>
      <c r="E1694" s="275">
        <v>1578.3829666473407</v>
      </c>
      <c r="F1694" s="275">
        <v>1257.9716624767011</v>
      </c>
      <c r="G1694" s="275">
        <v>1400.7751040926378</v>
      </c>
      <c r="H1694" s="275">
        <v>1881.9846727772047</v>
      </c>
      <c r="I1694" s="275">
        <v>1069.3924196541464</v>
      </c>
      <c r="J1694" s="275">
        <v>1442.8463133004868</v>
      </c>
      <c r="K1694" s="275">
        <v>1887.9268003003824</v>
      </c>
      <c r="L1694" s="275">
        <v>886.69460877926213</v>
      </c>
      <c r="M1694" s="275">
        <v>1195.7553526546903</v>
      </c>
      <c r="N1694" s="275">
        <v>599.26210394814439</v>
      </c>
      <c r="O1694" s="275">
        <v>411.53741284627608</v>
      </c>
      <c r="P1694" s="275">
        <v>509.1539778640315</v>
      </c>
      <c r="Q1694" s="275">
        <v>630.78523788140296</v>
      </c>
      <c r="R1694" s="275">
        <v>374.58800316549929</v>
      </c>
      <c r="S1694" s="275">
        <v>518.93080290290504</v>
      </c>
      <c r="T1694" s="275">
        <v>634.2649536431984</v>
      </c>
      <c r="U1694" s="275">
        <v>271.63156959882895</v>
      </c>
      <c r="V1694" s="275">
        <v>398.0240827477358</v>
      </c>
      <c r="W1694" s="275">
        <v>27.540655401485385</v>
      </c>
      <c r="X1694" s="275">
        <v>0.48188339182031564</v>
      </c>
      <c r="Y1694" s="275">
        <v>14.01126939665285</v>
      </c>
      <c r="Z1694" s="275">
        <v>16.17044183432489</v>
      </c>
      <c r="AA1694" s="275">
        <v>16.17044183432489</v>
      </c>
      <c r="AB1694" s="275">
        <v>16.17044183432489</v>
      </c>
      <c r="AC1694" s="275">
        <v>16.17044183432489</v>
      </c>
      <c r="AD1694" s="275">
        <v>16.17044183432489</v>
      </c>
      <c r="AE1694" s="275">
        <v>16.17044183432489</v>
      </c>
      <c r="AF1694" s="275">
        <v>447.12420177410002</v>
      </c>
      <c r="AG1694" s="275">
        <v>41.366508650899995</v>
      </c>
      <c r="AH1694" s="275">
        <v>41.366508650899995</v>
      </c>
      <c r="AI1694" s="275">
        <v>109.12272383399232</v>
      </c>
      <c r="AJ1694" s="275">
        <v>109.12272383399232</v>
      </c>
      <c r="AK1694" s="275">
        <v>109.12272383399232</v>
      </c>
    </row>
    <row r="1695" spans="1:37" ht="15" x14ac:dyDescent="0.25">
      <c r="A1695" s="269" t="s">
        <v>1963</v>
      </c>
      <c r="B1695" s="269" t="s">
        <v>1100</v>
      </c>
      <c r="C1695" s="275">
        <v>157</v>
      </c>
      <c r="D1695" s="269" t="s">
        <v>802</v>
      </c>
      <c r="E1695" s="275">
        <v>1614.2629672982234</v>
      </c>
      <c r="F1695" s="275">
        <v>1293.8516631275838</v>
      </c>
      <c r="G1695" s="275">
        <v>1436.6551047435205</v>
      </c>
      <c r="H1695" s="275">
        <v>1917.8646734280874</v>
      </c>
      <c r="I1695" s="275">
        <v>1105.2724203050291</v>
      </c>
      <c r="J1695" s="275">
        <v>1478.7263139513695</v>
      </c>
      <c r="K1695" s="275">
        <v>1923.8068009512651</v>
      </c>
      <c r="L1695" s="275">
        <v>922.57460943014485</v>
      </c>
      <c r="M1695" s="275">
        <v>1231.6353533055731</v>
      </c>
      <c r="N1695" s="275">
        <v>600.2543948801997</v>
      </c>
      <c r="O1695" s="275">
        <v>412.52970377833145</v>
      </c>
      <c r="P1695" s="275">
        <v>510.14626879608664</v>
      </c>
      <c r="Q1695" s="275">
        <v>631.83565898246047</v>
      </c>
      <c r="R1695" s="275">
        <v>375.6384242665568</v>
      </c>
      <c r="S1695" s="275">
        <v>519.95215891946145</v>
      </c>
      <c r="T1695" s="275">
        <v>635.31537474425579</v>
      </c>
      <c r="U1695" s="275">
        <v>272.68199069988646</v>
      </c>
      <c r="V1695" s="275">
        <v>399.07450384879331</v>
      </c>
      <c r="W1695" s="275">
        <v>27.540655401485385</v>
      </c>
      <c r="X1695" s="275">
        <v>0.48188339182031564</v>
      </c>
      <c r="Y1695" s="275">
        <v>14.01126939665285</v>
      </c>
      <c r="Z1695" s="275">
        <v>16.17044183432489</v>
      </c>
      <c r="AA1695" s="275">
        <v>16.17044183432489</v>
      </c>
      <c r="AB1695" s="275">
        <v>16.17044183432489</v>
      </c>
      <c r="AC1695" s="275">
        <v>16.17044183432489</v>
      </c>
      <c r="AD1695" s="275">
        <v>16.17044183432489</v>
      </c>
      <c r="AE1695" s="275">
        <v>16.17044183432489</v>
      </c>
      <c r="AF1695" s="275">
        <v>446.6986648765</v>
      </c>
      <c r="AG1695" s="275">
        <v>41.327104654099998</v>
      </c>
      <c r="AH1695" s="275">
        <v>41.327104654099998</v>
      </c>
      <c r="AI1695" s="275">
        <v>109.82102564911855</v>
      </c>
      <c r="AJ1695" s="275">
        <v>109.82102564911855</v>
      </c>
      <c r="AK1695" s="275">
        <v>109.82102564911855</v>
      </c>
    </row>
    <row r="1696" spans="1:37" ht="15" x14ac:dyDescent="0.25">
      <c r="A1696" s="269" t="s">
        <v>1101</v>
      </c>
      <c r="B1696" s="269" t="s">
        <v>1102</v>
      </c>
      <c r="C1696" s="275">
        <v>86</v>
      </c>
      <c r="D1696" s="269" t="s">
        <v>802</v>
      </c>
      <c r="E1696" s="275">
        <v>583.31343391626604</v>
      </c>
      <c r="F1696" s="275">
        <v>421.43116078868388</v>
      </c>
      <c r="G1696" s="275">
        <v>507.01311254529196</v>
      </c>
      <c r="H1696" s="275">
        <v>843.97100170626936</v>
      </c>
      <c r="I1696" s="275">
        <v>398.96495365122735</v>
      </c>
      <c r="J1696" s="275">
        <v>579.57440205395824</v>
      </c>
      <c r="K1696" s="275">
        <v>844.56521445858709</v>
      </c>
      <c r="L1696" s="275">
        <v>298.88657201465361</v>
      </c>
      <c r="M1696" s="275">
        <v>460.43396717485365</v>
      </c>
      <c r="N1696" s="275">
        <v>287.03197298823318</v>
      </c>
      <c r="O1696" s="275">
        <v>204.93511439125828</v>
      </c>
      <c r="P1696" s="275">
        <v>251.15678372239014</v>
      </c>
      <c r="Q1696" s="275">
        <v>326.15167755715254</v>
      </c>
      <c r="R1696" s="275">
        <v>223.76138333985679</v>
      </c>
      <c r="S1696" s="275">
        <v>272.49561837187298</v>
      </c>
      <c r="T1696" s="275">
        <v>326.49964913333207</v>
      </c>
      <c r="U1696" s="275">
        <v>173.14426790266353</v>
      </c>
      <c r="V1696" s="275">
        <v>225.85022050644918</v>
      </c>
      <c r="W1696" s="275">
        <v>30.179110291791897</v>
      </c>
      <c r="X1696" s="275">
        <v>0.42208619779432788</v>
      </c>
      <c r="Y1696" s="275">
        <v>15.300598244793113</v>
      </c>
      <c r="Z1696" s="275">
        <v>16.081808059701846</v>
      </c>
      <c r="AA1696" s="275">
        <v>16.081808059701846</v>
      </c>
      <c r="AB1696" s="275">
        <v>16.081808059701846</v>
      </c>
      <c r="AC1696" s="275">
        <v>16.081808059701846</v>
      </c>
      <c r="AD1696" s="275">
        <v>16.081808059701846</v>
      </c>
      <c r="AE1696" s="275">
        <v>16.081808059701846</v>
      </c>
      <c r="AF1696" s="275">
        <v>252.8363683861582</v>
      </c>
      <c r="AG1696" s="275">
        <v>23.412410081537807</v>
      </c>
      <c r="AH1696" s="275">
        <v>23.412410081537807</v>
      </c>
      <c r="AI1696" s="275">
        <v>41.88750207007255</v>
      </c>
      <c r="AJ1696" s="275">
        <v>41.88750207007255</v>
      </c>
      <c r="AK1696" s="275">
        <v>41.88750207007255</v>
      </c>
    </row>
    <row r="1697" spans="1:37" ht="15" x14ac:dyDescent="0.25">
      <c r="A1697" s="269" t="s">
        <v>1964</v>
      </c>
      <c r="B1697" s="269" t="s">
        <v>1102</v>
      </c>
      <c r="C1697" s="275">
        <v>86</v>
      </c>
      <c r="D1697" s="269" t="s">
        <v>802</v>
      </c>
      <c r="E1697" s="275">
        <v>586.5547907609606</v>
      </c>
      <c r="F1697" s="275">
        <v>422.5851100485192</v>
      </c>
      <c r="G1697" s="275">
        <v>509.39594623347779</v>
      </c>
      <c r="H1697" s="275">
        <v>848.3637500567886</v>
      </c>
      <c r="I1697" s="275">
        <v>399.88077180553978</v>
      </c>
      <c r="J1697" s="275">
        <v>582.27076203767854</v>
      </c>
      <c r="K1697" s="275">
        <v>848.95796280910633</v>
      </c>
      <c r="L1697" s="275">
        <v>299.32928505530259</v>
      </c>
      <c r="M1697" s="275">
        <v>461.98246532138597</v>
      </c>
      <c r="N1697" s="275">
        <v>283.30327833767018</v>
      </c>
      <c r="O1697" s="275">
        <v>196.93502630499961</v>
      </c>
      <c r="P1697" s="275">
        <v>245.90259141622161</v>
      </c>
      <c r="Q1697" s="275">
        <v>323.66760193482503</v>
      </c>
      <c r="R1697" s="275">
        <v>215.48041662622791</v>
      </c>
      <c r="S1697" s="275">
        <v>267.63491093148127</v>
      </c>
      <c r="T1697" s="275">
        <v>324.0155735110045</v>
      </c>
      <c r="U1697" s="275">
        <v>163.94800259567128</v>
      </c>
      <c r="V1697" s="275">
        <v>218.56082726896392</v>
      </c>
      <c r="W1697" s="275">
        <v>30.179110291791897</v>
      </c>
      <c r="X1697" s="275">
        <v>0.42208619779432788</v>
      </c>
      <c r="Y1697" s="275">
        <v>15.300598244793113</v>
      </c>
      <c r="Z1697" s="275">
        <v>16.081808059701846</v>
      </c>
      <c r="AA1697" s="275">
        <v>16.081808059701846</v>
      </c>
      <c r="AB1697" s="275">
        <v>16.081808059701846</v>
      </c>
      <c r="AC1697" s="275">
        <v>16.081808059701846</v>
      </c>
      <c r="AD1697" s="275">
        <v>16.081808059701846</v>
      </c>
      <c r="AE1697" s="275">
        <v>16.081808059701846</v>
      </c>
      <c r="AF1697" s="275">
        <v>249.69360696585818</v>
      </c>
      <c r="AG1697" s="275">
        <v>23.121393088737808</v>
      </c>
      <c r="AH1697" s="275">
        <v>23.121393088737808</v>
      </c>
      <c r="AI1697" s="275">
        <v>42.23874306018736</v>
      </c>
      <c r="AJ1697" s="275">
        <v>42.23874306018736</v>
      </c>
      <c r="AK1697" s="275">
        <v>42.23874306018736</v>
      </c>
    </row>
    <row r="1698" spans="1:37" ht="15" x14ac:dyDescent="0.25">
      <c r="A1698" s="269" t="s">
        <v>1103</v>
      </c>
      <c r="B1698" s="269" t="s">
        <v>1104</v>
      </c>
      <c r="C1698" s="275">
        <v>126</v>
      </c>
      <c r="D1698" s="269" t="s">
        <v>802</v>
      </c>
      <c r="E1698" s="275">
        <v>1429.5934855337098</v>
      </c>
      <c r="F1698" s="275">
        <v>1150.9604885261608</v>
      </c>
      <c r="G1698" s="275">
        <v>1285.4258419413184</v>
      </c>
      <c r="H1698" s="275">
        <v>1744.0778943334019</v>
      </c>
      <c r="I1698" s="275">
        <v>1086.599317267541</v>
      </c>
      <c r="J1698" s="275">
        <v>1364.5250521215696</v>
      </c>
      <c r="K1698" s="275">
        <v>1745.2663198380374</v>
      </c>
      <c r="L1698" s="275">
        <v>904.90510056643529</v>
      </c>
      <c r="M1698" s="275">
        <v>1162.8232270358362</v>
      </c>
      <c r="N1698" s="275">
        <v>428.53049433582419</v>
      </c>
      <c r="O1698" s="275">
        <v>260.13435086199615</v>
      </c>
      <c r="P1698" s="275">
        <v>355.36275951479638</v>
      </c>
      <c r="Q1698" s="275">
        <v>470.78938938406714</v>
      </c>
      <c r="R1698" s="275">
        <v>262.1289026108916</v>
      </c>
      <c r="S1698" s="275">
        <v>376.27398516300832</v>
      </c>
      <c r="T1698" s="275">
        <v>471.4853325364262</v>
      </c>
      <c r="U1698" s="275">
        <v>169.42483585827833</v>
      </c>
      <c r="V1698" s="275">
        <v>271.48966629156871</v>
      </c>
      <c r="W1698" s="275">
        <v>22.520301597590493</v>
      </c>
      <c r="X1698" s="275">
        <v>0.24420209838335999</v>
      </c>
      <c r="Y1698" s="275">
        <v>11.382251847986927</v>
      </c>
      <c r="Z1698" s="275">
        <v>15.028652240918957</v>
      </c>
      <c r="AA1698" s="275">
        <v>15.028652240918957</v>
      </c>
      <c r="AB1698" s="275">
        <v>15.028652240918957</v>
      </c>
      <c r="AC1698" s="275">
        <v>15.028652240918957</v>
      </c>
      <c r="AD1698" s="275">
        <v>15.028652240918957</v>
      </c>
      <c r="AE1698" s="275">
        <v>15.028652240918957</v>
      </c>
      <c r="AF1698" s="275">
        <v>353.97272038720189</v>
      </c>
      <c r="AG1698" s="275">
        <v>32.77753927297907</v>
      </c>
      <c r="AH1698" s="275">
        <v>32.77753927297907</v>
      </c>
      <c r="AI1698" s="275">
        <v>79.617648304655646</v>
      </c>
      <c r="AJ1698" s="275">
        <v>79.617648304655646</v>
      </c>
      <c r="AK1698" s="275">
        <v>79.617648304655646</v>
      </c>
    </row>
    <row r="1699" spans="1:37" ht="15" x14ac:dyDescent="0.25">
      <c r="A1699" s="269" t="s">
        <v>1965</v>
      </c>
      <c r="B1699" s="269" t="s">
        <v>1966</v>
      </c>
      <c r="C1699" s="275">
        <v>109</v>
      </c>
      <c r="D1699" s="269" t="s">
        <v>802</v>
      </c>
      <c r="E1699" s="275">
        <v>1166.9238031167072</v>
      </c>
      <c r="F1699" s="275">
        <v>951.88441937130915</v>
      </c>
      <c r="G1699" s="275">
        <v>1058.7328660916544</v>
      </c>
      <c r="H1699" s="275">
        <v>1418.8021495819826</v>
      </c>
      <c r="I1699" s="275">
        <v>867.42683486094722</v>
      </c>
      <c r="J1699" s="275">
        <v>1112.0110743787354</v>
      </c>
      <c r="K1699" s="275">
        <v>1419.990575086618</v>
      </c>
      <c r="L1699" s="275">
        <v>702.91752975448014</v>
      </c>
      <c r="M1699" s="275">
        <v>925.97038484494499</v>
      </c>
      <c r="N1699" s="275">
        <v>373.52371023346177</v>
      </c>
      <c r="O1699" s="275">
        <v>231.33339943158649</v>
      </c>
      <c r="P1699" s="275">
        <v>309.79716088459833</v>
      </c>
      <c r="Q1699" s="275">
        <v>404.76311656777824</v>
      </c>
      <c r="R1699" s="275">
        <v>233.91542274052998</v>
      </c>
      <c r="S1699" s="275">
        <v>327.07020620333395</v>
      </c>
      <c r="T1699" s="275">
        <v>405.4590597201373</v>
      </c>
      <c r="U1699" s="275">
        <v>144.83568710067863</v>
      </c>
      <c r="V1699" s="275">
        <v>236.26296302434832</v>
      </c>
      <c r="W1699" s="275">
        <v>22.276625010428891</v>
      </c>
      <c r="X1699" s="275">
        <v>0.24010465872445638</v>
      </c>
      <c r="Y1699" s="275">
        <v>11.258364834576673</v>
      </c>
      <c r="Z1699" s="275">
        <v>15.017509366030792</v>
      </c>
      <c r="AA1699" s="275">
        <v>15.017509366030792</v>
      </c>
      <c r="AB1699" s="275">
        <v>15.017509366030792</v>
      </c>
      <c r="AC1699" s="275">
        <v>15.017509366030792</v>
      </c>
      <c r="AD1699" s="275">
        <v>15.017509366030792</v>
      </c>
      <c r="AE1699" s="275">
        <v>15.017509366030792</v>
      </c>
      <c r="AF1699" s="275">
        <v>292.68297174537759</v>
      </c>
      <c r="AG1699" s="275">
        <v>27.102163778578678</v>
      </c>
      <c r="AH1699" s="275">
        <v>27.102163778578678</v>
      </c>
      <c r="AI1699" s="275">
        <v>66.908222055041122</v>
      </c>
      <c r="AJ1699" s="275">
        <v>66.908222055041122</v>
      </c>
      <c r="AK1699" s="275">
        <v>66.908222055041122</v>
      </c>
    </row>
    <row r="1700" spans="1:37" ht="15" x14ac:dyDescent="0.25">
      <c r="A1700" s="269" t="s">
        <v>2449</v>
      </c>
      <c r="B1700" s="269" t="s">
        <v>2450</v>
      </c>
      <c r="C1700" s="275">
        <v>94</v>
      </c>
      <c r="D1700" s="269" t="s">
        <v>802</v>
      </c>
      <c r="E1700" s="275">
        <v>1083.6841936943558</v>
      </c>
      <c r="F1700" s="275">
        <v>870.3400035190183</v>
      </c>
      <c r="G1700" s="275">
        <v>975.52885435462485</v>
      </c>
      <c r="H1700" s="275">
        <v>1331.3653232657973</v>
      </c>
      <c r="I1700" s="275">
        <v>784.39463517946467</v>
      </c>
      <c r="J1700" s="275">
        <v>1027.0239967449622</v>
      </c>
      <c r="K1700" s="275">
        <v>1332.5537487704328</v>
      </c>
      <c r="L1700" s="275">
        <v>632.47943998556752</v>
      </c>
      <c r="M1700" s="275">
        <v>848.28779494348623</v>
      </c>
      <c r="N1700" s="275">
        <v>363.81743392739946</v>
      </c>
      <c r="O1700" s="275">
        <v>223.96684576926501</v>
      </c>
      <c r="P1700" s="275">
        <v>299.89621533815205</v>
      </c>
      <c r="Q1700" s="275">
        <v>397.5142752307284</v>
      </c>
      <c r="R1700" s="275">
        <v>223.44831799534145</v>
      </c>
      <c r="S1700" s="275">
        <v>317.4741378969893</v>
      </c>
      <c r="T1700" s="275">
        <v>398.21021838308747</v>
      </c>
      <c r="U1700" s="275">
        <v>137.59246016872694</v>
      </c>
      <c r="V1700" s="275">
        <v>228.44208101065519</v>
      </c>
      <c r="W1700" s="275">
        <v>22.061616257082729</v>
      </c>
      <c r="X1700" s="275">
        <v>0.23648927081447843</v>
      </c>
      <c r="Y1700" s="275">
        <v>11.149052763948603</v>
      </c>
      <c r="Z1700" s="275">
        <v>15.007677417549843</v>
      </c>
      <c r="AA1700" s="275">
        <v>15.007677417549843</v>
      </c>
      <c r="AB1700" s="275">
        <v>15.007677417549843</v>
      </c>
      <c r="AC1700" s="275">
        <v>15.007677417549843</v>
      </c>
      <c r="AD1700" s="275">
        <v>15.007677417549843</v>
      </c>
      <c r="AE1700" s="275">
        <v>15.007677417549843</v>
      </c>
      <c r="AF1700" s="275">
        <v>277.44073996586252</v>
      </c>
      <c r="AG1700" s="275">
        <v>25.690747593779133</v>
      </c>
      <c r="AH1700" s="275">
        <v>25.690747593779133</v>
      </c>
      <c r="AI1700" s="275">
        <v>63.011698713247625</v>
      </c>
      <c r="AJ1700" s="275">
        <v>63.011698713247625</v>
      </c>
      <c r="AK1700" s="275">
        <v>63.011698713247625</v>
      </c>
    </row>
    <row r="1701" spans="1:37" ht="15" x14ac:dyDescent="0.25">
      <c r="A1701" s="269" t="s">
        <v>4003</v>
      </c>
      <c r="B1701" s="269" t="s">
        <v>2416</v>
      </c>
      <c r="C1701" s="275">
        <v>87</v>
      </c>
      <c r="D1701" s="269" t="s">
        <v>802</v>
      </c>
      <c r="E1701" s="275">
        <v>378.46300090385625</v>
      </c>
      <c r="F1701" s="275">
        <v>72.816144135868228</v>
      </c>
      <c r="G1701" s="275">
        <v>156.28271039322775</v>
      </c>
      <c r="H1701" s="275">
        <v>297.78368955733754</v>
      </c>
      <c r="I1701" s="275">
        <v>135.60407220228586</v>
      </c>
      <c r="J1701" s="275">
        <v>236.13350266213484</v>
      </c>
      <c r="K1701" s="275">
        <v>297.78368955733754</v>
      </c>
      <c r="L1701" s="275">
        <v>89.608676153173334</v>
      </c>
      <c r="M1701" s="275">
        <v>191.704770070172</v>
      </c>
      <c r="N1701" s="275">
        <v>112.646640309514</v>
      </c>
      <c r="O1701" s="275">
        <v>24.755758104571999</v>
      </c>
      <c r="P1701" s="275">
        <v>49.869398185013715</v>
      </c>
      <c r="Q1701" s="275">
        <v>138.88232985065505</v>
      </c>
      <c r="R1701" s="275">
        <v>40.919598510078579</v>
      </c>
      <c r="S1701" s="275">
        <v>100.37842052450526</v>
      </c>
      <c r="T1701" s="275">
        <v>138.88232985065505</v>
      </c>
      <c r="U1701" s="275">
        <v>22.570028266030668</v>
      </c>
      <c r="V1701" s="275">
        <v>83.380423521657576</v>
      </c>
      <c r="W1701" s="275">
        <v>1.2829127838521621</v>
      </c>
      <c r="X1701" s="275">
        <v>2.0885496022498496E-2</v>
      </c>
      <c r="Y1701" s="275">
        <v>0.65189913993733029</v>
      </c>
      <c r="Z1701" s="275">
        <v>0.42475519891131214</v>
      </c>
      <c r="AA1701" s="275">
        <v>0.42475519891131214</v>
      </c>
      <c r="AB1701" s="275">
        <v>0.42475519891131214</v>
      </c>
      <c r="AC1701" s="275">
        <v>0.42475519891131214</v>
      </c>
      <c r="AD1701" s="275">
        <v>0.42475519891131214</v>
      </c>
      <c r="AE1701" s="275">
        <v>0.42475519891131214</v>
      </c>
      <c r="AF1701" s="275">
        <v>267.18083036712079</v>
      </c>
      <c r="AG1701" s="275">
        <v>24.740677213386551</v>
      </c>
      <c r="AH1701" s="275">
        <v>24.740677213386551</v>
      </c>
      <c r="AI1701" s="275">
        <v>21.532988934583628</v>
      </c>
      <c r="AJ1701" s="275">
        <v>21.532988934583628</v>
      </c>
      <c r="AK1701" s="275">
        <v>21.532988934583628</v>
      </c>
    </row>
    <row r="1702" spans="1:37" ht="15" x14ac:dyDescent="0.25">
      <c r="A1702" s="269" t="s">
        <v>4004</v>
      </c>
      <c r="B1702" s="269" t="s">
        <v>2418</v>
      </c>
      <c r="C1702" s="275">
        <v>89</v>
      </c>
      <c r="D1702" s="269" t="s">
        <v>802</v>
      </c>
      <c r="E1702" s="275">
        <v>308.42321897549311</v>
      </c>
      <c r="F1702" s="275">
        <v>61.143949850481192</v>
      </c>
      <c r="G1702" s="275">
        <v>128.83488048971628</v>
      </c>
      <c r="H1702" s="275">
        <v>246.75372334160244</v>
      </c>
      <c r="I1702" s="275">
        <v>112.35888362888389</v>
      </c>
      <c r="J1702" s="275">
        <v>194.33997944496082</v>
      </c>
      <c r="K1702" s="275">
        <v>246.75372334160244</v>
      </c>
      <c r="L1702" s="275">
        <v>74.747584654965934</v>
      </c>
      <c r="M1702" s="275">
        <v>158.14439528354268</v>
      </c>
      <c r="N1702" s="275">
        <v>93.872077130599905</v>
      </c>
      <c r="O1702" s="275">
        <v>22.145035331164468</v>
      </c>
      <c r="P1702" s="275">
        <v>42.656470851705002</v>
      </c>
      <c r="Q1702" s="275">
        <v>115.52801189018075</v>
      </c>
      <c r="R1702" s="275">
        <v>35.614902335753285</v>
      </c>
      <c r="S1702" s="275">
        <v>84.028433406417136</v>
      </c>
      <c r="T1702" s="275">
        <v>115.52801189018075</v>
      </c>
      <c r="U1702" s="275">
        <v>19.959305492623137</v>
      </c>
      <c r="V1702" s="275">
        <v>70.061156479601934</v>
      </c>
      <c r="W1702" s="275">
        <v>1.3212855360310856</v>
      </c>
      <c r="X1702" s="275">
        <v>2.1558882884637465E-2</v>
      </c>
      <c r="Y1702" s="275">
        <v>0.67142220945786146</v>
      </c>
      <c r="Z1702" s="275">
        <v>0.42729836137675142</v>
      </c>
      <c r="AA1702" s="275">
        <v>0.42729836137675142</v>
      </c>
      <c r="AB1702" s="275">
        <v>0.42729836137675142</v>
      </c>
      <c r="AC1702" s="275">
        <v>0.42729836137675142</v>
      </c>
      <c r="AD1702" s="275">
        <v>0.42729836137675142</v>
      </c>
      <c r="AE1702" s="275">
        <v>0.42729836137675142</v>
      </c>
      <c r="AF1702" s="275">
        <v>218.92237952912075</v>
      </c>
      <c r="AG1702" s="275">
        <v>20.271993132986552</v>
      </c>
      <c r="AH1702" s="275">
        <v>20.271993132986552</v>
      </c>
      <c r="AI1702" s="275">
        <v>17.909441469148334</v>
      </c>
      <c r="AJ1702" s="275">
        <v>17.909441469148334</v>
      </c>
      <c r="AK1702" s="275">
        <v>17.909441469148334</v>
      </c>
    </row>
    <row r="1703" spans="1:37" ht="15" x14ac:dyDescent="0.25">
      <c r="A1703" s="269" t="s">
        <v>4005</v>
      </c>
      <c r="B1703" s="269" t="s">
        <v>1930</v>
      </c>
      <c r="C1703" s="275">
        <v>40</v>
      </c>
      <c r="D1703" s="269" t="s">
        <v>802</v>
      </c>
      <c r="E1703" s="275">
        <v>2417.619828164728</v>
      </c>
      <c r="F1703" s="275">
        <v>2388.43603434324</v>
      </c>
      <c r="G1703" s="275">
        <v>2396.3238521523022</v>
      </c>
      <c r="H1703" s="275">
        <v>2408.1149203084137</v>
      </c>
      <c r="I1703" s="275">
        <v>2394.2225314872471</v>
      </c>
      <c r="J1703" s="275">
        <v>2403.4966988091332</v>
      </c>
      <c r="K1703" s="275">
        <v>2408.1149203084137</v>
      </c>
      <c r="L1703" s="275">
        <v>2390.0304829496499</v>
      </c>
      <c r="M1703" s="275">
        <v>2399.3801245938607</v>
      </c>
      <c r="N1703" s="275">
        <v>15.287357045789799</v>
      </c>
      <c r="O1703" s="275">
        <v>7.2054368430365123</v>
      </c>
      <c r="P1703" s="275">
        <v>9.3511721776272676</v>
      </c>
      <c r="Q1703" s="275">
        <v>18.829858360948926</v>
      </c>
      <c r="R1703" s="275">
        <v>8.5524235434953937</v>
      </c>
      <c r="S1703" s="275">
        <v>14.235280141486816</v>
      </c>
      <c r="T1703" s="275">
        <v>18.829858360948926</v>
      </c>
      <c r="U1703" s="275">
        <v>5.9721896416581908</v>
      </c>
      <c r="V1703" s="275">
        <v>12.569397338860917</v>
      </c>
      <c r="W1703" s="275">
        <v>1.1723918703810414</v>
      </c>
      <c r="X1703" s="275">
        <v>0.16274085552840059</v>
      </c>
      <c r="Y1703" s="275">
        <v>0.66756636295472105</v>
      </c>
      <c r="Z1703" s="275">
        <v>0.5805506562549041</v>
      </c>
      <c r="AA1703" s="275">
        <v>0.5805506562549041</v>
      </c>
      <c r="AB1703" s="275">
        <v>0.5805506562549041</v>
      </c>
      <c r="AC1703" s="275">
        <v>0.5805506562549041</v>
      </c>
      <c r="AD1703" s="275">
        <v>0.5805506562549041</v>
      </c>
      <c r="AE1703" s="275">
        <v>0.5805506562549041</v>
      </c>
      <c r="AF1703" s="275">
        <v>40.243167333938146</v>
      </c>
      <c r="AG1703" s="275">
        <v>3.726479869738557</v>
      </c>
      <c r="AH1703" s="275">
        <v>3.726479869738557</v>
      </c>
      <c r="AI1703" s="275">
        <v>2.8407913122741677</v>
      </c>
      <c r="AJ1703" s="275">
        <v>2.8407913122741677</v>
      </c>
      <c r="AK1703" s="275">
        <v>2.8407913122741677</v>
      </c>
    </row>
    <row r="1704" spans="1:37" ht="15" x14ac:dyDescent="0.25">
      <c r="A1704" s="269" t="s">
        <v>4006</v>
      </c>
      <c r="B1704" s="269" t="s">
        <v>2420</v>
      </c>
      <c r="C1704" s="275">
        <v>30</v>
      </c>
      <c r="D1704" s="269" t="s">
        <v>802</v>
      </c>
      <c r="E1704" s="275">
        <v>130.09520453341372</v>
      </c>
      <c r="F1704" s="275">
        <v>32.659063038010494</v>
      </c>
      <c r="G1704" s="275">
        <v>59.274553987762346</v>
      </c>
      <c r="H1704" s="275">
        <v>112.28349329148971</v>
      </c>
      <c r="I1704" s="275">
        <v>51.893660515758015</v>
      </c>
      <c r="J1704" s="275">
        <v>86.158707491375225</v>
      </c>
      <c r="K1704" s="275">
        <v>112.28349329148971</v>
      </c>
      <c r="L1704" s="275">
        <v>31.352793072706945</v>
      </c>
      <c r="M1704" s="275">
        <v>67.45142463472834</v>
      </c>
      <c r="N1704" s="275">
        <v>40.078074719661615</v>
      </c>
      <c r="O1704" s="275">
        <v>11.791354010025112</v>
      </c>
      <c r="P1704" s="275">
        <v>19.50226118277336</v>
      </c>
      <c r="Q1704" s="275">
        <v>49.632069927145182</v>
      </c>
      <c r="R1704" s="275">
        <v>16.505807461631196</v>
      </c>
      <c r="S1704" s="275">
        <v>35.99844364249649</v>
      </c>
      <c r="T1704" s="275">
        <v>49.632069927145182</v>
      </c>
      <c r="U1704" s="275">
        <v>7.494896993002687</v>
      </c>
      <c r="V1704" s="275">
        <v>28.514238084569289</v>
      </c>
      <c r="W1704" s="275">
        <v>0.39092171087116295</v>
      </c>
      <c r="X1704" s="275">
        <v>7.2846184054253969E-3</v>
      </c>
      <c r="Y1704" s="275">
        <v>0.19910316463829417</v>
      </c>
      <c r="Z1704" s="275">
        <v>4.6163795455269122E-2</v>
      </c>
      <c r="AA1704" s="275">
        <v>4.6163795455269122E-2</v>
      </c>
      <c r="AB1704" s="275">
        <v>4.6163795455269122E-2</v>
      </c>
      <c r="AC1704" s="275">
        <v>4.6163795455269122E-2</v>
      </c>
      <c r="AD1704" s="275">
        <v>4.6163795455269122E-2</v>
      </c>
      <c r="AE1704" s="275">
        <v>4.6163795455269122E-2</v>
      </c>
      <c r="AF1704" s="275">
        <v>89.194511166799998</v>
      </c>
      <c r="AG1704" s="275">
        <v>8.2593229036999993</v>
      </c>
      <c r="AH1704" s="275">
        <v>8.2593229036999993</v>
      </c>
      <c r="AI1704" s="275">
        <v>7.142360117560993</v>
      </c>
      <c r="AJ1704" s="275">
        <v>7.142360117560993</v>
      </c>
      <c r="AK1704" s="275">
        <v>7.142360117560993</v>
      </c>
    </row>
    <row r="1705" spans="1:37" ht="15" x14ac:dyDescent="0.25">
      <c r="A1705" s="269" t="s">
        <v>1105</v>
      </c>
      <c r="B1705" s="269" t="s">
        <v>1106</v>
      </c>
      <c r="C1705" s="275">
        <v>35</v>
      </c>
      <c r="D1705" s="269" t="s">
        <v>802</v>
      </c>
      <c r="E1705" s="275">
        <v>143.78179068006042</v>
      </c>
      <c r="F1705" s="275">
        <v>97.049241078612553</v>
      </c>
      <c r="G1705" s="275">
        <v>115.29823537498237</v>
      </c>
      <c r="H1705" s="275">
        <v>223.39974894983251</v>
      </c>
      <c r="I1705" s="275">
        <v>109.75195019500489</v>
      </c>
      <c r="J1705" s="275">
        <v>144.79271550875708</v>
      </c>
      <c r="K1705" s="275">
        <v>223.39974894983251</v>
      </c>
      <c r="L1705" s="275">
        <v>71.145402792047364</v>
      </c>
      <c r="M1705" s="275">
        <v>118.19872544845914</v>
      </c>
      <c r="N1705" s="275">
        <v>52.997814925245137</v>
      </c>
      <c r="O1705" s="275">
        <v>26.88096252365586</v>
      </c>
      <c r="P1705" s="275">
        <v>37.957010564173537</v>
      </c>
      <c r="Q1705" s="275">
        <v>71.913996595419405</v>
      </c>
      <c r="R1705" s="275">
        <v>37.806706777079178</v>
      </c>
      <c r="S1705" s="275">
        <v>51.861979912784726</v>
      </c>
      <c r="T1705" s="275">
        <v>71.913996595419405</v>
      </c>
      <c r="U1705" s="275">
        <v>18.166945587655103</v>
      </c>
      <c r="V1705" s="275">
        <v>39.969268530957351</v>
      </c>
      <c r="W1705" s="275">
        <v>18.975395333643352</v>
      </c>
      <c r="X1705" s="275">
        <v>1.0772929271142383E-2</v>
      </c>
      <c r="Y1705" s="275">
        <v>9.4930841314572465</v>
      </c>
      <c r="Z1705" s="275">
        <v>14.007006737748169</v>
      </c>
      <c r="AA1705" s="275">
        <v>14.007006737748169</v>
      </c>
      <c r="AB1705" s="275">
        <v>14.007006737748169</v>
      </c>
      <c r="AC1705" s="275">
        <v>14.007006737748169</v>
      </c>
      <c r="AD1705" s="275">
        <v>14.007006737748169</v>
      </c>
      <c r="AE1705" s="275">
        <v>14.007006737748169</v>
      </c>
      <c r="AF1705" s="275">
        <v>97.478199812748656</v>
      </c>
      <c r="AG1705" s="275">
        <v>9.0263875503604289</v>
      </c>
      <c r="AH1705" s="275">
        <v>9.0263875503604289</v>
      </c>
      <c r="AI1705" s="275">
        <v>11.234803242678153</v>
      </c>
      <c r="AJ1705" s="275">
        <v>11.234803242678153</v>
      </c>
      <c r="AK1705" s="275">
        <v>11.234803242678153</v>
      </c>
    </row>
    <row r="1706" spans="1:37" ht="15" x14ac:dyDescent="0.25">
      <c r="A1706" s="269" t="s">
        <v>1967</v>
      </c>
      <c r="B1706" s="269" t="s">
        <v>1968</v>
      </c>
      <c r="C1706" s="275">
        <v>35</v>
      </c>
      <c r="D1706" s="269" t="s">
        <v>802</v>
      </c>
      <c r="E1706" s="275">
        <v>143.78179068006042</v>
      </c>
      <c r="F1706" s="275">
        <v>97.049241078612553</v>
      </c>
      <c r="G1706" s="275">
        <v>115.29823537498237</v>
      </c>
      <c r="H1706" s="275">
        <v>223.39974894983251</v>
      </c>
      <c r="I1706" s="275">
        <v>109.75195019500489</v>
      </c>
      <c r="J1706" s="275">
        <v>144.79271550875708</v>
      </c>
      <c r="K1706" s="275">
        <v>223.39974894983251</v>
      </c>
      <c r="L1706" s="275">
        <v>71.145402792047364</v>
      </c>
      <c r="M1706" s="275">
        <v>118.19872544845914</v>
      </c>
      <c r="N1706" s="275">
        <v>52.850721954979115</v>
      </c>
      <c r="O1706" s="275">
        <v>26.73386955338983</v>
      </c>
      <c r="P1706" s="275">
        <v>37.809917593907521</v>
      </c>
      <c r="Q1706" s="275">
        <v>71.766903625153404</v>
      </c>
      <c r="R1706" s="275">
        <v>37.659613806813148</v>
      </c>
      <c r="S1706" s="275">
        <v>51.714886942518717</v>
      </c>
      <c r="T1706" s="275">
        <v>71.766903625153404</v>
      </c>
      <c r="U1706" s="275">
        <v>18.019852617389077</v>
      </c>
      <c r="V1706" s="275">
        <v>39.822175560691321</v>
      </c>
      <c r="W1706" s="275">
        <v>18.975395333643352</v>
      </c>
      <c r="X1706" s="275">
        <v>1.0772929271142383E-2</v>
      </c>
      <c r="Y1706" s="275">
        <v>9.4930841314572465</v>
      </c>
      <c r="Z1706" s="275">
        <v>14.007006737748169</v>
      </c>
      <c r="AA1706" s="275">
        <v>14.007006737748169</v>
      </c>
      <c r="AB1706" s="275">
        <v>14.007006737748169</v>
      </c>
      <c r="AC1706" s="275">
        <v>14.007006737748169</v>
      </c>
      <c r="AD1706" s="275">
        <v>14.007006737748169</v>
      </c>
      <c r="AE1706" s="275">
        <v>14.007006737748169</v>
      </c>
      <c r="AF1706" s="275">
        <v>97.402254597148655</v>
      </c>
      <c r="AG1706" s="275">
        <v>9.0193553175604286</v>
      </c>
      <c r="AH1706" s="275">
        <v>9.0193553175604286</v>
      </c>
      <c r="AI1706" s="275">
        <v>11.228572854713432</v>
      </c>
      <c r="AJ1706" s="275">
        <v>11.228572854713432</v>
      </c>
      <c r="AK1706" s="275">
        <v>11.228572854713432</v>
      </c>
    </row>
    <row r="1707" spans="1:37" ht="15" x14ac:dyDescent="0.25">
      <c r="A1707" s="269" t="s">
        <v>4007</v>
      </c>
      <c r="B1707" s="269" t="s">
        <v>1081</v>
      </c>
      <c r="C1707" s="275">
        <v>2186</v>
      </c>
      <c r="D1707" s="269" t="s">
        <v>802</v>
      </c>
      <c r="E1707" s="275">
        <v>11221.117810435091</v>
      </c>
      <c r="F1707" s="275">
        <v>9765.6735490812571</v>
      </c>
      <c r="G1707" s="275">
        <v>10442.355320526754</v>
      </c>
      <c r="H1707" s="275">
        <v>13983.838460230347</v>
      </c>
      <c r="I1707" s="275">
        <v>9976.5059302574555</v>
      </c>
      <c r="J1707" s="275">
        <v>11364.238429532936</v>
      </c>
      <c r="K1707" s="275">
        <v>14486.826404228283</v>
      </c>
      <c r="L1707" s="275">
        <v>8141.2304245442647</v>
      </c>
      <c r="M1707" s="275">
        <v>10204.239490336588</v>
      </c>
      <c r="N1707" s="275">
        <v>4364.6382560333386</v>
      </c>
      <c r="O1707" s="275">
        <v>3232.1032844802821</v>
      </c>
      <c r="P1707" s="275">
        <v>3727.7939841465836</v>
      </c>
      <c r="Q1707" s="275">
        <v>4830.2447851729748</v>
      </c>
      <c r="R1707" s="275">
        <v>3735.0253253313094</v>
      </c>
      <c r="S1707" s="275">
        <v>4127.4170094171077</v>
      </c>
      <c r="T1707" s="275">
        <v>5021.1899949862618</v>
      </c>
      <c r="U1707" s="275">
        <v>2630.3646431781849</v>
      </c>
      <c r="V1707" s="275">
        <v>3554.1709008636972</v>
      </c>
      <c r="W1707" s="275">
        <v>1473.3392743533054</v>
      </c>
      <c r="X1707" s="275">
        <v>20.778086792331322</v>
      </c>
      <c r="Y1707" s="275">
        <v>747.05868057281839</v>
      </c>
      <c r="Z1707" s="275">
        <v>378.96945626264829</v>
      </c>
      <c r="AA1707" s="275">
        <v>378.96945626264829</v>
      </c>
      <c r="AB1707" s="275">
        <v>378.96945626264829</v>
      </c>
      <c r="AC1707" s="275">
        <v>378.96945626264829</v>
      </c>
      <c r="AD1707" s="275">
        <v>378.96945626264829</v>
      </c>
      <c r="AE1707" s="275">
        <v>378.96945626264829</v>
      </c>
      <c r="AF1707" s="275">
        <v>3921.2044609555178</v>
      </c>
      <c r="AG1707" s="275">
        <v>362.31495574302772</v>
      </c>
      <c r="AH1707" s="275">
        <v>362.31495574302772</v>
      </c>
      <c r="AI1707" s="275">
        <v>620.06912855514418</v>
      </c>
      <c r="AJ1707" s="275">
        <v>620.06912855514418</v>
      </c>
      <c r="AK1707" s="275">
        <v>620.06912855514418</v>
      </c>
    </row>
    <row r="1708" spans="1:37" ht="15" x14ac:dyDescent="0.25">
      <c r="A1708" s="269" t="s">
        <v>4431</v>
      </c>
      <c r="B1708" s="269" t="s">
        <v>1081</v>
      </c>
      <c r="C1708" s="275">
        <v>2186</v>
      </c>
      <c r="D1708" s="269" t="s">
        <v>802</v>
      </c>
      <c r="E1708" s="275">
        <v>11360.803404555896</v>
      </c>
      <c r="F1708" s="275">
        <v>9868.0944357867629</v>
      </c>
      <c r="G1708" s="275">
        <v>10593.214386190801</v>
      </c>
      <c r="H1708" s="275">
        <v>14306.387728264903</v>
      </c>
      <c r="I1708" s="275">
        <v>10051.410374758532</v>
      </c>
      <c r="J1708" s="275">
        <v>11543.538738022417</v>
      </c>
      <c r="K1708" s="275">
        <v>14809.375672262839</v>
      </c>
      <c r="L1708" s="275">
        <v>8186.8412155284304</v>
      </c>
      <c r="M1708" s="275">
        <v>10326.40831396258</v>
      </c>
      <c r="N1708" s="275">
        <v>5201.0540800623376</v>
      </c>
      <c r="O1708" s="275">
        <v>3968.0194461806609</v>
      </c>
      <c r="P1708" s="275">
        <v>4533.4339576927014</v>
      </c>
      <c r="Q1708" s="275">
        <v>5610.894972765459</v>
      </c>
      <c r="R1708" s="275">
        <v>4554.1975298127472</v>
      </c>
      <c r="S1708" s="275">
        <v>4948.4760949492165</v>
      </c>
      <c r="T1708" s="275">
        <v>5801.840182578746</v>
      </c>
      <c r="U1708" s="275">
        <v>3372.1769033911341</v>
      </c>
      <c r="V1708" s="275">
        <v>4356.1189594086163</v>
      </c>
      <c r="W1708" s="275">
        <v>1749.0854351065643</v>
      </c>
      <c r="X1708" s="275">
        <v>28.407156157031611</v>
      </c>
      <c r="Y1708" s="275">
        <v>888.74629563179792</v>
      </c>
      <c r="Z1708" s="275">
        <v>428.79936624535571</v>
      </c>
      <c r="AA1708" s="275">
        <v>428.79936624535571</v>
      </c>
      <c r="AB1708" s="275">
        <v>428.79936624535571</v>
      </c>
      <c r="AC1708" s="275">
        <v>428.79936624535571</v>
      </c>
      <c r="AD1708" s="275">
        <v>428.79936624535571</v>
      </c>
      <c r="AE1708" s="275">
        <v>428.79936624535571</v>
      </c>
      <c r="AF1708" s="275">
        <v>4063.8078092458177</v>
      </c>
      <c r="AG1708" s="275">
        <v>375.5199055648277</v>
      </c>
      <c r="AH1708" s="275">
        <v>375.5199055648277</v>
      </c>
      <c r="AI1708" s="275">
        <v>668.51833711038989</v>
      </c>
      <c r="AJ1708" s="275">
        <v>668.51833711038989</v>
      </c>
      <c r="AK1708" s="275">
        <v>668.51833711038989</v>
      </c>
    </row>
    <row r="1709" spans="1:37" ht="15" x14ac:dyDescent="0.25">
      <c r="A1709" s="269" t="s">
        <v>4008</v>
      </c>
      <c r="B1709" s="269" t="s">
        <v>1940</v>
      </c>
      <c r="C1709" s="275">
        <v>124</v>
      </c>
      <c r="D1709" s="269" t="s">
        <v>802</v>
      </c>
      <c r="E1709" s="275">
        <v>303.95206542456401</v>
      </c>
      <c r="F1709" s="275">
        <v>233.78964025620655</v>
      </c>
      <c r="G1709" s="275">
        <v>258.66501887651333</v>
      </c>
      <c r="H1709" s="275">
        <v>315.11902944382246</v>
      </c>
      <c r="I1709" s="275">
        <v>264.49354755093884</v>
      </c>
      <c r="J1709" s="275">
        <v>289.58131823307008</v>
      </c>
      <c r="K1709" s="275">
        <v>461.42639854097365</v>
      </c>
      <c r="L1709" s="275">
        <v>262.62618759116464</v>
      </c>
      <c r="M1709" s="275">
        <v>324.68089337970866</v>
      </c>
      <c r="N1709" s="275">
        <v>102.44911908581685</v>
      </c>
      <c r="O1709" s="275">
        <v>57.998557970673765</v>
      </c>
      <c r="P1709" s="275">
        <v>73.776030451311911</v>
      </c>
      <c r="Q1709" s="275">
        <v>100.58287404926955</v>
      </c>
      <c r="R1709" s="275">
        <v>77.52986512732754</v>
      </c>
      <c r="S1709" s="275">
        <v>88.654945832701429</v>
      </c>
      <c r="T1709" s="275">
        <v>150.52543310382836</v>
      </c>
      <c r="U1709" s="275">
        <v>66.571459862682801</v>
      </c>
      <c r="V1709" s="275">
        <v>96.483740063509273</v>
      </c>
      <c r="W1709" s="275">
        <v>3.0742819025669839</v>
      </c>
      <c r="X1709" s="275">
        <v>3.8591884158248276E-2</v>
      </c>
      <c r="Y1709" s="275">
        <v>1.556436893362616</v>
      </c>
      <c r="Z1709" s="275">
        <v>0.83140522912794723</v>
      </c>
      <c r="AA1709" s="275">
        <v>0.83140522912794723</v>
      </c>
      <c r="AB1709" s="275">
        <v>0.83140522912794723</v>
      </c>
      <c r="AC1709" s="275">
        <v>0.83140522912794723</v>
      </c>
      <c r="AD1709" s="275">
        <v>0.83140522912794723</v>
      </c>
      <c r="AE1709" s="275">
        <v>0.83140522912794723</v>
      </c>
      <c r="AF1709" s="275">
        <v>167.80884790717158</v>
      </c>
      <c r="AG1709" s="275">
        <v>15.538931340639591</v>
      </c>
      <c r="AH1709" s="275">
        <v>15.538931340639591</v>
      </c>
      <c r="AI1709" s="275">
        <v>14.55787755315183</v>
      </c>
      <c r="AJ1709" s="275">
        <v>14.55787755315183</v>
      </c>
      <c r="AK1709" s="275">
        <v>14.55787755315183</v>
      </c>
    </row>
    <row r="1710" spans="1:37" ht="15" x14ac:dyDescent="0.25">
      <c r="A1710" s="269" t="s">
        <v>4432</v>
      </c>
      <c r="B1710" s="269" t="s">
        <v>1940</v>
      </c>
      <c r="C1710" s="275">
        <v>128</v>
      </c>
      <c r="D1710" s="269" t="s">
        <v>802</v>
      </c>
      <c r="E1710" s="275">
        <v>303.95206542456401</v>
      </c>
      <c r="F1710" s="275">
        <v>233.78964025620655</v>
      </c>
      <c r="G1710" s="275">
        <v>258.66501887651333</v>
      </c>
      <c r="H1710" s="275">
        <v>315.11902944382246</v>
      </c>
      <c r="I1710" s="275">
        <v>264.49354755093884</v>
      </c>
      <c r="J1710" s="275">
        <v>289.58131823307008</v>
      </c>
      <c r="K1710" s="275">
        <v>461.42639854097365</v>
      </c>
      <c r="L1710" s="275">
        <v>262.62618759116464</v>
      </c>
      <c r="M1710" s="275">
        <v>324.68089337970866</v>
      </c>
      <c r="N1710" s="275">
        <v>102.61562034083731</v>
      </c>
      <c r="O1710" s="275">
        <v>58.165059225694236</v>
      </c>
      <c r="P1710" s="275">
        <v>73.942531706332417</v>
      </c>
      <c r="Q1710" s="275">
        <v>100.74937530429003</v>
      </c>
      <c r="R1710" s="275">
        <v>77.696366382348018</v>
      </c>
      <c r="S1710" s="275">
        <v>88.821447087721907</v>
      </c>
      <c r="T1710" s="275">
        <v>150.69193435884884</v>
      </c>
      <c r="U1710" s="275">
        <v>66.737961117703279</v>
      </c>
      <c r="V1710" s="275">
        <v>96.650241318529751</v>
      </c>
      <c r="W1710" s="275">
        <v>3.0742819025669839</v>
      </c>
      <c r="X1710" s="275">
        <v>3.8591884158248276E-2</v>
      </c>
      <c r="Y1710" s="275">
        <v>1.556436893362616</v>
      </c>
      <c r="Z1710" s="275">
        <v>0.83140522912794723</v>
      </c>
      <c r="AA1710" s="275">
        <v>0.83140522912794723</v>
      </c>
      <c r="AB1710" s="275">
        <v>0.83140522912794723</v>
      </c>
      <c r="AC1710" s="275">
        <v>0.83140522912794723</v>
      </c>
      <c r="AD1710" s="275">
        <v>0.83140522912794723</v>
      </c>
      <c r="AE1710" s="275">
        <v>0.83140522912794723</v>
      </c>
      <c r="AF1710" s="275">
        <v>167.81449265597161</v>
      </c>
      <c r="AG1710" s="275">
        <v>15.539454038039592</v>
      </c>
      <c r="AH1710" s="275">
        <v>15.539454038039592</v>
      </c>
      <c r="AI1710" s="275">
        <v>14.573467893115382</v>
      </c>
      <c r="AJ1710" s="275">
        <v>14.573467893115382</v>
      </c>
      <c r="AK1710" s="275">
        <v>14.573467893115382</v>
      </c>
    </row>
    <row r="1711" spans="1:37" ht="15" x14ac:dyDescent="0.25">
      <c r="A1711" s="269" t="s">
        <v>4009</v>
      </c>
      <c r="B1711" s="269" t="s">
        <v>1942</v>
      </c>
      <c r="C1711" s="275">
        <v>138</v>
      </c>
      <c r="D1711" s="269" t="s">
        <v>802</v>
      </c>
      <c r="E1711" s="275">
        <v>2829.1910058389267</v>
      </c>
      <c r="F1711" s="275">
        <v>2472.1888797094848</v>
      </c>
      <c r="G1711" s="275">
        <v>2570.7592328534115</v>
      </c>
      <c r="H1711" s="275">
        <v>2768.6612551911044</v>
      </c>
      <c r="I1711" s="275">
        <v>2544.5135170113599</v>
      </c>
      <c r="J1711" s="275">
        <v>2669.9654606562053</v>
      </c>
      <c r="K1711" s="275">
        <v>2768.6612551911044</v>
      </c>
      <c r="L1711" s="275">
        <v>2477.6871635770522</v>
      </c>
      <c r="M1711" s="275">
        <v>2608.4288104808793</v>
      </c>
      <c r="N1711" s="275">
        <v>229.10019271502301</v>
      </c>
      <c r="O1711" s="275">
        <v>124.74921963864402</v>
      </c>
      <c r="P1711" s="275">
        <v>153.87377497466966</v>
      </c>
      <c r="Q1711" s="275">
        <v>263.82647858661471</v>
      </c>
      <c r="R1711" s="275">
        <v>143.53907687483354</v>
      </c>
      <c r="S1711" s="275">
        <v>214.70973510217206</v>
      </c>
      <c r="T1711" s="275">
        <v>263.82647858661471</v>
      </c>
      <c r="U1711" s="275">
        <v>113.97306733083674</v>
      </c>
      <c r="V1711" s="275">
        <v>190.29412597252363</v>
      </c>
      <c r="W1711" s="275">
        <v>40.641450083824772</v>
      </c>
      <c r="X1711" s="275">
        <v>0.36538995785374667</v>
      </c>
      <c r="Y1711" s="275">
        <v>20.503420020839258</v>
      </c>
      <c r="Z1711" s="275">
        <v>17.489950898832259</v>
      </c>
      <c r="AA1711" s="275">
        <v>17.489950898832259</v>
      </c>
      <c r="AB1711" s="275">
        <v>17.489950898832259</v>
      </c>
      <c r="AC1711" s="275">
        <v>17.489950898832259</v>
      </c>
      <c r="AD1711" s="275">
        <v>17.489950898832259</v>
      </c>
      <c r="AE1711" s="275">
        <v>17.489950898832259</v>
      </c>
      <c r="AF1711" s="275">
        <v>346.39541231691368</v>
      </c>
      <c r="AG1711" s="275">
        <v>32.039112455125178</v>
      </c>
      <c r="AH1711" s="275">
        <v>32.039112455125178</v>
      </c>
      <c r="AI1711" s="275">
        <v>29.926180125533321</v>
      </c>
      <c r="AJ1711" s="275">
        <v>29.926180125533321</v>
      </c>
      <c r="AK1711" s="275">
        <v>29.926180125533321</v>
      </c>
    </row>
    <row r="1712" spans="1:37" ht="15" x14ac:dyDescent="0.25">
      <c r="A1712" s="269" t="s">
        <v>4433</v>
      </c>
      <c r="B1712" s="269" t="s">
        <v>1942</v>
      </c>
      <c r="C1712" s="275">
        <v>138</v>
      </c>
      <c r="D1712" s="269" t="s">
        <v>802</v>
      </c>
      <c r="E1712" s="275">
        <v>2829.1910058389267</v>
      </c>
      <c r="F1712" s="275">
        <v>2472.1888797094848</v>
      </c>
      <c r="G1712" s="275">
        <v>2570.7592328534115</v>
      </c>
      <c r="H1712" s="275">
        <v>2768.6612551911044</v>
      </c>
      <c r="I1712" s="275">
        <v>2544.5135170113599</v>
      </c>
      <c r="J1712" s="275">
        <v>2669.9654606562053</v>
      </c>
      <c r="K1712" s="275">
        <v>2768.6612551911044</v>
      </c>
      <c r="L1712" s="275">
        <v>2477.6871635770522</v>
      </c>
      <c r="M1712" s="275">
        <v>2608.4288104808793</v>
      </c>
      <c r="N1712" s="275">
        <v>229.10019271502304</v>
      </c>
      <c r="O1712" s="275">
        <v>124.74921963864402</v>
      </c>
      <c r="P1712" s="275">
        <v>153.87377497466966</v>
      </c>
      <c r="Q1712" s="275">
        <v>263.82647858661477</v>
      </c>
      <c r="R1712" s="275">
        <v>143.53907687483354</v>
      </c>
      <c r="S1712" s="275">
        <v>214.70973510217209</v>
      </c>
      <c r="T1712" s="275">
        <v>263.82647858661477</v>
      </c>
      <c r="U1712" s="275">
        <v>113.97306733083674</v>
      </c>
      <c r="V1712" s="275">
        <v>190.29412597252366</v>
      </c>
      <c r="W1712" s="275">
        <v>40.641450083824772</v>
      </c>
      <c r="X1712" s="275">
        <v>0.36538995785374667</v>
      </c>
      <c r="Y1712" s="275">
        <v>20.503420020839258</v>
      </c>
      <c r="Z1712" s="275">
        <v>17.489950898832259</v>
      </c>
      <c r="AA1712" s="275">
        <v>17.489950898832259</v>
      </c>
      <c r="AB1712" s="275">
        <v>17.489950898832259</v>
      </c>
      <c r="AC1712" s="275">
        <v>17.489950898832259</v>
      </c>
      <c r="AD1712" s="275">
        <v>17.489950898832259</v>
      </c>
      <c r="AE1712" s="275">
        <v>17.489950898832259</v>
      </c>
      <c r="AF1712" s="275">
        <v>346.39541231691368</v>
      </c>
      <c r="AG1712" s="275">
        <v>32.039112455125178</v>
      </c>
      <c r="AH1712" s="275">
        <v>32.039112455125178</v>
      </c>
      <c r="AI1712" s="275">
        <v>29.926180125533321</v>
      </c>
      <c r="AJ1712" s="275">
        <v>29.926180125533321</v>
      </c>
      <c r="AK1712" s="275">
        <v>29.926180125533321</v>
      </c>
    </row>
    <row r="1713" spans="1:37" ht="15" x14ac:dyDescent="0.25">
      <c r="A1713" s="269" t="s">
        <v>4010</v>
      </c>
      <c r="B1713" s="269" t="s">
        <v>1943</v>
      </c>
      <c r="C1713" s="275">
        <v>394</v>
      </c>
      <c r="D1713" s="269" t="s">
        <v>802</v>
      </c>
      <c r="E1713" s="275">
        <v>466.97353904531508</v>
      </c>
      <c r="F1713" s="275">
        <v>273.6049256306178</v>
      </c>
      <c r="G1713" s="275">
        <v>336.22894482873272</v>
      </c>
      <c r="H1713" s="275">
        <v>557.16693481672996</v>
      </c>
      <c r="I1713" s="275">
        <v>335.41905171012269</v>
      </c>
      <c r="J1713" s="275">
        <v>425.38270154467131</v>
      </c>
      <c r="K1713" s="275">
        <v>655.08152681747356</v>
      </c>
      <c r="L1713" s="275">
        <v>291.90822012043139</v>
      </c>
      <c r="M1713" s="275">
        <v>413.51509734951242</v>
      </c>
      <c r="N1713" s="275">
        <v>430.61020436464855</v>
      </c>
      <c r="O1713" s="275">
        <v>340.40259164308787</v>
      </c>
      <c r="P1713" s="275">
        <v>370.06855612351927</v>
      </c>
      <c r="Q1713" s="275">
        <v>466.51060687919897</v>
      </c>
      <c r="R1713" s="275">
        <v>371.99752901068547</v>
      </c>
      <c r="S1713" s="275">
        <v>416.58463479878924</v>
      </c>
      <c r="T1713" s="275">
        <v>503.55274114181822</v>
      </c>
      <c r="U1713" s="275">
        <v>342.49582948201106</v>
      </c>
      <c r="V1713" s="275">
        <v>406.27126661383522</v>
      </c>
      <c r="W1713" s="275">
        <v>412.7904533856676</v>
      </c>
      <c r="X1713" s="275">
        <v>5.7572918913401701</v>
      </c>
      <c r="Y1713" s="275">
        <v>209.27387263850389</v>
      </c>
      <c r="Z1713" s="275">
        <v>82.911629884302783</v>
      </c>
      <c r="AA1713" s="275">
        <v>82.911629884302783</v>
      </c>
      <c r="AB1713" s="275">
        <v>82.911629884302783</v>
      </c>
      <c r="AC1713" s="275">
        <v>82.911629884302783</v>
      </c>
      <c r="AD1713" s="275">
        <v>82.911629884302783</v>
      </c>
      <c r="AE1713" s="275">
        <v>82.911629884302783</v>
      </c>
      <c r="AF1713" s="275">
        <v>346.38057114904666</v>
      </c>
      <c r="AG1713" s="275">
        <v>31.837412794992368</v>
      </c>
      <c r="AH1713" s="275">
        <v>31.837412794992368</v>
      </c>
      <c r="AI1713" s="275">
        <v>38.651539675279217</v>
      </c>
      <c r="AJ1713" s="275">
        <v>38.651539675279217</v>
      </c>
      <c r="AK1713" s="275">
        <v>38.651539675279217</v>
      </c>
    </row>
    <row r="1714" spans="1:37" ht="15" x14ac:dyDescent="0.25">
      <c r="A1714" s="269" t="s">
        <v>4011</v>
      </c>
      <c r="B1714" s="269" t="s">
        <v>1085</v>
      </c>
      <c r="C1714" s="275">
        <v>394</v>
      </c>
      <c r="D1714" s="269" t="s">
        <v>802</v>
      </c>
      <c r="E1714" s="275">
        <v>514.22501283952681</v>
      </c>
      <c r="F1714" s="275">
        <v>343.75392973480155</v>
      </c>
      <c r="G1714" s="275">
        <v>406.8858605587464</v>
      </c>
      <c r="H1714" s="275">
        <v>701.44307519095969</v>
      </c>
      <c r="I1714" s="275">
        <v>405.91761806620349</v>
      </c>
      <c r="J1714" s="275">
        <v>507.18401282108994</v>
      </c>
      <c r="K1714" s="275">
        <v>799.3576671917034</v>
      </c>
      <c r="L1714" s="275">
        <v>312.48141638902308</v>
      </c>
      <c r="M1714" s="275">
        <v>468.25813757584604</v>
      </c>
      <c r="N1714" s="275">
        <v>836.34684885811009</v>
      </c>
      <c r="O1714" s="275">
        <v>733.74178558253766</v>
      </c>
      <c r="P1714" s="275">
        <v>771.97798710190511</v>
      </c>
      <c r="Q1714" s="275">
        <v>854.64148917079967</v>
      </c>
      <c r="R1714" s="275">
        <v>777.73417350414695</v>
      </c>
      <c r="S1714" s="275">
        <v>825.67583256180956</v>
      </c>
      <c r="T1714" s="275">
        <v>891.68362343341892</v>
      </c>
      <c r="U1714" s="275">
        <v>713.08043400132397</v>
      </c>
      <c r="V1714" s="275">
        <v>806.07785261277309</v>
      </c>
      <c r="W1714" s="275">
        <v>457.54009589653634</v>
      </c>
      <c r="X1714" s="275">
        <v>7.1762147665657228</v>
      </c>
      <c r="Y1714" s="275">
        <v>232.35815533155105</v>
      </c>
      <c r="Z1714" s="275">
        <v>102.68501077198155</v>
      </c>
      <c r="AA1714" s="275">
        <v>102.68501077198155</v>
      </c>
      <c r="AB1714" s="275">
        <v>102.68501077198155</v>
      </c>
      <c r="AC1714" s="275">
        <v>102.68501077198155</v>
      </c>
      <c r="AD1714" s="275">
        <v>102.68501077198155</v>
      </c>
      <c r="AE1714" s="275">
        <v>102.68501077198155</v>
      </c>
      <c r="AF1714" s="275">
        <v>401.99455502044657</v>
      </c>
      <c r="AG1714" s="275">
        <v>36.987221754792373</v>
      </c>
      <c r="AH1714" s="275">
        <v>36.987221754792373</v>
      </c>
      <c r="AI1714" s="275">
        <v>62.179859856252726</v>
      </c>
      <c r="AJ1714" s="275">
        <v>62.179859856252726</v>
      </c>
      <c r="AK1714" s="275">
        <v>62.179859856252726</v>
      </c>
    </row>
    <row r="1715" spans="1:37" ht="15" x14ac:dyDescent="0.25">
      <c r="A1715" s="269" t="s">
        <v>4434</v>
      </c>
      <c r="B1715" s="269" t="s">
        <v>1943</v>
      </c>
      <c r="C1715" s="275">
        <v>396</v>
      </c>
      <c r="D1715" s="269" t="s">
        <v>802</v>
      </c>
      <c r="E1715" s="275">
        <v>514.22501283952681</v>
      </c>
      <c r="F1715" s="275">
        <v>343.75392973480155</v>
      </c>
      <c r="G1715" s="275">
        <v>406.8858605587464</v>
      </c>
      <c r="H1715" s="275">
        <v>701.44307519095969</v>
      </c>
      <c r="I1715" s="275">
        <v>405.91761806620349</v>
      </c>
      <c r="J1715" s="275">
        <v>507.18401282108994</v>
      </c>
      <c r="K1715" s="275">
        <v>799.3576671917034</v>
      </c>
      <c r="L1715" s="275">
        <v>312.48141638902308</v>
      </c>
      <c r="M1715" s="275">
        <v>468.25813757584604</v>
      </c>
      <c r="N1715" s="275">
        <v>836.4300994856203</v>
      </c>
      <c r="O1715" s="275">
        <v>733.82503621004787</v>
      </c>
      <c r="P1715" s="275">
        <v>772.06123772941544</v>
      </c>
      <c r="Q1715" s="275">
        <v>854.72473979830988</v>
      </c>
      <c r="R1715" s="275">
        <v>777.81742413165716</v>
      </c>
      <c r="S1715" s="275">
        <v>825.75908318931988</v>
      </c>
      <c r="T1715" s="275">
        <v>891.76687406092901</v>
      </c>
      <c r="U1715" s="275">
        <v>713.16368462883418</v>
      </c>
      <c r="V1715" s="275">
        <v>806.16110324028341</v>
      </c>
      <c r="W1715" s="275">
        <v>519.62675963896584</v>
      </c>
      <c r="X1715" s="275">
        <v>8.7733362347934332</v>
      </c>
      <c r="Y1715" s="275">
        <v>264.20004793687963</v>
      </c>
      <c r="Z1715" s="275">
        <v>106.11287470545433</v>
      </c>
      <c r="AA1715" s="275">
        <v>106.11287470545433</v>
      </c>
      <c r="AB1715" s="275">
        <v>106.11287470545433</v>
      </c>
      <c r="AC1715" s="275">
        <v>106.11287470545433</v>
      </c>
      <c r="AD1715" s="275">
        <v>106.11287470545433</v>
      </c>
      <c r="AE1715" s="275">
        <v>106.11287470545433</v>
      </c>
      <c r="AF1715" s="275">
        <v>401.99727947244656</v>
      </c>
      <c r="AG1715" s="275">
        <v>36.987474035992371</v>
      </c>
      <c r="AH1715" s="275">
        <v>36.987474035992371</v>
      </c>
      <c r="AI1715" s="275">
        <v>62.187543769306565</v>
      </c>
      <c r="AJ1715" s="275">
        <v>62.187543769306565</v>
      </c>
      <c r="AK1715" s="275">
        <v>62.187543769306565</v>
      </c>
    </row>
    <row r="1716" spans="1:37" ht="15" x14ac:dyDescent="0.25">
      <c r="A1716" s="269" t="s">
        <v>4435</v>
      </c>
      <c r="B1716" s="269" t="s">
        <v>1085</v>
      </c>
      <c r="C1716" s="275">
        <v>396</v>
      </c>
      <c r="D1716" s="269" t="s">
        <v>802</v>
      </c>
      <c r="E1716" s="275">
        <v>514.22501283952681</v>
      </c>
      <c r="F1716" s="275">
        <v>343.75392973480155</v>
      </c>
      <c r="G1716" s="275">
        <v>406.8858605587464</v>
      </c>
      <c r="H1716" s="275">
        <v>701.44307519095969</v>
      </c>
      <c r="I1716" s="275">
        <v>405.91761806620349</v>
      </c>
      <c r="J1716" s="275">
        <v>507.18401282108994</v>
      </c>
      <c r="K1716" s="275">
        <v>799.3576671917034</v>
      </c>
      <c r="L1716" s="275">
        <v>312.48141638902308</v>
      </c>
      <c r="M1716" s="275">
        <v>468.25813757584604</v>
      </c>
      <c r="N1716" s="275">
        <v>836.4300994856203</v>
      </c>
      <c r="O1716" s="275">
        <v>733.82503621004787</v>
      </c>
      <c r="P1716" s="275">
        <v>772.06123772941544</v>
      </c>
      <c r="Q1716" s="275">
        <v>854.72473979830988</v>
      </c>
      <c r="R1716" s="275">
        <v>777.81742413165716</v>
      </c>
      <c r="S1716" s="275">
        <v>825.75908318931988</v>
      </c>
      <c r="T1716" s="275">
        <v>891.76687406092901</v>
      </c>
      <c r="U1716" s="275">
        <v>713.16368462883418</v>
      </c>
      <c r="V1716" s="275">
        <v>806.16110324028341</v>
      </c>
      <c r="W1716" s="275">
        <v>519.62675963896584</v>
      </c>
      <c r="X1716" s="275">
        <v>8.7733362347934332</v>
      </c>
      <c r="Y1716" s="275">
        <v>264.20004793687963</v>
      </c>
      <c r="Z1716" s="275">
        <v>106.11287470545433</v>
      </c>
      <c r="AA1716" s="275">
        <v>106.11287470545433</v>
      </c>
      <c r="AB1716" s="275">
        <v>106.11287470545433</v>
      </c>
      <c r="AC1716" s="275">
        <v>106.11287470545433</v>
      </c>
      <c r="AD1716" s="275">
        <v>106.11287470545433</v>
      </c>
      <c r="AE1716" s="275">
        <v>106.11287470545433</v>
      </c>
      <c r="AF1716" s="275">
        <v>401.99727947244656</v>
      </c>
      <c r="AG1716" s="275">
        <v>36.987474035992371</v>
      </c>
      <c r="AH1716" s="275">
        <v>36.987474035992371</v>
      </c>
      <c r="AI1716" s="275">
        <v>62.187543769306565</v>
      </c>
      <c r="AJ1716" s="275">
        <v>62.187543769306565</v>
      </c>
      <c r="AK1716" s="275">
        <v>62.187543769306565</v>
      </c>
    </row>
    <row r="1717" spans="1:37" ht="15" x14ac:dyDescent="0.25">
      <c r="A1717" s="269" t="s">
        <v>4012</v>
      </c>
      <c r="B1717" s="269" t="s">
        <v>1949</v>
      </c>
      <c r="C1717" s="275">
        <v>65</v>
      </c>
      <c r="D1717" s="269" t="s">
        <v>802</v>
      </c>
      <c r="E1717" s="275">
        <v>124.73082343628435</v>
      </c>
      <c r="F1717" s="275">
        <v>67.876172103403178</v>
      </c>
      <c r="G1717" s="275">
        <v>88.18609806493447</v>
      </c>
      <c r="H1717" s="275">
        <v>108.48676537801134</v>
      </c>
      <c r="I1717" s="275">
        <v>89.597706663114138</v>
      </c>
      <c r="J1717" s="275">
        <v>100.59441706523647</v>
      </c>
      <c r="K1717" s="275">
        <v>206.40135737875499</v>
      </c>
      <c r="L1717" s="275">
        <v>64.702271159941347</v>
      </c>
      <c r="M1717" s="275">
        <v>108.95057704554648</v>
      </c>
      <c r="N1717" s="275">
        <v>47.646579254013673</v>
      </c>
      <c r="O1717" s="275">
        <v>16.032888002414275</v>
      </c>
      <c r="P1717" s="275">
        <v>27.037967860495574</v>
      </c>
      <c r="Q1717" s="275">
        <v>43.476596369208238</v>
      </c>
      <c r="R1717" s="275">
        <v>28.770011563587566</v>
      </c>
      <c r="S1717" s="275">
        <v>36.756301107443029</v>
      </c>
      <c r="T1717" s="275">
        <v>76.593282275642224</v>
      </c>
      <c r="U1717" s="275">
        <v>17.681801055420671</v>
      </c>
      <c r="V1717" s="275">
        <v>39.150679294148112</v>
      </c>
      <c r="W1717" s="275">
        <v>1.0346631566653126</v>
      </c>
      <c r="X1717" s="275">
        <v>2.1492458762283992E-2</v>
      </c>
      <c r="Y1717" s="275">
        <v>0.52807780771379831</v>
      </c>
      <c r="Z1717" s="275">
        <v>0.73119044868439587</v>
      </c>
      <c r="AA1717" s="275">
        <v>0.73119044868439587</v>
      </c>
      <c r="AB1717" s="275">
        <v>0.73119044868439587</v>
      </c>
      <c r="AC1717" s="275">
        <v>0.73119044868439587</v>
      </c>
      <c r="AD1717" s="275">
        <v>0.73119044868439587</v>
      </c>
      <c r="AE1717" s="275">
        <v>0.73119044868439587</v>
      </c>
      <c r="AF1717" s="275">
        <v>121.63979239549805</v>
      </c>
      <c r="AG1717" s="275">
        <v>11.263722425254539</v>
      </c>
      <c r="AH1717" s="275">
        <v>11.263722425254539</v>
      </c>
      <c r="AI1717" s="275">
        <v>9.9145109992621698</v>
      </c>
      <c r="AJ1717" s="275">
        <v>9.9145109992621698</v>
      </c>
      <c r="AK1717" s="275">
        <v>9.9145109992621698</v>
      </c>
    </row>
    <row r="1718" spans="1:37" ht="15" x14ac:dyDescent="0.25">
      <c r="A1718" s="269" t="s">
        <v>4436</v>
      </c>
      <c r="B1718" s="269" t="s">
        <v>1949</v>
      </c>
      <c r="C1718" s="275">
        <v>67</v>
      </c>
      <c r="D1718" s="269" t="s">
        <v>802</v>
      </c>
      <c r="E1718" s="275">
        <v>124.73082343628435</v>
      </c>
      <c r="F1718" s="275">
        <v>67.876172103403178</v>
      </c>
      <c r="G1718" s="275">
        <v>88.18609806493447</v>
      </c>
      <c r="H1718" s="275">
        <v>108.48676537801134</v>
      </c>
      <c r="I1718" s="275">
        <v>89.597706663114138</v>
      </c>
      <c r="J1718" s="275">
        <v>100.59441706523647</v>
      </c>
      <c r="K1718" s="275">
        <v>206.40135737875499</v>
      </c>
      <c r="L1718" s="275">
        <v>64.702271159941347</v>
      </c>
      <c r="M1718" s="275">
        <v>108.95057704554648</v>
      </c>
      <c r="N1718" s="275">
        <v>47.729829881523898</v>
      </c>
      <c r="O1718" s="275">
        <v>16.116138629924507</v>
      </c>
      <c r="P1718" s="275">
        <v>27.121218488005812</v>
      </c>
      <c r="Q1718" s="275">
        <v>43.559846996718477</v>
      </c>
      <c r="R1718" s="275">
        <v>28.853262191097794</v>
      </c>
      <c r="S1718" s="275">
        <v>36.839551734953268</v>
      </c>
      <c r="T1718" s="275">
        <v>76.676532903152463</v>
      </c>
      <c r="U1718" s="275">
        <v>17.765051682930903</v>
      </c>
      <c r="V1718" s="275">
        <v>39.233929921658344</v>
      </c>
      <c r="W1718" s="275">
        <v>1.0346631566653126</v>
      </c>
      <c r="X1718" s="275">
        <v>2.1492458762283992E-2</v>
      </c>
      <c r="Y1718" s="275">
        <v>0.52807780771379831</v>
      </c>
      <c r="Z1718" s="275">
        <v>0.73119044868439587</v>
      </c>
      <c r="AA1718" s="275">
        <v>0.73119044868439587</v>
      </c>
      <c r="AB1718" s="275">
        <v>0.73119044868439587</v>
      </c>
      <c r="AC1718" s="275">
        <v>0.73119044868439587</v>
      </c>
      <c r="AD1718" s="275">
        <v>0.73119044868439587</v>
      </c>
      <c r="AE1718" s="275">
        <v>0.73119044868439587</v>
      </c>
      <c r="AF1718" s="275">
        <v>121.64251684749804</v>
      </c>
      <c r="AG1718" s="275">
        <v>11.26397470645454</v>
      </c>
      <c r="AH1718" s="275">
        <v>11.26397470645454</v>
      </c>
      <c r="AI1718" s="275">
        <v>9.9221949123160034</v>
      </c>
      <c r="AJ1718" s="275">
        <v>9.9221949123160034</v>
      </c>
      <c r="AK1718" s="275">
        <v>9.9221949123160034</v>
      </c>
    </row>
    <row r="1719" spans="1:37" ht="15" x14ac:dyDescent="0.25">
      <c r="A1719" s="269" t="s">
        <v>4013</v>
      </c>
      <c r="B1719" s="269" t="s">
        <v>1951</v>
      </c>
      <c r="C1719" s="275">
        <v>88</v>
      </c>
      <c r="D1719" s="269" t="s">
        <v>802</v>
      </c>
      <c r="E1719" s="275">
        <v>46.098594205638669</v>
      </c>
      <c r="F1719" s="275">
        <v>40.533345704418764</v>
      </c>
      <c r="G1719" s="275">
        <v>41.960803324261711</v>
      </c>
      <c r="H1719" s="275">
        <v>67.100366830314599</v>
      </c>
      <c r="I1719" s="275">
        <v>41.618078108115597</v>
      </c>
      <c r="J1719" s="275">
        <v>50.219105686998844</v>
      </c>
      <c r="K1719" s="275">
        <v>67.100366830314599</v>
      </c>
      <c r="L1719" s="275">
        <v>47.517448430165871</v>
      </c>
      <c r="M1719" s="275">
        <v>52.73680234595426</v>
      </c>
      <c r="N1719" s="275">
        <v>71.166653176235982</v>
      </c>
      <c r="O1719" s="275">
        <v>68.135933100203502</v>
      </c>
      <c r="P1719" s="275">
        <v>69.398733131883688</v>
      </c>
      <c r="Q1719" s="275">
        <v>77.073295254491342</v>
      </c>
      <c r="R1719" s="275">
        <v>69.819666475777112</v>
      </c>
      <c r="S1719" s="275">
        <v>71.931120827117979</v>
      </c>
      <c r="T1719" s="275">
        <v>77.073295254491342</v>
      </c>
      <c r="U1719" s="275">
        <v>69.664868401967496</v>
      </c>
      <c r="V1719" s="275">
        <v>71.769535121434501</v>
      </c>
      <c r="W1719" s="275">
        <v>88.895415740315372</v>
      </c>
      <c r="X1719" s="275">
        <v>1.8323360111853235</v>
      </c>
      <c r="Y1719" s="275">
        <v>45.363875875750345</v>
      </c>
      <c r="Z1719" s="275">
        <v>19.556824961612524</v>
      </c>
      <c r="AA1719" s="275">
        <v>19.556824961612524</v>
      </c>
      <c r="AB1719" s="275">
        <v>19.556824961612524</v>
      </c>
      <c r="AC1719" s="275">
        <v>19.556824961612524</v>
      </c>
      <c r="AD1719" s="275">
        <v>19.556824961612524</v>
      </c>
      <c r="AE1719" s="275">
        <v>19.556824961612524</v>
      </c>
      <c r="AF1719" s="275">
        <v>17.362233144237479</v>
      </c>
      <c r="AG1719" s="275">
        <v>1.6077250660975446</v>
      </c>
      <c r="AH1719" s="275">
        <v>1.6077250660975446</v>
      </c>
      <c r="AI1719" s="275">
        <v>4.5999321657680179</v>
      </c>
      <c r="AJ1719" s="275">
        <v>4.5999321657680179</v>
      </c>
      <c r="AK1719" s="275">
        <v>4.5999321657680179</v>
      </c>
    </row>
    <row r="1720" spans="1:37" ht="15" x14ac:dyDescent="0.25">
      <c r="A1720" s="269" t="s">
        <v>4014</v>
      </c>
      <c r="B1720" s="269" t="s">
        <v>1953</v>
      </c>
      <c r="C1720" s="275">
        <v>88</v>
      </c>
      <c r="D1720" s="269" t="s">
        <v>802</v>
      </c>
      <c r="E1720" s="275">
        <v>78.174206023569738</v>
      </c>
      <c r="F1720" s="275">
        <v>56.283836969156013</v>
      </c>
      <c r="G1720" s="275">
        <v>65.513108567599659</v>
      </c>
      <c r="H1720" s="275">
        <v>115.1924136217245</v>
      </c>
      <c r="I1720" s="275">
        <v>59.995155024477882</v>
      </c>
      <c r="J1720" s="275">
        <v>77.486209445805045</v>
      </c>
      <c r="K1720" s="275">
        <v>115.1924136217245</v>
      </c>
      <c r="L1720" s="275">
        <v>54.375180519696421</v>
      </c>
      <c r="M1720" s="275">
        <v>70.984482421398809</v>
      </c>
      <c r="N1720" s="275">
        <v>211.51515269415685</v>
      </c>
      <c r="O1720" s="275">
        <v>191.63434290645046</v>
      </c>
      <c r="P1720" s="275">
        <v>203.3685434580124</v>
      </c>
      <c r="Q1720" s="275">
        <v>211.15903033173061</v>
      </c>
      <c r="R1720" s="275">
        <v>205.40196131537894</v>
      </c>
      <c r="S1720" s="275">
        <v>208.29485341479142</v>
      </c>
      <c r="T1720" s="275">
        <v>211.15903033173061</v>
      </c>
      <c r="U1720" s="275">
        <v>193.19306990840514</v>
      </c>
      <c r="V1720" s="275">
        <v>205.03839712108046</v>
      </c>
      <c r="W1720" s="275">
        <v>103.81196324393829</v>
      </c>
      <c r="X1720" s="275">
        <v>2.305310302927174</v>
      </c>
      <c r="Y1720" s="275">
        <v>53.058636773432731</v>
      </c>
      <c r="Z1720" s="275">
        <v>26.147951924172109</v>
      </c>
      <c r="AA1720" s="275">
        <v>26.147951924172109</v>
      </c>
      <c r="AB1720" s="275">
        <v>26.147951924172109</v>
      </c>
      <c r="AC1720" s="275">
        <v>26.147951924172109</v>
      </c>
      <c r="AD1720" s="275">
        <v>26.147951924172109</v>
      </c>
      <c r="AE1720" s="275">
        <v>26.147951924172109</v>
      </c>
      <c r="AF1720" s="275">
        <v>35.900227768037475</v>
      </c>
      <c r="AG1720" s="275">
        <v>3.3243280526975445</v>
      </c>
      <c r="AH1720" s="275">
        <v>3.3243280526975445</v>
      </c>
      <c r="AI1720" s="275">
        <v>12.442705559425853</v>
      </c>
      <c r="AJ1720" s="275">
        <v>12.442705559425853</v>
      </c>
      <c r="AK1720" s="275">
        <v>12.442705559425853</v>
      </c>
    </row>
    <row r="1721" spans="1:37" ht="15" x14ac:dyDescent="0.25">
      <c r="A1721" s="269" t="s">
        <v>4015</v>
      </c>
      <c r="B1721" s="269" t="s">
        <v>1959</v>
      </c>
      <c r="C1721" s="275">
        <v>65</v>
      </c>
      <c r="D1721" s="269" t="s">
        <v>802</v>
      </c>
      <c r="E1721" s="275">
        <v>220.64267849577439</v>
      </c>
      <c r="F1721" s="275">
        <v>81.77978134104869</v>
      </c>
      <c r="G1721" s="275">
        <v>122.16043679101307</v>
      </c>
      <c r="H1721" s="275">
        <v>247.3790689477749</v>
      </c>
      <c r="I1721" s="275">
        <v>115.78324869782502</v>
      </c>
      <c r="J1721" s="275">
        <v>174.13096741843833</v>
      </c>
      <c r="K1721" s="275">
        <v>247.3790689477749</v>
      </c>
      <c r="L1721" s="275">
        <v>84.456449279414642</v>
      </c>
      <c r="M1721" s="275">
        <v>146.35411326610318</v>
      </c>
      <c r="N1721" s="275">
        <v>169.46366558192693</v>
      </c>
      <c r="O1721" s="275">
        <v>119.96190434006304</v>
      </c>
      <c r="P1721" s="275">
        <v>134.83438886737252</v>
      </c>
      <c r="Q1721" s="275">
        <v>195.73957310270202</v>
      </c>
      <c r="R1721" s="275">
        <v>132.75827799442243</v>
      </c>
      <c r="S1721" s="275">
        <v>164.03497120999225</v>
      </c>
      <c r="T1721" s="275">
        <v>195.73957310270202</v>
      </c>
      <c r="U1721" s="275">
        <v>115.8194232206879</v>
      </c>
      <c r="V1721" s="275">
        <v>151.81198195538366</v>
      </c>
      <c r="W1721" s="275">
        <v>145.06954300805612</v>
      </c>
      <c r="X1721" s="275">
        <v>0.23879139902191729</v>
      </c>
      <c r="Y1721" s="275">
        <v>72.654167203539018</v>
      </c>
      <c r="Z1721" s="275">
        <v>23.509964550780815</v>
      </c>
      <c r="AA1721" s="275">
        <v>23.509964550780815</v>
      </c>
      <c r="AB1721" s="275">
        <v>23.509964550780815</v>
      </c>
      <c r="AC1721" s="275">
        <v>23.509964550780815</v>
      </c>
      <c r="AD1721" s="275">
        <v>23.509964550780815</v>
      </c>
      <c r="AE1721" s="275">
        <v>23.509964550780815</v>
      </c>
      <c r="AF1721" s="275">
        <v>172.6540793208361</v>
      </c>
      <c r="AG1721" s="275">
        <v>15.750515171445194</v>
      </c>
      <c r="AH1721" s="275">
        <v>15.750515171445194</v>
      </c>
      <c r="AI1721" s="275">
        <v>14.937232178713002</v>
      </c>
      <c r="AJ1721" s="275">
        <v>14.937232178713002</v>
      </c>
      <c r="AK1721" s="275">
        <v>14.937232178713002</v>
      </c>
    </row>
    <row r="1722" spans="1:37" ht="15" x14ac:dyDescent="0.25">
      <c r="A1722" s="269" t="s">
        <v>4437</v>
      </c>
      <c r="B1722" s="269" t="s">
        <v>1959</v>
      </c>
      <c r="C1722" s="275">
        <v>65</v>
      </c>
      <c r="D1722" s="269" t="s">
        <v>802</v>
      </c>
      <c r="E1722" s="275">
        <v>220.64267849577439</v>
      </c>
      <c r="F1722" s="275">
        <v>81.77978134104869</v>
      </c>
      <c r="G1722" s="275">
        <v>122.16043679101307</v>
      </c>
      <c r="H1722" s="275">
        <v>247.3790689477749</v>
      </c>
      <c r="I1722" s="275">
        <v>115.78324869782502</v>
      </c>
      <c r="J1722" s="275">
        <v>174.13096741843833</v>
      </c>
      <c r="K1722" s="275">
        <v>247.3790689477749</v>
      </c>
      <c r="L1722" s="275">
        <v>84.456449279414642</v>
      </c>
      <c r="M1722" s="275">
        <v>146.35411326610318</v>
      </c>
      <c r="N1722" s="275">
        <v>169.46366558192693</v>
      </c>
      <c r="O1722" s="275">
        <v>119.96190434006304</v>
      </c>
      <c r="P1722" s="275">
        <v>134.83438886737252</v>
      </c>
      <c r="Q1722" s="275">
        <v>195.73957310270202</v>
      </c>
      <c r="R1722" s="275">
        <v>132.75827799442243</v>
      </c>
      <c r="S1722" s="275">
        <v>164.03497120999225</v>
      </c>
      <c r="T1722" s="275">
        <v>195.73957310270202</v>
      </c>
      <c r="U1722" s="275">
        <v>115.8194232206879</v>
      </c>
      <c r="V1722" s="275">
        <v>151.81198195538366</v>
      </c>
      <c r="W1722" s="275">
        <v>207.15620675048575</v>
      </c>
      <c r="X1722" s="275">
        <v>1.8359128672496263</v>
      </c>
      <c r="Y1722" s="275">
        <v>104.49605980886768</v>
      </c>
      <c r="Z1722" s="275">
        <v>26.937828484253622</v>
      </c>
      <c r="AA1722" s="275">
        <v>26.937828484253622</v>
      </c>
      <c r="AB1722" s="275">
        <v>26.937828484253622</v>
      </c>
      <c r="AC1722" s="275">
        <v>26.937828484253622</v>
      </c>
      <c r="AD1722" s="275">
        <v>26.937828484253622</v>
      </c>
      <c r="AE1722" s="275">
        <v>26.937828484253622</v>
      </c>
      <c r="AF1722" s="275">
        <v>172.6540793208361</v>
      </c>
      <c r="AG1722" s="275">
        <v>15.750515171445194</v>
      </c>
      <c r="AH1722" s="275">
        <v>15.750515171445194</v>
      </c>
      <c r="AI1722" s="275">
        <v>14.937232178713002</v>
      </c>
      <c r="AJ1722" s="275">
        <v>14.937232178713002</v>
      </c>
      <c r="AK1722" s="275">
        <v>14.937232178713002</v>
      </c>
    </row>
    <row r="1723" spans="1:37" ht="15" x14ac:dyDescent="0.25">
      <c r="A1723" s="269" t="s">
        <v>4016</v>
      </c>
      <c r="B1723" s="269" t="s">
        <v>1104</v>
      </c>
      <c r="C1723" s="275">
        <v>126</v>
      </c>
      <c r="D1723" s="269" t="s">
        <v>802</v>
      </c>
      <c r="E1723" s="275">
        <v>1456.3295482710716</v>
      </c>
      <c r="F1723" s="275">
        <v>1179.6660659349686</v>
      </c>
      <c r="G1723" s="275">
        <v>1316.6576752589008</v>
      </c>
      <c r="H1723" s="275">
        <v>1798.7422943930417</v>
      </c>
      <c r="I1723" s="275">
        <v>1118.4447556716416</v>
      </c>
      <c r="J1723" s="275">
        <v>1403.9568073794976</v>
      </c>
      <c r="K1723" s="275">
        <v>1799.9307198976774</v>
      </c>
      <c r="L1723" s="275">
        <v>920.43052559624141</v>
      </c>
      <c r="M1723" s="275">
        <v>1191.9059762018453</v>
      </c>
      <c r="N1723" s="275">
        <v>435.19760930761612</v>
      </c>
      <c r="O1723" s="275">
        <v>264.10749243287034</v>
      </c>
      <c r="P1723" s="275">
        <v>358.94302996470333</v>
      </c>
      <c r="Q1723" s="275">
        <v>482.37253661705438</v>
      </c>
      <c r="R1723" s="275">
        <v>273.7120498438789</v>
      </c>
      <c r="S1723" s="275">
        <v>384.38887624005372</v>
      </c>
      <c r="T1723" s="275">
        <v>483.06847976941344</v>
      </c>
      <c r="U1723" s="275">
        <v>170.63618549773224</v>
      </c>
      <c r="V1723" s="275">
        <v>278.05528806534664</v>
      </c>
      <c r="W1723" s="275">
        <v>22.520301597590493</v>
      </c>
      <c r="X1723" s="275">
        <v>0.24420209838335999</v>
      </c>
      <c r="Y1723" s="275">
        <v>11.382251847986927</v>
      </c>
      <c r="Z1723" s="275">
        <v>15.028652240918957</v>
      </c>
      <c r="AA1723" s="275">
        <v>15.028652240918957</v>
      </c>
      <c r="AB1723" s="275">
        <v>15.028652240918957</v>
      </c>
      <c r="AC1723" s="275">
        <v>15.028652240918957</v>
      </c>
      <c r="AD1723" s="275">
        <v>15.028652240918957</v>
      </c>
      <c r="AE1723" s="275">
        <v>15.028652240918957</v>
      </c>
      <c r="AF1723" s="275">
        <v>380.78643985880194</v>
      </c>
      <c r="AG1723" s="275">
        <v>35.260463338979072</v>
      </c>
      <c r="AH1723" s="275">
        <v>35.260463338979072</v>
      </c>
      <c r="AI1723" s="275">
        <v>81.152842949110592</v>
      </c>
      <c r="AJ1723" s="275">
        <v>81.152842949110592</v>
      </c>
      <c r="AK1723" s="275">
        <v>81.152842949110592</v>
      </c>
    </row>
    <row r="1724" spans="1:37" ht="15" x14ac:dyDescent="0.25">
      <c r="A1724" s="269" t="s">
        <v>4438</v>
      </c>
      <c r="B1724" s="269" t="s">
        <v>1104</v>
      </c>
      <c r="C1724" s="275">
        <v>127</v>
      </c>
      <c r="D1724" s="269" t="s">
        <v>802</v>
      </c>
      <c r="E1724" s="275">
        <v>1456.3295482710716</v>
      </c>
      <c r="F1724" s="275">
        <v>1179.6660659349686</v>
      </c>
      <c r="G1724" s="275">
        <v>1316.6576752589008</v>
      </c>
      <c r="H1724" s="275">
        <v>1798.7422943930417</v>
      </c>
      <c r="I1724" s="275">
        <v>1118.4447556716416</v>
      </c>
      <c r="J1724" s="275">
        <v>1403.9568073794976</v>
      </c>
      <c r="K1724" s="275">
        <v>1799.9307198976774</v>
      </c>
      <c r="L1724" s="275">
        <v>920.43052559624141</v>
      </c>
      <c r="M1724" s="275">
        <v>1191.9059762018453</v>
      </c>
      <c r="N1724" s="275">
        <v>435.19504781203267</v>
      </c>
      <c r="O1724" s="275">
        <v>264.10493093728695</v>
      </c>
      <c r="P1724" s="275">
        <v>358.94046846911993</v>
      </c>
      <c r="Q1724" s="275">
        <v>482.37481930222123</v>
      </c>
      <c r="R1724" s="275">
        <v>273.71433252904569</v>
      </c>
      <c r="S1724" s="275">
        <v>384.38873683484542</v>
      </c>
      <c r="T1724" s="275">
        <v>483.07076245458029</v>
      </c>
      <c r="U1724" s="275">
        <v>170.63846818289906</v>
      </c>
      <c r="V1724" s="275">
        <v>278.05757075051349</v>
      </c>
      <c r="W1724" s="275">
        <v>22.520301597590493</v>
      </c>
      <c r="X1724" s="275">
        <v>0.24420209838335999</v>
      </c>
      <c r="Y1724" s="275">
        <v>11.382251847986927</v>
      </c>
      <c r="Z1724" s="275">
        <v>15.028652240918957</v>
      </c>
      <c r="AA1724" s="275">
        <v>15.028652240918957</v>
      </c>
      <c r="AB1724" s="275">
        <v>15.028652240918957</v>
      </c>
      <c r="AC1724" s="275">
        <v>15.028652240918957</v>
      </c>
      <c r="AD1724" s="275">
        <v>15.028652240918957</v>
      </c>
      <c r="AE1724" s="275">
        <v>15.028652240918957</v>
      </c>
      <c r="AF1724" s="275">
        <v>380.78962022080191</v>
      </c>
      <c r="AG1724" s="275">
        <v>35.260757836579074</v>
      </c>
      <c r="AH1724" s="275">
        <v>35.260757836579074</v>
      </c>
      <c r="AI1724" s="275">
        <v>81.159015098791514</v>
      </c>
      <c r="AJ1724" s="275">
        <v>81.159015098791514</v>
      </c>
      <c r="AK1724" s="275">
        <v>81.159015098791514</v>
      </c>
    </row>
    <row r="1725" spans="1:37" ht="15" x14ac:dyDescent="0.25">
      <c r="A1725" s="269" t="s">
        <v>4017</v>
      </c>
      <c r="B1725" s="269" t="s">
        <v>1096</v>
      </c>
      <c r="C1725" s="275">
        <v>714</v>
      </c>
      <c r="D1725" s="269" t="s">
        <v>802</v>
      </c>
      <c r="E1725" s="275">
        <v>7013.7659793565126</v>
      </c>
      <c r="F1725" s="275">
        <v>5675.2711775178004</v>
      </c>
      <c r="G1725" s="275">
        <v>6326.9262931534822</v>
      </c>
      <c r="H1725" s="275">
        <v>8795.7703091967815</v>
      </c>
      <c r="I1725" s="275">
        <v>5358.0080951283271</v>
      </c>
      <c r="J1725" s="275">
        <v>6781.7931856421264</v>
      </c>
      <c r="K1725" s="275">
        <v>8845.0377627864818</v>
      </c>
      <c r="L1725" s="275">
        <v>4349.6065882012836</v>
      </c>
      <c r="M1725" s="275">
        <v>5742.3179163138693</v>
      </c>
      <c r="N1725" s="275">
        <v>2341.097002281082</v>
      </c>
      <c r="O1725" s="275">
        <v>1500.4841348147088</v>
      </c>
      <c r="P1725" s="275">
        <v>1948.024369010712</v>
      </c>
      <c r="Q1725" s="275">
        <v>2593.4564208685915</v>
      </c>
      <c r="R1725" s="275">
        <v>1579.4744167591973</v>
      </c>
      <c r="S1725" s="275">
        <v>2095.2970373067865</v>
      </c>
      <c r="T1725" s="275">
        <v>2614.1887913686915</v>
      </c>
      <c r="U1725" s="275">
        <v>1032.2918891818415</v>
      </c>
      <c r="V1725" s="275">
        <v>1588.9272746933179</v>
      </c>
      <c r="W1725" s="275">
        <v>146.21990633439529</v>
      </c>
      <c r="X1725" s="275">
        <v>1.6788391961320817</v>
      </c>
      <c r="Y1725" s="275">
        <v>73.949372765263689</v>
      </c>
      <c r="Z1725" s="275">
        <v>92.117519529846547</v>
      </c>
      <c r="AA1725" s="275">
        <v>92.117519529846547</v>
      </c>
      <c r="AB1725" s="275">
        <v>92.117519529846547</v>
      </c>
      <c r="AC1725" s="275">
        <v>92.117519529846547</v>
      </c>
      <c r="AD1725" s="275">
        <v>92.117519529846547</v>
      </c>
      <c r="AE1725" s="275">
        <v>92.117519529846547</v>
      </c>
      <c r="AF1725" s="275">
        <v>2123.5058090223893</v>
      </c>
      <c r="AG1725" s="275">
        <v>196.59785117681051</v>
      </c>
      <c r="AH1725" s="275">
        <v>196.59785117681051</v>
      </c>
      <c r="AI1725" s="275">
        <v>421.03237241601278</v>
      </c>
      <c r="AJ1725" s="275">
        <v>421.03237241601278</v>
      </c>
      <c r="AK1725" s="275">
        <v>421.03237241601278</v>
      </c>
    </row>
    <row r="1726" spans="1:37" ht="15" x14ac:dyDescent="0.25">
      <c r="A1726" s="269" t="s">
        <v>4439</v>
      </c>
      <c r="B1726" s="269" t="s">
        <v>1096</v>
      </c>
      <c r="C1726" s="275">
        <v>704</v>
      </c>
      <c r="D1726" s="269" t="s">
        <v>802</v>
      </c>
      <c r="E1726" s="275">
        <v>7027.28452515152</v>
      </c>
      <c r="F1726" s="275">
        <v>5683.0491382524706</v>
      </c>
      <c r="G1726" s="275">
        <v>6336.471527357503</v>
      </c>
      <c r="H1726" s="275">
        <v>8829.7672964828744</v>
      </c>
      <c r="I1726" s="275">
        <v>5365.8132836415598</v>
      </c>
      <c r="J1726" s="275">
        <v>6797.4908715787642</v>
      </c>
      <c r="K1726" s="275">
        <v>8879.0347500725748</v>
      </c>
      <c r="L1726" s="275">
        <v>4354.0709866482648</v>
      </c>
      <c r="M1726" s="275">
        <v>5755.0006594871902</v>
      </c>
      <c r="N1726" s="275">
        <v>2343.7880234500631</v>
      </c>
      <c r="O1726" s="275">
        <v>1501.0550246921189</v>
      </c>
      <c r="P1726" s="275">
        <v>1949.4292274625066</v>
      </c>
      <c r="Q1726" s="275">
        <v>2597.4285907403219</v>
      </c>
      <c r="R1726" s="275">
        <v>1581.4675658854026</v>
      </c>
      <c r="S1726" s="275">
        <v>2097.7574741753024</v>
      </c>
      <c r="T1726" s="275">
        <v>2618.1609612404218</v>
      </c>
      <c r="U1726" s="275">
        <v>1032.5186872186132</v>
      </c>
      <c r="V1726" s="275">
        <v>1590.8459081028086</v>
      </c>
      <c r="W1726" s="275">
        <v>146.2067908386276</v>
      </c>
      <c r="X1726" s="275">
        <v>1.6786984056981544</v>
      </c>
      <c r="Y1726" s="275">
        <v>73.942744622162877</v>
      </c>
      <c r="Z1726" s="275">
        <v>92.117075936777951</v>
      </c>
      <c r="AA1726" s="275">
        <v>92.117075936777951</v>
      </c>
      <c r="AB1726" s="275">
        <v>92.117075936777951</v>
      </c>
      <c r="AC1726" s="275">
        <v>92.117075936777951</v>
      </c>
      <c r="AD1726" s="275">
        <v>92.117075936777951</v>
      </c>
      <c r="AE1726" s="275">
        <v>92.117075936777951</v>
      </c>
      <c r="AF1726" s="275">
        <v>2154.8673714650895</v>
      </c>
      <c r="AG1726" s="275">
        <v>199.50190353801051</v>
      </c>
      <c r="AH1726" s="275">
        <v>199.50190353801051</v>
      </c>
      <c r="AI1726" s="275">
        <v>422.38629853018642</v>
      </c>
      <c r="AJ1726" s="275">
        <v>422.38629853018642</v>
      </c>
      <c r="AK1726" s="275">
        <v>422.38629853018642</v>
      </c>
    </row>
    <row r="1727" spans="1:37" ht="15" x14ac:dyDescent="0.25">
      <c r="A1727" s="269" t="s">
        <v>4018</v>
      </c>
      <c r="B1727" s="269" t="s">
        <v>1962</v>
      </c>
      <c r="C1727" s="275">
        <v>58</v>
      </c>
      <c r="D1727" s="269" t="s">
        <v>802</v>
      </c>
      <c r="E1727" s="275">
        <v>431.18385151484375</v>
      </c>
      <c r="F1727" s="275">
        <v>311.9938199739064</v>
      </c>
      <c r="G1727" s="275">
        <v>346.79177962494219</v>
      </c>
      <c r="H1727" s="275">
        <v>439.07391396414448</v>
      </c>
      <c r="I1727" s="275">
        <v>339.63498242211068</v>
      </c>
      <c r="J1727" s="275">
        <v>390.46052346032229</v>
      </c>
      <c r="K1727" s="275">
        <v>478.23975076444191</v>
      </c>
      <c r="L1727" s="275">
        <v>318.23422504413753</v>
      </c>
      <c r="M1727" s="275">
        <v>377.4937479378284</v>
      </c>
      <c r="N1727" s="275">
        <v>103.35843848178679</v>
      </c>
      <c r="O1727" s="275">
        <v>60.928357417332045</v>
      </c>
      <c r="P1727" s="275">
        <v>72.597830096059013</v>
      </c>
      <c r="Q1727" s="275">
        <v>117.17176173471029</v>
      </c>
      <c r="R1727" s="275">
        <v>71.030757670773639</v>
      </c>
      <c r="S1727" s="275">
        <v>97.175301404354414</v>
      </c>
      <c r="T1727" s="275">
        <v>131.98861543975798</v>
      </c>
      <c r="U1727" s="275">
        <v>55.72287650123954</v>
      </c>
      <c r="V1727" s="275">
        <v>88.394459843954962</v>
      </c>
      <c r="W1727" s="275">
        <v>1.9638405147032014</v>
      </c>
      <c r="X1727" s="275">
        <v>3.1490382096215609E-2</v>
      </c>
      <c r="Y1727" s="275">
        <v>0.9976654483997085</v>
      </c>
      <c r="Z1727" s="275">
        <v>0.77230617531475776</v>
      </c>
      <c r="AA1727" s="275">
        <v>0.77230617531475776</v>
      </c>
      <c r="AB1727" s="275">
        <v>0.77230617531475776</v>
      </c>
      <c r="AC1727" s="275">
        <v>0.77230617531475776</v>
      </c>
      <c r="AD1727" s="275">
        <v>0.77230617531475776</v>
      </c>
      <c r="AE1727" s="275">
        <v>0.77230617531475776</v>
      </c>
      <c r="AF1727" s="275">
        <v>160.15795853609177</v>
      </c>
      <c r="AG1727" s="275">
        <v>14.830468437174606</v>
      </c>
      <c r="AH1727" s="275">
        <v>14.830468437174606</v>
      </c>
      <c r="AI1727" s="275">
        <v>15.006397290996446</v>
      </c>
      <c r="AJ1727" s="275">
        <v>15.006397290996446</v>
      </c>
      <c r="AK1727" s="275">
        <v>15.006397290996446</v>
      </c>
    </row>
    <row r="1728" spans="1:37" ht="15" x14ac:dyDescent="0.25">
      <c r="A1728" s="269" t="s">
        <v>4440</v>
      </c>
      <c r="B1728" s="269" t="s">
        <v>1962</v>
      </c>
      <c r="C1728" s="275">
        <v>55</v>
      </c>
      <c r="D1728" s="269" t="s">
        <v>802</v>
      </c>
      <c r="E1728" s="275">
        <v>431.18385151484375</v>
      </c>
      <c r="F1728" s="275">
        <v>311.9938199739064</v>
      </c>
      <c r="G1728" s="275">
        <v>346.79177962494219</v>
      </c>
      <c r="H1728" s="275">
        <v>439.07391396414448</v>
      </c>
      <c r="I1728" s="275">
        <v>339.63498242211068</v>
      </c>
      <c r="J1728" s="275">
        <v>390.46052346032229</v>
      </c>
      <c r="K1728" s="275">
        <v>478.23975076444191</v>
      </c>
      <c r="L1728" s="275">
        <v>318.23422504413753</v>
      </c>
      <c r="M1728" s="275">
        <v>377.4937479378284</v>
      </c>
      <c r="N1728" s="275">
        <v>103.17968736968261</v>
      </c>
      <c r="O1728" s="275">
        <v>60.749606305227843</v>
      </c>
      <c r="P1728" s="275">
        <v>72.419078983954819</v>
      </c>
      <c r="Q1728" s="275">
        <v>116.9881664418559</v>
      </c>
      <c r="R1728" s="275">
        <v>70.852006558669459</v>
      </c>
      <c r="S1728" s="275">
        <v>96.994128201875128</v>
      </c>
      <c r="T1728" s="275">
        <v>131.80502014690359</v>
      </c>
      <c r="U1728" s="275">
        <v>55.539281208385155</v>
      </c>
      <c r="V1728" s="275">
        <v>88.21086455110057</v>
      </c>
      <c r="W1728" s="275">
        <v>1.9507250189354812</v>
      </c>
      <c r="X1728" s="275">
        <v>3.1349591662288505E-2</v>
      </c>
      <c r="Y1728" s="275">
        <v>0.9910373052988849</v>
      </c>
      <c r="Z1728" s="275">
        <v>0.77186258224616822</v>
      </c>
      <c r="AA1728" s="275">
        <v>0.77186258224616822</v>
      </c>
      <c r="AB1728" s="275">
        <v>0.77186258224616822</v>
      </c>
      <c r="AC1728" s="275">
        <v>0.77186258224616822</v>
      </c>
      <c r="AD1728" s="275">
        <v>0.77186258224616822</v>
      </c>
      <c r="AE1728" s="275">
        <v>0.77186258224616822</v>
      </c>
      <c r="AF1728" s="275">
        <v>160.14200556669178</v>
      </c>
      <c r="AG1728" s="275">
        <v>14.828991212574605</v>
      </c>
      <c r="AH1728" s="275">
        <v>14.828991212574605</v>
      </c>
      <c r="AI1728" s="275">
        <v>14.992986255973445</v>
      </c>
      <c r="AJ1728" s="275">
        <v>14.992986255973445</v>
      </c>
      <c r="AK1728" s="275">
        <v>14.992986255973445</v>
      </c>
    </row>
    <row r="1729" spans="1:37" ht="15" x14ac:dyDescent="0.25">
      <c r="A1729" s="269" t="s">
        <v>4019</v>
      </c>
      <c r="B1729" s="269" t="s">
        <v>1100</v>
      </c>
      <c r="C1729" s="275">
        <v>157</v>
      </c>
      <c r="D1729" s="269" t="s">
        <v>802</v>
      </c>
      <c r="E1729" s="275">
        <v>1573.9060262253988</v>
      </c>
      <c r="F1729" s="275">
        <v>1259.7562516186147</v>
      </c>
      <c r="G1729" s="275">
        <v>1400.4186581561344</v>
      </c>
      <c r="H1729" s="275">
        <v>1871.0697973906747</v>
      </c>
      <c r="I1729" s="275">
        <v>1076.76596540476</v>
      </c>
      <c r="J1729" s="275">
        <v>1442.1607883186471</v>
      </c>
      <c r="K1729" s="275">
        <v>1877.0119249138522</v>
      </c>
      <c r="L1729" s="275">
        <v>886.93527904315681</v>
      </c>
      <c r="M1729" s="275">
        <v>1194.8366438952439</v>
      </c>
      <c r="N1729" s="275">
        <v>598.78487603127451</v>
      </c>
      <c r="O1729" s="275">
        <v>411.73367827963568</v>
      </c>
      <c r="P1729" s="275">
        <v>508.90124773057124</v>
      </c>
      <c r="Q1729" s="275">
        <v>628.28174734213565</v>
      </c>
      <c r="R1729" s="275">
        <v>378.48269945341156</v>
      </c>
      <c r="S1729" s="275">
        <v>519.12417705040991</v>
      </c>
      <c r="T1729" s="275">
        <v>631.76146310393096</v>
      </c>
      <c r="U1729" s="275">
        <v>271.35060711531872</v>
      </c>
      <c r="V1729" s="275">
        <v>398.31558961192059</v>
      </c>
      <c r="W1729" s="275">
        <v>27.540655401485385</v>
      </c>
      <c r="X1729" s="275">
        <v>0.48188339182031564</v>
      </c>
      <c r="Y1729" s="275">
        <v>14.01126939665285</v>
      </c>
      <c r="Z1729" s="275">
        <v>16.17044183432489</v>
      </c>
      <c r="AA1729" s="275">
        <v>16.17044183432489</v>
      </c>
      <c r="AB1729" s="275">
        <v>16.17044183432489</v>
      </c>
      <c r="AC1729" s="275">
        <v>16.17044183432489</v>
      </c>
      <c r="AD1729" s="275">
        <v>16.17044183432489</v>
      </c>
      <c r="AE1729" s="275">
        <v>16.17044183432489</v>
      </c>
      <c r="AF1729" s="275">
        <v>446.90309434009998</v>
      </c>
      <c r="AG1729" s="275">
        <v>41.346034346199993</v>
      </c>
      <c r="AH1729" s="275">
        <v>41.346034346199993</v>
      </c>
      <c r="AI1729" s="275">
        <v>109.04237606001158</v>
      </c>
      <c r="AJ1729" s="275">
        <v>109.04237606001158</v>
      </c>
      <c r="AK1729" s="275">
        <v>109.04237606001158</v>
      </c>
    </row>
    <row r="1730" spans="1:37" ht="15" x14ac:dyDescent="0.25">
      <c r="A1730" s="269" t="s">
        <v>4441</v>
      </c>
      <c r="B1730" s="269" t="s">
        <v>1100</v>
      </c>
      <c r="C1730" s="275">
        <v>148</v>
      </c>
      <c r="D1730" s="269" t="s">
        <v>802</v>
      </c>
      <c r="E1730" s="275">
        <v>1573.9060262253988</v>
      </c>
      <c r="F1730" s="275">
        <v>1259.7562516186147</v>
      </c>
      <c r="G1730" s="275">
        <v>1400.4186581561344</v>
      </c>
      <c r="H1730" s="275">
        <v>1871.0697973906747</v>
      </c>
      <c r="I1730" s="275">
        <v>1076.76596540476</v>
      </c>
      <c r="J1730" s="275">
        <v>1442.1607883186471</v>
      </c>
      <c r="K1730" s="275">
        <v>1877.0119249138522</v>
      </c>
      <c r="L1730" s="275">
        <v>886.93527904315681</v>
      </c>
      <c r="M1730" s="275">
        <v>1194.8366438952439</v>
      </c>
      <c r="N1730" s="275">
        <v>598.22440179121099</v>
      </c>
      <c r="O1730" s="275">
        <v>411.17320403957217</v>
      </c>
      <c r="P1730" s="275">
        <v>508.34077349050773</v>
      </c>
      <c r="Q1730" s="275">
        <v>627.68251965607067</v>
      </c>
      <c r="R1730" s="275">
        <v>377.88347176734658</v>
      </c>
      <c r="S1730" s="275">
        <v>518.54432608734578</v>
      </c>
      <c r="T1730" s="275">
        <v>631.16223541786599</v>
      </c>
      <c r="U1730" s="275">
        <v>270.7513794292538</v>
      </c>
      <c r="V1730" s="275">
        <v>397.71636192585567</v>
      </c>
      <c r="W1730" s="275">
        <v>27.540655401485385</v>
      </c>
      <c r="X1730" s="275">
        <v>0.48188339182031564</v>
      </c>
      <c r="Y1730" s="275">
        <v>14.01126939665285</v>
      </c>
      <c r="Z1730" s="275">
        <v>16.17044183432489</v>
      </c>
      <c r="AA1730" s="275">
        <v>16.17044183432489</v>
      </c>
      <c r="AB1730" s="275">
        <v>16.17044183432489</v>
      </c>
      <c r="AC1730" s="275">
        <v>16.17044183432489</v>
      </c>
      <c r="AD1730" s="275">
        <v>16.17044183432489</v>
      </c>
      <c r="AE1730" s="275">
        <v>16.17044183432489</v>
      </c>
      <c r="AF1730" s="275">
        <v>446.87774021489997</v>
      </c>
      <c r="AG1730" s="275">
        <v>41.343686585399993</v>
      </c>
      <c r="AH1730" s="275">
        <v>41.343686585399993</v>
      </c>
      <c r="AI1730" s="275">
        <v>108.99160455845191</v>
      </c>
      <c r="AJ1730" s="275">
        <v>108.99160455845191</v>
      </c>
      <c r="AK1730" s="275">
        <v>108.99160455845191</v>
      </c>
    </row>
    <row r="1731" spans="1:37" ht="15" x14ac:dyDescent="0.25">
      <c r="A1731" s="269" t="s">
        <v>4020</v>
      </c>
      <c r="B1731" s="269" t="s">
        <v>1102</v>
      </c>
      <c r="C1731" s="275">
        <v>86</v>
      </c>
      <c r="D1731" s="269" t="s">
        <v>802</v>
      </c>
      <c r="E1731" s="275">
        <v>589.70891986113884</v>
      </c>
      <c r="F1731" s="275">
        <v>430.98461111886274</v>
      </c>
      <c r="G1731" s="275">
        <v>514.44459422072259</v>
      </c>
      <c r="H1731" s="275">
        <v>865.9999657130063</v>
      </c>
      <c r="I1731" s="275">
        <v>413.25653761515446</v>
      </c>
      <c r="J1731" s="275">
        <v>592.50873621590722</v>
      </c>
      <c r="K1731" s="275">
        <v>866.59417846532403</v>
      </c>
      <c r="L1731" s="275">
        <v>312.00010453321812</v>
      </c>
      <c r="M1731" s="275">
        <v>476.07087042680183</v>
      </c>
      <c r="N1731" s="275">
        <v>287.89197198050471</v>
      </c>
      <c r="O1731" s="275">
        <v>206.63461719226879</v>
      </c>
      <c r="P1731" s="275">
        <v>251.78763253330013</v>
      </c>
      <c r="Q1731" s="275">
        <v>329.06818896016711</v>
      </c>
      <c r="R1731" s="275">
        <v>225.96885601929776</v>
      </c>
      <c r="S1731" s="275">
        <v>274.04161293032888</v>
      </c>
      <c r="T1731" s="275">
        <v>329.41616053634664</v>
      </c>
      <c r="U1731" s="275">
        <v>175.23978709943501</v>
      </c>
      <c r="V1731" s="275">
        <v>228.1789761254488</v>
      </c>
      <c r="W1731" s="275">
        <v>30.179110291791897</v>
      </c>
      <c r="X1731" s="275">
        <v>0.42208619779432788</v>
      </c>
      <c r="Y1731" s="275">
        <v>15.300598244793113</v>
      </c>
      <c r="Z1731" s="275">
        <v>16.081808059701846</v>
      </c>
      <c r="AA1731" s="275">
        <v>16.081808059701846</v>
      </c>
      <c r="AB1731" s="275">
        <v>16.081808059701846</v>
      </c>
      <c r="AC1731" s="275">
        <v>16.081808059701846</v>
      </c>
      <c r="AD1731" s="275">
        <v>16.081808059701846</v>
      </c>
      <c r="AE1731" s="275">
        <v>16.081808059701846</v>
      </c>
      <c r="AF1731" s="275">
        <v>276.57423863455818</v>
      </c>
      <c r="AG1731" s="275">
        <v>25.610515228237809</v>
      </c>
      <c r="AH1731" s="275">
        <v>25.610515228237809</v>
      </c>
      <c r="AI1731" s="275">
        <v>42.311343767976069</v>
      </c>
      <c r="AJ1731" s="275">
        <v>42.311343767976069</v>
      </c>
      <c r="AK1731" s="275">
        <v>42.311343767976069</v>
      </c>
    </row>
    <row r="1732" spans="1:37" ht="15" x14ac:dyDescent="0.25">
      <c r="A1732" s="269" t="s">
        <v>4442</v>
      </c>
      <c r="B1732" s="269" t="s">
        <v>1102</v>
      </c>
      <c r="C1732" s="275">
        <v>85</v>
      </c>
      <c r="D1732" s="269" t="s">
        <v>802</v>
      </c>
      <c r="E1732" s="275">
        <v>603.22746565614648</v>
      </c>
      <c r="F1732" s="275">
        <v>438.76257185353273</v>
      </c>
      <c r="G1732" s="275">
        <v>523.98982842474345</v>
      </c>
      <c r="H1732" s="275">
        <v>899.9969529990999</v>
      </c>
      <c r="I1732" s="275">
        <v>421.06172612838697</v>
      </c>
      <c r="J1732" s="275">
        <v>608.20642215254611</v>
      </c>
      <c r="K1732" s="275">
        <v>900.59116575141763</v>
      </c>
      <c r="L1732" s="275">
        <v>316.4645029801996</v>
      </c>
      <c r="M1732" s="275">
        <v>488.75361360012414</v>
      </c>
      <c r="N1732" s="275">
        <v>289.73131469579744</v>
      </c>
      <c r="O1732" s="275">
        <v>207.45249486166401</v>
      </c>
      <c r="P1732" s="275">
        <v>252.7331933334325</v>
      </c>
      <c r="Q1732" s="275">
        <v>333.13039430307168</v>
      </c>
      <c r="R1732" s="275">
        <v>226.79642205019331</v>
      </c>
      <c r="S1732" s="275">
        <v>275.88579982637191</v>
      </c>
      <c r="T1732" s="275">
        <v>333.47836587925121</v>
      </c>
      <c r="U1732" s="275">
        <v>175.55662060738177</v>
      </c>
      <c r="V1732" s="275">
        <v>229.55983572287221</v>
      </c>
      <c r="W1732" s="275">
        <v>30.179110291791897</v>
      </c>
      <c r="X1732" s="275">
        <v>0.42208619779432788</v>
      </c>
      <c r="Y1732" s="275">
        <v>15.300598244793113</v>
      </c>
      <c r="Z1732" s="275">
        <v>16.081808059701846</v>
      </c>
      <c r="AA1732" s="275">
        <v>16.081808059701846</v>
      </c>
      <c r="AB1732" s="275">
        <v>16.081808059701846</v>
      </c>
      <c r="AC1732" s="275">
        <v>16.081808059701846</v>
      </c>
      <c r="AD1732" s="275">
        <v>16.081808059701846</v>
      </c>
      <c r="AE1732" s="275">
        <v>16.081808059701846</v>
      </c>
      <c r="AF1732" s="275">
        <v>307.5029153233582</v>
      </c>
      <c r="AG1732" s="275">
        <v>28.474482638237809</v>
      </c>
      <c r="AH1732" s="275">
        <v>28.474482638237809</v>
      </c>
      <c r="AI1732" s="275">
        <v>43.227221809184549</v>
      </c>
      <c r="AJ1732" s="275">
        <v>43.227221809184549</v>
      </c>
      <c r="AK1732" s="275">
        <v>43.227221809184549</v>
      </c>
    </row>
    <row r="1733" spans="1:37" ht="15" x14ac:dyDescent="0.25">
      <c r="A1733" s="269" t="s">
        <v>4021</v>
      </c>
      <c r="B1733" s="269" t="s">
        <v>1968</v>
      </c>
      <c r="C1733" s="275">
        <v>35</v>
      </c>
      <c r="D1733" s="269" t="s">
        <v>802</v>
      </c>
      <c r="E1733" s="275">
        <v>143.78179068006042</v>
      </c>
      <c r="F1733" s="275">
        <v>97.049241078612553</v>
      </c>
      <c r="G1733" s="275">
        <v>115.29823537498237</v>
      </c>
      <c r="H1733" s="275">
        <v>223.39974894983251</v>
      </c>
      <c r="I1733" s="275">
        <v>109.75195019500489</v>
      </c>
      <c r="J1733" s="275">
        <v>144.79271550875708</v>
      </c>
      <c r="K1733" s="275">
        <v>223.39974894983251</v>
      </c>
      <c r="L1733" s="275">
        <v>71.145402792047364</v>
      </c>
      <c r="M1733" s="275">
        <v>118.19872544845914</v>
      </c>
      <c r="N1733" s="275">
        <v>52.949373117743363</v>
      </c>
      <c r="O1733" s="275">
        <v>26.832520716154093</v>
      </c>
      <c r="P1733" s="275">
        <v>37.90856875667177</v>
      </c>
      <c r="Q1733" s="275">
        <v>71.817112980415885</v>
      </c>
      <c r="R1733" s="275">
        <v>37.758264969577404</v>
      </c>
      <c r="S1733" s="275">
        <v>51.789317201532086</v>
      </c>
      <c r="T1733" s="275">
        <v>71.817112980415885</v>
      </c>
      <c r="U1733" s="275">
        <v>18.070061972651565</v>
      </c>
      <c r="V1733" s="275">
        <v>39.872384915953816</v>
      </c>
      <c r="W1733" s="275">
        <v>18.975395333643352</v>
      </c>
      <c r="X1733" s="275">
        <v>1.0772929271142383E-2</v>
      </c>
      <c r="Y1733" s="275">
        <v>9.4930841314572465</v>
      </c>
      <c r="Z1733" s="275">
        <v>14.007006737748169</v>
      </c>
      <c r="AA1733" s="275">
        <v>14.007006737748169</v>
      </c>
      <c r="AB1733" s="275">
        <v>14.007006737748169</v>
      </c>
      <c r="AC1733" s="275">
        <v>14.007006737748169</v>
      </c>
      <c r="AD1733" s="275">
        <v>14.007006737748169</v>
      </c>
      <c r="AE1733" s="275">
        <v>14.007006737748169</v>
      </c>
      <c r="AF1733" s="275">
        <v>97.511197935233582</v>
      </c>
      <c r="AG1733" s="275">
        <v>9.0294431482608868</v>
      </c>
      <c r="AH1733" s="275">
        <v>9.0294431482608868</v>
      </c>
      <c r="AI1733" s="275">
        <v>11.213726449696837</v>
      </c>
      <c r="AJ1733" s="275">
        <v>11.213726449696837</v>
      </c>
      <c r="AK1733" s="275">
        <v>11.213726449696837</v>
      </c>
    </row>
    <row r="1734" spans="1:37" ht="15" x14ac:dyDescent="0.25">
      <c r="A1734" s="269" t="s">
        <v>4443</v>
      </c>
      <c r="B1734" s="269" t="s">
        <v>1968</v>
      </c>
      <c r="C1734" s="275">
        <v>35</v>
      </c>
      <c r="D1734" s="269" t="s">
        <v>802</v>
      </c>
      <c r="E1734" s="275">
        <v>143.78179068006042</v>
      </c>
      <c r="F1734" s="275">
        <v>97.049241078612553</v>
      </c>
      <c r="G1734" s="275">
        <v>115.29823537498237</v>
      </c>
      <c r="H1734" s="275">
        <v>223.39974894983251</v>
      </c>
      <c r="I1734" s="275">
        <v>109.75195019500489</v>
      </c>
      <c r="J1734" s="275">
        <v>144.79271550875708</v>
      </c>
      <c r="K1734" s="275">
        <v>223.39974894983251</v>
      </c>
      <c r="L1734" s="275">
        <v>71.145402792047364</v>
      </c>
      <c r="M1734" s="275">
        <v>118.19872544845914</v>
      </c>
      <c r="N1734" s="275">
        <v>54.346005883759403</v>
      </c>
      <c r="O1734" s="275">
        <v>27.332442763086693</v>
      </c>
      <c r="P1734" s="275">
        <v>39.114776247251683</v>
      </c>
      <c r="Q1734" s="275">
        <v>72.503052432660056</v>
      </c>
      <c r="R1734" s="275">
        <v>39.042948620562576</v>
      </c>
      <c r="S1734" s="275">
        <v>53.167009555173038</v>
      </c>
      <c r="T1734" s="275">
        <v>72.503052432660056</v>
      </c>
      <c r="U1734" s="275">
        <v>18.756001424895739</v>
      </c>
      <c r="V1734" s="275">
        <v>41.186133651440038</v>
      </c>
      <c r="W1734" s="275">
        <v>18.975395333643352</v>
      </c>
      <c r="X1734" s="275">
        <v>1.0772929271142383E-2</v>
      </c>
      <c r="Y1734" s="275">
        <v>9.4930841314572465</v>
      </c>
      <c r="Z1734" s="275">
        <v>14.007006737748169</v>
      </c>
      <c r="AA1734" s="275">
        <v>14.007006737748169</v>
      </c>
      <c r="AB1734" s="275">
        <v>14.007006737748169</v>
      </c>
      <c r="AC1734" s="275">
        <v>14.007006737748169</v>
      </c>
      <c r="AD1734" s="275">
        <v>14.007006737748169</v>
      </c>
      <c r="AE1734" s="275">
        <v>14.007006737748169</v>
      </c>
      <c r="AF1734" s="275">
        <v>97.97584969773358</v>
      </c>
      <c r="AG1734" s="275">
        <v>9.0724695920608873</v>
      </c>
      <c r="AH1734" s="275">
        <v>9.0724695920608873</v>
      </c>
      <c r="AI1734" s="275">
        <v>11.697440610201793</v>
      </c>
      <c r="AJ1734" s="275">
        <v>11.697440610201793</v>
      </c>
      <c r="AK1734" s="275">
        <v>11.697440610201793</v>
      </c>
    </row>
    <row r="1735" spans="1:37" ht="15" x14ac:dyDescent="0.25">
      <c r="A1735" s="269" t="s">
        <v>1107</v>
      </c>
      <c r="B1735" s="269" t="s">
        <v>1108</v>
      </c>
      <c r="C1735" s="275">
        <v>2164</v>
      </c>
      <c r="D1735" s="269" t="s">
        <v>802</v>
      </c>
      <c r="E1735" s="275">
        <v>8228.780019939255</v>
      </c>
      <c r="F1735" s="275">
        <v>5155.2998616410241</v>
      </c>
      <c r="G1735" s="275">
        <v>6137.3152023464463</v>
      </c>
      <c r="H1735" s="275">
        <v>6801.6789775793959</v>
      </c>
      <c r="I1735" s="275">
        <v>4459.2277206759245</v>
      </c>
      <c r="J1735" s="275">
        <v>5839.8190665044785</v>
      </c>
      <c r="K1735" s="275">
        <v>6030.0505494456484</v>
      </c>
      <c r="L1735" s="275">
        <v>3603.2995591001791</v>
      </c>
      <c r="M1735" s="275">
        <v>4566.4469442601267</v>
      </c>
      <c r="N1735" s="275">
        <v>5089.1930247643777</v>
      </c>
      <c r="O1735" s="275">
        <v>3410.5349343152552</v>
      </c>
      <c r="P1735" s="275">
        <v>3986.4636222679896</v>
      </c>
      <c r="Q1735" s="275">
        <v>4421.8164968254496</v>
      </c>
      <c r="R1735" s="275">
        <v>3438.4535326891255</v>
      </c>
      <c r="S1735" s="275">
        <v>4017.5724717493231</v>
      </c>
      <c r="T1735" s="275">
        <v>3809.581052186024</v>
      </c>
      <c r="U1735" s="275">
        <v>2864.0522208083225</v>
      </c>
      <c r="V1735" s="275">
        <v>3289.4093023174573</v>
      </c>
      <c r="W1735" s="275">
        <v>174.06740404250957</v>
      </c>
      <c r="X1735" s="275">
        <v>2.7618682175638138</v>
      </c>
      <c r="Y1735" s="275">
        <v>88.414636130036683</v>
      </c>
      <c r="Z1735" s="275">
        <v>90.911028608460484</v>
      </c>
      <c r="AA1735" s="275">
        <v>90.911028608460484</v>
      </c>
      <c r="AB1735" s="275">
        <v>90.911028608460484</v>
      </c>
      <c r="AC1735" s="275">
        <v>90.911028608460484</v>
      </c>
      <c r="AD1735" s="275">
        <v>90.911028608460484</v>
      </c>
      <c r="AE1735" s="275">
        <v>90.911028608460484</v>
      </c>
      <c r="AF1735" s="275">
        <v>6943.1920432032121</v>
      </c>
      <c r="AG1735" s="275">
        <v>642.93274016752594</v>
      </c>
      <c r="AH1735" s="275">
        <v>642.93274016752594</v>
      </c>
      <c r="AI1735" s="275">
        <v>716.38187501180676</v>
      </c>
      <c r="AJ1735" s="275">
        <v>716.38187501180676</v>
      </c>
      <c r="AK1735" s="275">
        <v>716.38187501180676</v>
      </c>
    </row>
    <row r="1736" spans="1:37" ht="15" x14ac:dyDescent="0.25">
      <c r="A1736" s="269" t="s">
        <v>1969</v>
      </c>
      <c r="B1736" s="269" t="s">
        <v>4444</v>
      </c>
      <c r="C1736" s="275">
        <v>1072</v>
      </c>
      <c r="D1736" s="269" t="s">
        <v>802</v>
      </c>
      <c r="E1736" s="275">
        <v>2083.1777202548424</v>
      </c>
      <c r="F1736" s="275">
        <v>1259.7218978815638</v>
      </c>
      <c r="G1736" s="275">
        <v>1525.4875325934829</v>
      </c>
      <c r="H1736" s="275">
        <v>1688.826504018878</v>
      </c>
      <c r="I1736" s="275">
        <v>1078.4774979779854</v>
      </c>
      <c r="J1736" s="275">
        <v>1440.5386718596139</v>
      </c>
      <c r="K1736" s="275">
        <v>1496.2715507776795</v>
      </c>
      <c r="L1736" s="275">
        <v>840.09114244914701</v>
      </c>
      <c r="M1736" s="275">
        <v>1102.2172243212083</v>
      </c>
      <c r="N1736" s="275">
        <v>1433.7496905620046</v>
      </c>
      <c r="O1736" s="275">
        <v>996.88563531450598</v>
      </c>
      <c r="P1736" s="275">
        <v>1153.5194967547402</v>
      </c>
      <c r="Q1736" s="275">
        <v>1256.5156997696815</v>
      </c>
      <c r="R1736" s="275">
        <v>996.11621703621404</v>
      </c>
      <c r="S1736" s="275">
        <v>1139.5560720371734</v>
      </c>
      <c r="T1736" s="275">
        <v>1057.3690120114436</v>
      </c>
      <c r="U1736" s="275">
        <v>846.36708662061562</v>
      </c>
      <c r="V1736" s="275">
        <v>948.6085781417496</v>
      </c>
      <c r="W1736" s="275">
        <v>55.504799875076372</v>
      </c>
      <c r="X1736" s="275">
        <v>0.94768380609201819</v>
      </c>
      <c r="Y1736" s="275">
        <v>28.226241840584194</v>
      </c>
      <c r="Z1736" s="275">
        <v>24.476279638554832</v>
      </c>
      <c r="AA1736" s="275">
        <v>24.476279638554832</v>
      </c>
      <c r="AB1736" s="275">
        <v>24.476279638554832</v>
      </c>
      <c r="AC1736" s="275">
        <v>24.476279638554832</v>
      </c>
      <c r="AD1736" s="275">
        <v>24.476279638554832</v>
      </c>
      <c r="AE1736" s="275">
        <v>24.476279638554832</v>
      </c>
      <c r="AF1736" s="275">
        <v>1786.3700011992009</v>
      </c>
      <c r="AG1736" s="275">
        <v>165.41609760225231</v>
      </c>
      <c r="AH1736" s="275">
        <v>165.41609760225231</v>
      </c>
      <c r="AI1736" s="275">
        <v>172.89762850683744</v>
      </c>
      <c r="AJ1736" s="275">
        <v>172.89762850683744</v>
      </c>
      <c r="AK1736" s="275">
        <v>172.89762850683744</v>
      </c>
    </row>
    <row r="1737" spans="1:37" ht="15" x14ac:dyDescent="0.25">
      <c r="A1737" s="269" t="s">
        <v>1970</v>
      </c>
      <c r="B1737" s="269" t="s">
        <v>4445</v>
      </c>
      <c r="C1737" s="275">
        <v>1003</v>
      </c>
      <c r="D1737" s="269" t="s">
        <v>802</v>
      </c>
      <c r="E1737" s="275">
        <v>2044.9483763592818</v>
      </c>
      <c r="F1737" s="275">
        <v>1242.870150075044</v>
      </c>
      <c r="G1737" s="275">
        <v>1500.4641698033349</v>
      </c>
      <c r="H1737" s="275">
        <v>1659.6738464146536</v>
      </c>
      <c r="I1737" s="275">
        <v>1063.04005595387</v>
      </c>
      <c r="J1737" s="275">
        <v>1416.5789732623884</v>
      </c>
      <c r="K1737" s="275">
        <v>1470.3887089340651</v>
      </c>
      <c r="L1737" s="275">
        <v>831.235790829238</v>
      </c>
      <c r="M1737" s="275">
        <v>1086.4430910695412</v>
      </c>
      <c r="N1737" s="275">
        <v>1462.206825900734</v>
      </c>
      <c r="O1737" s="275">
        <v>1038.3847090662882</v>
      </c>
      <c r="P1737" s="275">
        <v>1192.2176149577206</v>
      </c>
      <c r="Q1737" s="275">
        <v>1291.9533333693987</v>
      </c>
      <c r="R1737" s="275">
        <v>1039.9503479157863</v>
      </c>
      <c r="S1737" s="275">
        <v>1175.8935151384781</v>
      </c>
      <c r="T1737" s="275">
        <v>1090.9489244972667</v>
      </c>
      <c r="U1737" s="275">
        <v>894.48523481597886</v>
      </c>
      <c r="V1737" s="275">
        <v>991.73537148775415</v>
      </c>
      <c r="W1737" s="275">
        <v>60.675797846357248</v>
      </c>
      <c r="X1737" s="275">
        <v>1.0097220828737663</v>
      </c>
      <c r="Y1737" s="275">
        <v>30.842759964615507</v>
      </c>
      <c r="Z1737" s="275">
        <v>27.553055981607656</v>
      </c>
      <c r="AA1737" s="275">
        <v>27.553055981607656</v>
      </c>
      <c r="AB1737" s="275">
        <v>27.553055981607656</v>
      </c>
      <c r="AC1737" s="275">
        <v>27.553055981607656</v>
      </c>
      <c r="AD1737" s="275">
        <v>27.553055981607656</v>
      </c>
      <c r="AE1737" s="275">
        <v>27.553055981607656</v>
      </c>
      <c r="AF1737" s="275">
        <v>1747.6029651540862</v>
      </c>
      <c r="AG1737" s="275">
        <v>161.82630688645278</v>
      </c>
      <c r="AH1737" s="275">
        <v>161.82630688645278</v>
      </c>
      <c r="AI1737" s="275">
        <v>166.13395166335988</v>
      </c>
      <c r="AJ1737" s="275">
        <v>166.13395166335988</v>
      </c>
      <c r="AK1737" s="275">
        <v>166.13395166335988</v>
      </c>
    </row>
    <row r="1738" spans="1:37" ht="15" x14ac:dyDescent="0.25">
      <c r="A1738" s="269" t="s">
        <v>4022</v>
      </c>
      <c r="B1738" s="269" t="s">
        <v>4023</v>
      </c>
      <c r="C1738" s="275">
        <v>2033</v>
      </c>
      <c r="D1738" s="269" t="s">
        <v>802</v>
      </c>
      <c r="E1738" s="275">
        <v>6759.2089750681271</v>
      </c>
      <c r="F1738" s="275">
        <v>3792.5989506956062</v>
      </c>
      <c r="G1738" s="275">
        <v>4736.5035640418282</v>
      </c>
      <c r="H1738" s="275">
        <v>5387.2638569827932</v>
      </c>
      <c r="I1738" s="275">
        <v>3325.1101725011276</v>
      </c>
      <c r="J1738" s="275">
        <v>4557.513748893889</v>
      </c>
      <c r="K1738" s="275">
        <v>4844.819761457733</v>
      </c>
      <c r="L1738" s="275">
        <v>2501.1071063225022</v>
      </c>
      <c r="M1738" s="275">
        <v>3429.3046573609918</v>
      </c>
      <c r="N1738" s="275">
        <v>4871.9029758942524</v>
      </c>
      <c r="O1738" s="275">
        <v>3245.8021711393831</v>
      </c>
      <c r="P1738" s="275">
        <v>3803.0633670830921</v>
      </c>
      <c r="Q1738" s="275">
        <v>4229.4599715917575</v>
      </c>
      <c r="R1738" s="275">
        <v>3292.6644577415095</v>
      </c>
      <c r="S1738" s="275">
        <v>3847.5724954369621</v>
      </c>
      <c r="T1738" s="275">
        <v>3658.6292230050635</v>
      </c>
      <c r="U1738" s="275">
        <v>2736.2963910389426</v>
      </c>
      <c r="V1738" s="275">
        <v>3149.7816232612613</v>
      </c>
      <c r="W1738" s="275">
        <v>139.06467184985127</v>
      </c>
      <c r="X1738" s="275">
        <v>2.2118977498478478</v>
      </c>
      <c r="Y1738" s="275">
        <v>70.638284799849558</v>
      </c>
      <c r="Z1738" s="275">
        <v>73.365802010691681</v>
      </c>
      <c r="AA1738" s="275">
        <v>73.365802010691681</v>
      </c>
      <c r="AB1738" s="275">
        <v>73.365802010691681</v>
      </c>
      <c r="AC1738" s="275">
        <v>73.365802010691681</v>
      </c>
      <c r="AD1738" s="275">
        <v>73.365802010691681</v>
      </c>
      <c r="AE1738" s="275">
        <v>73.365802010691681</v>
      </c>
      <c r="AF1738" s="275">
        <v>6679.1447217649338</v>
      </c>
      <c r="AG1738" s="275">
        <v>618.48221954934741</v>
      </c>
      <c r="AH1738" s="275">
        <v>618.48221954934741</v>
      </c>
      <c r="AI1738" s="275">
        <v>672.21763026553981</v>
      </c>
      <c r="AJ1738" s="275">
        <v>672.21763026553981</v>
      </c>
      <c r="AK1738" s="275">
        <v>672.21763026553981</v>
      </c>
    </row>
    <row r="1739" spans="1:37" ht="15" x14ac:dyDescent="0.25">
      <c r="A1739" s="269" t="s">
        <v>4024</v>
      </c>
      <c r="B1739" s="269" t="s">
        <v>4025</v>
      </c>
      <c r="C1739" s="275">
        <v>2164</v>
      </c>
      <c r="D1739" s="269" t="s">
        <v>802</v>
      </c>
      <c r="E1739" s="275">
        <v>8228.780019939255</v>
      </c>
      <c r="F1739" s="275">
        <v>5155.2998616410241</v>
      </c>
      <c r="G1739" s="275">
        <v>6137.3152023464463</v>
      </c>
      <c r="H1739" s="275">
        <v>6801.678977579395</v>
      </c>
      <c r="I1739" s="275">
        <v>4459.2277206759254</v>
      </c>
      <c r="J1739" s="275">
        <v>5839.8190665044785</v>
      </c>
      <c r="K1739" s="275">
        <v>6030.0505494456484</v>
      </c>
      <c r="L1739" s="275">
        <v>3603.2995591001791</v>
      </c>
      <c r="M1739" s="275">
        <v>4566.4469442601267</v>
      </c>
      <c r="N1739" s="275">
        <v>5089.1930247643768</v>
      </c>
      <c r="O1739" s="275">
        <v>3410.5349343152552</v>
      </c>
      <c r="P1739" s="275">
        <v>3986.4636222679896</v>
      </c>
      <c r="Q1739" s="275">
        <v>4421.8164968254496</v>
      </c>
      <c r="R1739" s="275">
        <v>3438.4535326891255</v>
      </c>
      <c r="S1739" s="275">
        <v>4017.5724717493231</v>
      </c>
      <c r="T1739" s="275">
        <v>3809.581052186024</v>
      </c>
      <c r="U1739" s="275">
        <v>2864.0522208083225</v>
      </c>
      <c r="V1739" s="275">
        <v>3289.4093023174573</v>
      </c>
      <c r="W1739" s="275">
        <v>139.58713324040176</v>
      </c>
      <c r="X1739" s="275">
        <v>2.1906903644834652</v>
      </c>
      <c r="Y1739" s="275">
        <v>70.888911802442607</v>
      </c>
      <c r="Z1739" s="275">
        <v>72.886809594136508</v>
      </c>
      <c r="AA1739" s="275">
        <v>72.886809594136508</v>
      </c>
      <c r="AB1739" s="275">
        <v>72.886809594136508</v>
      </c>
      <c r="AC1739" s="275">
        <v>72.886809594136508</v>
      </c>
      <c r="AD1739" s="275">
        <v>72.886809594136508</v>
      </c>
      <c r="AE1739" s="275">
        <v>72.886809594136508</v>
      </c>
      <c r="AF1739" s="275">
        <v>6937.7912033798111</v>
      </c>
      <c r="AG1739" s="275">
        <v>642.43262877932602</v>
      </c>
      <c r="AH1739" s="275">
        <v>642.43262877932602</v>
      </c>
      <c r="AI1739" s="275">
        <v>700.03724573450882</v>
      </c>
      <c r="AJ1739" s="275">
        <v>700.03724573450882</v>
      </c>
      <c r="AK1739" s="275">
        <v>700.03724573450882</v>
      </c>
    </row>
    <row r="1740" spans="1:37" ht="15" x14ac:dyDescent="0.25">
      <c r="A1740" s="269" t="s">
        <v>3189</v>
      </c>
      <c r="B1740" s="269" t="s">
        <v>4444</v>
      </c>
      <c r="C1740" s="275">
        <v>1047</v>
      </c>
      <c r="D1740" s="269" t="s">
        <v>802</v>
      </c>
      <c r="E1740" s="275">
        <v>2083.1777202548424</v>
      </c>
      <c r="F1740" s="275">
        <v>1259.7218978815638</v>
      </c>
      <c r="G1740" s="275">
        <v>1525.4875325934829</v>
      </c>
      <c r="H1740" s="275">
        <v>1688.826504018878</v>
      </c>
      <c r="I1740" s="275">
        <v>1078.4774979779854</v>
      </c>
      <c r="J1740" s="275">
        <v>1440.5386718596139</v>
      </c>
      <c r="K1740" s="275">
        <v>1496.2715507776795</v>
      </c>
      <c r="L1740" s="275">
        <v>840.09114244914701</v>
      </c>
      <c r="M1740" s="275">
        <v>1102.2172243212083</v>
      </c>
      <c r="N1740" s="275">
        <v>1432.7090577181266</v>
      </c>
      <c r="O1740" s="275">
        <v>995.84500247062817</v>
      </c>
      <c r="P1740" s="275">
        <v>1152.4788639108624</v>
      </c>
      <c r="Q1740" s="275">
        <v>1255.4750669258037</v>
      </c>
      <c r="R1740" s="275">
        <v>995.07558419233612</v>
      </c>
      <c r="S1740" s="275">
        <v>1138.5154391932956</v>
      </c>
      <c r="T1740" s="275">
        <v>1056.3283791675658</v>
      </c>
      <c r="U1740" s="275">
        <v>845.32645377673782</v>
      </c>
      <c r="V1740" s="275">
        <v>947.56794529787169</v>
      </c>
      <c r="W1740" s="275">
        <v>30.585090595007799</v>
      </c>
      <c r="X1740" s="275">
        <v>0.48913539998343369</v>
      </c>
      <c r="Y1740" s="275">
        <v>15.537112997495615</v>
      </c>
      <c r="Z1740" s="275">
        <v>15.025180557000676</v>
      </c>
      <c r="AA1740" s="275">
        <v>15.025180557000676</v>
      </c>
      <c r="AB1740" s="275">
        <v>15.025180557000676</v>
      </c>
      <c r="AC1740" s="275">
        <v>15.025180557000676</v>
      </c>
      <c r="AD1740" s="275">
        <v>15.025180557000676</v>
      </c>
      <c r="AE1740" s="275">
        <v>15.025180557000676</v>
      </c>
      <c r="AF1740" s="275">
        <v>1786.232969152401</v>
      </c>
      <c r="AG1740" s="275">
        <v>165.40340855025232</v>
      </c>
      <c r="AH1740" s="275">
        <v>165.40340855025232</v>
      </c>
      <c r="AI1740" s="275">
        <v>172.35254991594303</v>
      </c>
      <c r="AJ1740" s="275">
        <v>172.35254991594303</v>
      </c>
      <c r="AK1740" s="275">
        <v>172.35254991594303</v>
      </c>
    </row>
    <row r="1741" spans="1:37" ht="15" x14ac:dyDescent="0.25">
      <c r="A1741" s="269" t="s">
        <v>3190</v>
      </c>
      <c r="B1741" s="269" t="s">
        <v>4445</v>
      </c>
      <c r="C1741" s="275">
        <v>982</v>
      </c>
      <c r="D1741" s="269" t="s">
        <v>802</v>
      </c>
      <c r="E1741" s="275">
        <v>2044.9483763592818</v>
      </c>
      <c r="F1741" s="275">
        <v>1242.870150075044</v>
      </c>
      <c r="G1741" s="275">
        <v>1500.4641698033349</v>
      </c>
      <c r="H1741" s="275">
        <v>1659.6738464146536</v>
      </c>
      <c r="I1741" s="275">
        <v>1063.04005595387</v>
      </c>
      <c r="J1741" s="275">
        <v>1416.5789732623884</v>
      </c>
      <c r="K1741" s="275">
        <v>1470.3887089340651</v>
      </c>
      <c r="L1741" s="275">
        <v>831.235790829238</v>
      </c>
      <c r="M1741" s="275">
        <v>1086.4430910695414</v>
      </c>
      <c r="N1741" s="275">
        <v>1461.3326943118766</v>
      </c>
      <c r="O1741" s="275">
        <v>1037.5105774774308</v>
      </c>
      <c r="P1741" s="275">
        <v>1191.3434833688634</v>
      </c>
      <c r="Q1741" s="275">
        <v>1291.0792017805413</v>
      </c>
      <c r="R1741" s="275">
        <v>1039.0762163269287</v>
      </c>
      <c r="S1741" s="275">
        <v>1175.0193835496207</v>
      </c>
      <c r="T1741" s="275">
        <v>1090.0747929084093</v>
      </c>
      <c r="U1741" s="275">
        <v>893.61110322712148</v>
      </c>
      <c r="V1741" s="275">
        <v>990.86123989889666</v>
      </c>
      <c r="W1741" s="275">
        <v>43.109079653729488</v>
      </c>
      <c r="X1741" s="275">
        <v>0.69126659786543077</v>
      </c>
      <c r="Y1741" s="275">
        <v>21.900173125797458</v>
      </c>
      <c r="Z1741" s="275">
        <v>20.948278961056822</v>
      </c>
      <c r="AA1741" s="275">
        <v>20.948278961056822</v>
      </c>
      <c r="AB1741" s="275">
        <v>20.948278961056822</v>
      </c>
      <c r="AC1741" s="275">
        <v>20.948278961056822</v>
      </c>
      <c r="AD1741" s="275">
        <v>20.948278961056822</v>
      </c>
      <c r="AE1741" s="275">
        <v>20.948278961056822</v>
      </c>
      <c r="AF1741" s="275">
        <v>1747.494067837086</v>
      </c>
      <c r="AG1741" s="275">
        <v>161.81622309265279</v>
      </c>
      <c r="AH1741" s="275">
        <v>161.81622309265279</v>
      </c>
      <c r="AI1741" s="275">
        <v>165.71571569790129</v>
      </c>
      <c r="AJ1741" s="275">
        <v>165.71571569790129</v>
      </c>
      <c r="AK1741" s="275">
        <v>165.71571569790129</v>
      </c>
    </row>
    <row r="1742" spans="1:37" ht="15" x14ac:dyDescent="0.25">
      <c r="A1742" s="269" t="s">
        <v>516</v>
      </c>
      <c r="B1742" s="269" t="s">
        <v>517</v>
      </c>
      <c r="C1742" s="275">
        <v>109</v>
      </c>
      <c r="D1742" s="269" t="s">
        <v>802</v>
      </c>
      <c r="E1742" s="275">
        <v>286.11818118861379</v>
      </c>
      <c r="F1742" s="275">
        <v>173.1568102390151</v>
      </c>
      <c r="G1742" s="275">
        <v>212.89460911052973</v>
      </c>
      <c r="H1742" s="275">
        <v>235.85562558229444</v>
      </c>
      <c r="I1742" s="275">
        <v>146.41648193419152</v>
      </c>
      <c r="J1742" s="275">
        <v>199.7329111790809</v>
      </c>
      <c r="K1742" s="275">
        <v>203.71845860533472</v>
      </c>
      <c r="L1742" s="275">
        <v>113.67022420664991</v>
      </c>
      <c r="M1742" s="275">
        <v>149.65222245569595</v>
      </c>
      <c r="N1742" s="275">
        <v>154.05956647357658</v>
      </c>
      <c r="O1742" s="275">
        <v>96.946811399035639</v>
      </c>
      <c r="P1742" s="275">
        <v>117.01678349210187</v>
      </c>
      <c r="Q1742" s="275">
        <v>131.2949722607371</v>
      </c>
      <c r="R1742" s="275">
        <v>95.560549302012276</v>
      </c>
      <c r="S1742" s="275">
        <v>115.00853657220851</v>
      </c>
      <c r="T1742" s="275">
        <v>102.0178321603091</v>
      </c>
      <c r="U1742" s="275">
        <v>75.269797344386092</v>
      </c>
      <c r="V1742" s="275">
        <v>88.675547792170732</v>
      </c>
      <c r="W1742" s="275">
        <v>2.7025973893813031</v>
      </c>
      <c r="X1742" s="275">
        <v>5.6110818178935248E-2</v>
      </c>
      <c r="Y1742" s="275">
        <v>1.3793541037801191</v>
      </c>
      <c r="Z1742" s="275">
        <v>1.0031431325364335</v>
      </c>
      <c r="AA1742" s="275">
        <v>1.0031431325364335</v>
      </c>
      <c r="AB1742" s="275">
        <v>1.0031431325364335</v>
      </c>
      <c r="AC1742" s="275">
        <v>1.0031431325364335</v>
      </c>
      <c r="AD1742" s="275">
        <v>1.0031431325364335</v>
      </c>
      <c r="AE1742" s="275">
        <v>1.0031431325364335</v>
      </c>
      <c r="AF1742" s="275">
        <v>246.77375864550078</v>
      </c>
      <c r="AG1742" s="275">
        <v>22.851007291119142</v>
      </c>
      <c r="AH1742" s="275">
        <v>22.851007291119142</v>
      </c>
      <c r="AI1742" s="275">
        <v>21.502252879632351</v>
      </c>
      <c r="AJ1742" s="275">
        <v>21.502252879632351</v>
      </c>
      <c r="AK1742" s="275">
        <v>21.502252879632351</v>
      </c>
    </row>
    <row r="1743" spans="1:37" ht="15" x14ac:dyDescent="0.25">
      <c r="A1743" s="269" t="s">
        <v>1971</v>
      </c>
      <c r="B1743" s="269" t="s">
        <v>1972</v>
      </c>
      <c r="C1743" s="275">
        <v>127</v>
      </c>
      <c r="D1743" s="269" t="s">
        <v>802</v>
      </c>
      <c r="E1743" s="275">
        <v>262.06322581052086</v>
      </c>
      <c r="F1743" s="275">
        <v>176.71904746258289</v>
      </c>
      <c r="G1743" s="275">
        <v>211.38821200370964</v>
      </c>
      <c r="H1743" s="275">
        <v>221.82938622163485</v>
      </c>
      <c r="I1743" s="275">
        <v>146.48350721340381</v>
      </c>
      <c r="J1743" s="275">
        <v>191.67992952380217</v>
      </c>
      <c r="K1743" s="275">
        <v>181.14628467669615</v>
      </c>
      <c r="L1743" s="275">
        <v>121.90152757189762</v>
      </c>
      <c r="M1743" s="275">
        <v>146.46814380748785</v>
      </c>
      <c r="N1743" s="275">
        <v>109.18110015011473</v>
      </c>
      <c r="O1743" s="275">
        <v>74.078798268449731</v>
      </c>
      <c r="P1743" s="275">
        <v>88.274003553811326</v>
      </c>
      <c r="Q1743" s="275">
        <v>98.405206546443694</v>
      </c>
      <c r="R1743" s="275">
        <v>65.791064353415152</v>
      </c>
      <c r="S1743" s="275">
        <v>82.101000594277025</v>
      </c>
      <c r="T1743" s="275">
        <v>68.51954052307596</v>
      </c>
      <c r="U1743" s="275">
        <v>54.105648434047588</v>
      </c>
      <c r="V1743" s="275">
        <v>61.585312344915671</v>
      </c>
      <c r="W1743" s="275">
        <v>2.8607360177461518</v>
      </c>
      <c r="X1743" s="275">
        <v>3.8269642807839191E-2</v>
      </c>
      <c r="Y1743" s="275">
        <v>1.4495028302769954</v>
      </c>
      <c r="Z1743" s="275">
        <v>0.91213289854420487</v>
      </c>
      <c r="AA1743" s="275">
        <v>0.91213289854420487</v>
      </c>
      <c r="AB1743" s="275">
        <v>0.91213289854420487</v>
      </c>
      <c r="AC1743" s="275">
        <v>0.91213289854420487</v>
      </c>
      <c r="AD1743" s="275">
        <v>0.91213289854420487</v>
      </c>
      <c r="AE1743" s="275">
        <v>0.91213289854420487</v>
      </c>
      <c r="AF1743" s="275">
        <v>152.08614589332495</v>
      </c>
      <c r="AG1743" s="275">
        <v>14.083029297458788</v>
      </c>
      <c r="AH1743" s="275">
        <v>14.083029297458788</v>
      </c>
      <c r="AI1743" s="275">
        <v>13.624489487863741</v>
      </c>
      <c r="AJ1743" s="275">
        <v>13.624489487863741</v>
      </c>
      <c r="AK1743" s="275">
        <v>13.624489487863741</v>
      </c>
    </row>
    <row r="1744" spans="1:37" ht="15" x14ac:dyDescent="0.25">
      <c r="A1744" s="269" t="s">
        <v>4026</v>
      </c>
      <c r="B1744" s="269" t="s">
        <v>517</v>
      </c>
      <c r="C1744" s="275">
        <v>109</v>
      </c>
      <c r="D1744" s="269" t="s">
        <v>802</v>
      </c>
      <c r="E1744" s="275">
        <v>286.11818118861379</v>
      </c>
      <c r="F1744" s="275">
        <v>173.1568102390151</v>
      </c>
      <c r="G1744" s="275">
        <v>212.89460911052973</v>
      </c>
      <c r="H1744" s="275">
        <v>235.85562558229444</v>
      </c>
      <c r="I1744" s="275">
        <v>146.41648193419152</v>
      </c>
      <c r="J1744" s="275">
        <v>199.7329111790809</v>
      </c>
      <c r="K1744" s="275">
        <v>203.71845860533472</v>
      </c>
      <c r="L1744" s="275">
        <v>113.67022420664991</v>
      </c>
      <c r="M1744" s="275">
        <v>149.65222245569595</v>
      </c>
      <c r="N1744" s="275">
        <v>154.05956647357658</v>
      </c>
      <c r="O1744" s="275">
        <v>96.946811399035639</v>
      </c>
      <c r="P1744" s="275">
        <v>117.01678349210187</v>
      </c>
      <c r="Q1744" s="275">
        <v>131.2949722607371</v>
      </c>
      <c r="R1744" s="275">
        <v>95.560549302012262</v>
      </c>
      <c r="S1744" s="275">
        <v>115.00853657220851</v>
      </c>
      <c r="T1744" s="275">
        <v>102.01783216030908</v>
      </c>
      <c r="U1744" s="275">
        <v>75.269797344386092</v>
      </c>
      <c r="V1744" s="275">
        <v>88.675547792170732</v>
      </c>
      <c r="W1744" s="275">
        <v>2.7025973893813031</v>
      </c>
      <c r="X1744" s="275">
        <v>5.6110818178935248E-2</v>
      </c>
      <c r="Y1744" s="275">
        <v>1.3793541037801191</v>
      </c>
      <c r="Z1744" s="275">
        <v>1.0031431325364335</v>
      </c>
      <c r="AA1744" s="275">
        <v>1.0031431325364335</v>
      </c>
      <c r="AB1744" s="275">
        <v>1.0031431325364335</v>
      </c>
      <c r="AC1744" s="275">
        <v>1.0031431325364335</v>
      </c>
      <c r="AD1744" s="275">
        <v>1.0031431325364335</v>
      </c>
      <c r="AE1744" s="275">
        <v>1.0031431325364335</v>
      </c>
      <c r="AF1744" s="275">
        <v>246.75587043170077</v>
      </c>
      <c r="AG1744" s="275">
        <v>22.849350864119142</v>
      </c>
      <c r="AH1744" s="275">
        <v>22.849350864119142</v>
      </c>
      <c r="AI1744" s="275">
        <v>21.393908560713076</v>
      </c>
      <c r="AJ1744" s="275">
        <v>21.393908560713076</v>
      </c>
      <c r="AK1744" s="275">
        <v>21.393908560713076</v>
      </c>
    </row>
    <row r="1745" spans="1:37" ht="15" x14ac:dyDescent="0.25">
      <c r="A1745" s="269" t="s">
        <v>3191</v>
      </c>
      <c r="B1745" s="269" t="s">
        <v>3192</v>
      </c>
      <c r="C1745" s="275">
        <v>114</v>
      </c>
      <c r="D1745" s="269" t="s">
        <v>802</v>
      </c>
      <c r="E1745" s="275">
        <v>262.06322581052086</v>
      </c>
      <c r="F1745" s="275">
        <v>176.71904746258289</v>
      </c>
      <c r="G1745" s="275">
        <v>211.38821200370964</v>
      </c>
      <c r="H1745" s="275">
        <v>221.82938622163485</v>
      </c>
      <c r="I1745" s="275">
        <v>146.48350721340381</v>
      </c>
      <c r="J1745" s="275">
        <v>191.67992952380217</v>
      </c>
      <c r="K1745" s="275">
        <v>181.14628467669615</v>
      </c>
      <c r="L1745" s="275">
        <v>121.90152757189762</v>
      </c>
      <c r="M1745" s="275">
        <v>146.46814380748785</v>
      </c>
      <c r="N1745" s="275">
        <v>108.63997107129822</v>
      </c>
      <c r="O1745" s="275">
        <v>73.537669189633235</v>
      </c>
      <c r="P1745" s="275">
        <v>87.732874474994802</v>
      </c>
      <c r="Q1745" s="275">
        <v>97.864077467627183</v>
      </c>
      <c r="R1745" s="275">
        <v>65.249935274598656</v>
      </c>
      <c r="S1745" s="275">
        <v>81.559871515460529</v>
      </c>
      <c r="T1745" s="275">
        <v>67.97841144425945</v>
      </c>
      <c r="U1745" s="275">
        <v>53.564519355231077</v>
      </c>
      <c r="V1745" s="275">
        <v>61.044183266099168</v>
      </c>
      <c r="W1745" s="275">
        <v>0</v>
      </c>
      <c r="X1745" s="275">
        <v>0</v>
      </c>
      <c r="Y1745" s="275">
        <v>0</v>
      </c>
      <c r="Z1745" s="275">
        <v>0</v>
      </c>
      <c r="AA1745" s="275">
        <v>0</v>
      </c>
      <c r="AB1745" s="275">
        <v>0</v>
      </c>
      <c r="AC1745" s="275">
        <v>0</v>
      </c>
      <c r="AD1745" s="275">
        <v>0</v>
      </c>
      <c r="AE1745" s="275">
        <v>0</v>
      </c>
      <c r="AF1745" s="275">
        <v>152.03394534632494</v>
      </c>
      <c r="AG1745" s="275">
        <v>14.078195587058788</v>
      </c>
      <c r="AH1745" s="275">
        <v>14.078195587058788</v>
      </c>
      <c r="AI1745" s="275">
        <v>13.459938773276789</v>
      </c>
      <c r="AJ1745" s="275">
        <v>13.459938773276789</v>
      </c>
      <c r="AK1745" s="275">
        <v>13.459938773276789</v>
      </c>
    </row>
    <row r="1746" spans="1:37" ht="15" x14ac:dyDescent="0.25">
      <c r="A1746" s="269" t="s">
        <v>1973</v>
      </c>
      <c r="B1746" s="269" t="s">
        <v>4446</v>
      </c>
      <c r="C1746" s="275">
        <v>496</v>
      </c>
      <c r="D1746" s="269" t="s">
        <v>802</v>
      </c>
      <c r="E1746" s="275">
        <v>1249.7626685418411</v>
      </c>
      <c r="F1746" s="275">
        <v>768.2192828256857</v>
      </c>
      <c r="G1746" s="275">
        <v>932.39353023285628</v>
      </c>
      <c r="H1746" s="275">
        <v>1028.8736129886117</v>
      </c>
      <c r="I1746" s="275">
        <v>654.0773849399219</v>
      </c>
      <c r="J1746" s="275">
        <v>875.54264091852451</v>
      </c>
      <c r="K1746" s="275">
        <v>893.9267792541541</v>
      </c>
      <c r="L1746" s="275">
        <v>513.1977362523171</v>
      </c>
      <c r="M1746" s="275">
        <v>666.03482865353658</v>
      </c>
      <c r="N1746" s="275">
        <v>612.04730888196707</v>
      </c>
      <c r="O1746" s="275">
        <v>368.59560926547988</v>
      </c>
      <c r="P1746" s="275">
        <v>457.64591079332217</v>
      </c>
      <c r="Q1746" s="275">
        <v>516.40944600065325</v>
      </c>
      <c r="R1746" s="275">
        <v>360.55651093616632</v>
      </c>
      <c r="S1746" s="275">
        <v>440.65338585896052</v>
      </c>
      <c r="T1746" s="275">
        <v>376.26615869966321</v>
      </c>
      <c r="U1746" s="275">
        <v>274.71654620194738</v>
      </c>
      <c r="V1746" s="275">
        <v>328.60188811711203</v>
      </c>
      <c r="W1746" s="275">
        <v>13.46877500229003</v>
      </c>
      <c r="X1746" s="275">
        <v>0.18785735890371771</v>
      </c>
      <c r="Y1746" s="275">
        <v>6.8283161805968744</v>
      </c>
      <c r="Z1746" s="275">
        <v>4.9772762179657404</v>
      </c>
      <c r="AA1746" s="275">
        <v>4.9772762179657404</v>
      </c>
      <c r="AB1746" s="275">
        <v>4.9772762179657404</v>
      </c>
      <c r="AC1746" s="275">
        <v>4.9772762179657404</v>
      </c>
      <c r="AD1746" s="275">
        <v>4.9772762179657404</v>
      </c>
      <c r="AE1746" s="275">
        <v>4.9772762179657404</v>
      </c>
      <c r="AF1746" s="275">
        <v>1016.2023916745738</v>
      </c>
      <c r="AG1746" s="275">
        <v>94.099337403097365</v>
      </c>
      <c r="AH1746" s="275">
        <v>94.099337403097365</v>
      </c>
      <c r="AI1746" s="275">
        <v>92.29565811987014</v>
      </c>
      <c r="AJ1746" s="275">
        <v>92.29565811987014</v>
      </c>
      <c r="AK1746" s="275">
        <v>92.29565811987014</v>
      </c>
    </row>
    <row r="1747" spans="1:37" ht="15" x14ac:dyDescent="0.25">
      <c r="A1747" s="269" t="s">
        <v>3193</v>
      </c>
      <c r="B1747" s="269" t="s">
        <v>4446</v>
      </c>
      <c r="C1747" s="275">
        <v>460</v>
      </c>
      <c r="D1747" s="269" t="s">
        <v>802</v>
      </c>
      <c r="E1747" s="275">
        <v>1249.7626685418411</v>
      </c>
      <c r="F1747" s="275">
        <v>768.2192828256857</v>
      </c>
      <c r="G1747" s="275">
        <v>932.39353023285628</v>
      </c>
      <c r="H1747" s="275">
        <v>1028.8736129886117</v>
      </c>
      <c r="I1747" s="275">
        <v>654.0773849399219</v>
      </c>
      <c r="J1747" s="275">
        <v>875.54264091852451</v>
      </c>
      <c r="K1747" s="275">
        <v>893.9267792541541</v>
      </c>
      <c r="L1747" s="275">
        <v>513.1977362523171</v>
      </c>
      <c r="M1747" s="275">
        <v>666.03482865353658</v>
      </c>
      <c r="N1747" s="275">
        <v>610.53910922528257</v>
      </c>
      <c r="O1747" s="275">
        <v>367.08740960879527</v>
      </c>
      <c r="P1747" s="275">
        <v>456.13771113663762</v>
      </c>
      <c r="Q1747" s="275">
        <v>514.90124634396875</v>
      </c>
      <c r="R1747" s="275">
        <v>359.03377873723122</v>
      </c>
      <c r="S1747" s="275">
        <v>439.13791993115075</v>
      </c>
      <c r="T1747" s="275">
        <v>374.74342650072811</v>
      </c>
      <c r="U1747" s="275">
        <v>273.19381400301228</v>
      </c>
      <c r="V1747" s="275">
        <v>327.07915591817692</v>
      </c>
      <c r="W1747" s="275">
        <v>5.5180508061935321</v>
      </c>
      <c r="X1747" s="275">
        <v>7.8016182603206904E-2</v>
      </c>
      <c r="Y1747" s="275">
        <v>2.7980334943983696</v>
      </c>
      <c r="Z1747" s="275">
        <v>1.819175629252807</v>
      </c>
      <c r="AA1747" s="275">
        <v>1.819175629252807</v>
      </c>
      <c r="AB1747" s="275">
        <v>1.819175629252807</v>
      </c>
      <c r="AC1747" s="275">
        <v>1.819175629252807</v>
      </c>
      <c r="AD1747" s="275">
        <v>1.819175629252807</v>
      </c>
      <c r="AE1747" s="275">
        <v>1.819175629252807</v>
      </c>
      <c r="AF1747" s="275">
        <v>1016.0022886572738</v>
      </c>
      <c r="AG1747" s="275">
        <v>94.080808095897368</v>
      </c>
      <c r="AH1747" s="275">
        <v>94.080808095897368</v>
      </c>
      <c r="AI1747" s="275">
        <v>91.229075135082141</v>
      </c>
      <c r="AJ1747" s="275">
        <v>91.229075135082141</v>
      </c>
      <c r="AK1747" s="275">
        <v>91.229075135082141</v>
      </c>
    </row>
    <row r="1748" spans="1:37" ht="15" x14ac:dyDescent="0.25">
      <c r="A1748" s="269" t="s">
        <v>1974</v>
      </c>
      <c r="B1748" s="269" t="s">
        <v>1975</v>
      </c>
      <c r="C1748" s="275">
        <v>108</v>
      </c>
      <c r="D1748" s="269" t="s">
        <v>802</v>
      </c>
      <c r="E1748" s="275">
        <v>234.06807504799156</v>
      </c>
      <c r="F1748" s="275">
        <v>166.02718985923369</v>
      </c>
      <c r="G1748" s="275">
        <v>190.92792196293681</v>
      </c>
      <c r="H1748" s="275">
        <v>198.30499342144222</v>
      </c>
      <c r="I1748" s="275">
        <v>138.18298432748387</v>
      </c>
      <c r="J1748" s="275">
        <v>174.71984642308342</v>
      </c>
      <c r="K1748" s="275">
        <v>173.99219899119754</v>
      </c>
      <c r="L1748" s="275">
        <v>116.54478164620653</v>
      </c>
      <c r="M1748" s="275">
        <v>139.7167074182756</v>
      </c>
      <c r="N1748" s="275">
        <v>104.6734886682455</v>
      </c>
      <c r="O1748" s="275">
        <v>66.211064876466665</v>
      </c>
      <c r="P1748" s="275">
        <v>80.087150600766606</v>
      </c>
      <c r="Q1748" s="275">
        <v>88.179930506811118</v>
      </c>
      <c r="R1748" s="275">
        <v>60.205888818445629</v>
      </c>
      <c r="S1748" s="275">
        <v>74.359472482998683</v>
      </c>
      <c r="T1748" s="275">
        <v>62.002163315947428</v>
      </c>
      <c r="U1748" s="275">
        <v>46.77962325361996</v>
      </c>
      <c r="V1748" s="275">
        <v>55.048205995688846</v>
      </c>
      <c r="W1748" s="275">
        <v>2.7224727687167656</v>
      </c>
      <c r="X1748" s="275">
        <v>3.6001028541067737E-2</v>
      </c>
      <c r="Y1748" s="275">
        <v>1.3792368986289167</v>
      </c>
      <c r="Z1748" s="275">
        <v>0.90323170994640345</v>
      </c>
      <c r="AA1748" s="275">
        <v>0.90323170994640345</v>
      </c>
      <c r="AB1748" s="275">
        <v>0.90323170994640345</v>
      </c>
      <c r="AC1748" s="275">
        <v>0.90323170994640345</v>
      </c>
      <c r="AD1748" s="275">
        <v>0.90323170994640345</v>
      </c>
      <c r="AE1748" s="275">
        <v>0.90323170994640345</v>
      </c>
      <c r="AF1748" s="275">
        <v>142.61995860987369</v>
      </c>
      <c r="AG1748" s="275">
        <v>13.206467134597389</v>
      </c>
      <c r="AH1748" s="275">
        <v>13.206467134597389</v>
      </c>
      <c r="AI1748" s="275">
        <v>15.336660503165149</v>
      </c>
      <c r="AJ1748" s="275">
        <v>15.336660503165149</v>
      </c>
      <c r="AK1748" s="275">
        <v>15.336660503165149</v>
      </c>
    </row>
    <row r="1749" spans="1:37" ht="15" x14ac:dyDescent="0.25">
      <c r="A1749" s="269" t="s">
        <v>3194</v>
      </c>
      <c r="B1749" s="269" t="s">
        <v>3195</v>
      </c>
      <c r="C1749" s="275">
        <v>108</v>
      </c>
      <c r="D1749" s="269" t="s">
        <v>802</v>
      </c>
      <c r="E1749" s="275">
        <v>234.06807504799156</v>
      </c>
      <c r="F1749" s="275">
        <v>166.02718985923369</v>
      </c>
      <c r="G1749" s="275">
        <v>190.92792196293681</v>
      </c>
      <c r="H1749" s="275">
        <v>198.30499342144222</v>
      </c>
      <c r="I1749" s="275">
        <v>138.18298432748387</v>
      </c>
      <c r="J1749" s="275">
        <v>174.71984642308342</v>
      </c>
      <c r="K1749" s="275">
        <v>173.99219899119754</v>
      </c>
      <c r="L1749" s="275">
        <v>116.54478164620653</v>
      </c>
      <c r="M1749" s="275">
        <v>139.7167074182756</v>
      </c>
      <c r="N1749" s="275">
        <v>104.66380030674517</v>
      </c>
      <c r="O1749" s="275">
        <v>66.201376514966313</v>
      </c>
      <c r="P1749" s="275">
        <v>80.077462239266254</v>
      </c>
      <c r="Q1749" s="275">
        <v>88.17024214531078</v>
      </c>
      <c r="R1749" s="275">
        <v>60.181667914694756</v>
      </c>
      <c r="S1749" s="275">
        <v>74.342517850373071</v>
      </c>
      <c r="T1749" s="275">
        <v>61.977942412196555</v>
      </c>
      <c r="U1749" s="275">
        <v>46.755402349869065</v>
      </c>
      <c r="V1749" s="275">
        <v>55.023985091937959</v>
      </c>
      <c r="W1749" s="275">
        <v>0</v>
      </c>
      <c r="X1749" s="275">
        <v>0</v>
      </c>
      <c r="Y1749" s="275">
        <v>0</v>
      </c>
      <c r="Z1749" s="275">
        <v>0</v>
      </c>
      <c r="AA1749" s="275">
        <v>0</v>
      </c>
      <c r="AB1749" s="275">
        <v>0</v>
      </c>
      <c r="AC1749" s="275">
        <v>0</v>
      </c>
      <c r="AD1749" s="275">
        <v>0</v>
      </c>
      <c r="AE1749" s="275">
        <v>0</v>
      </c>
      <c r="AF1749" s="275">
        <v>142.59568589977371</v>
      </c>
      <c r="AG1749" s="275">
        <v>13.204219511397389</v>
      </c>
      <c r="AH1749" s="275">
        <v>13.204219511397389</v>
      </c>
      <c r="AI1749" s="275">
        <v>15.275142504700373</v>
      </c>
      <c r="AJ1749" s="275">
        <v>15.275142504700373</v>
      </c>
      <c r="AK1749" s="275">
        <v>15.275142504700373</v>
      </c>
    </row>
    <row r="1750" spans="1:37" ht="15" x14ac:dyDescent="0.25">
      <c r="A1750" s="269" t="s">
        <v>1976</v>
      </c>
      <c r="B1750" s="269" t="s">
        <v>1977</v>
      </c>
      <c r="C1750" s="275">
        <v>77</v>
      </c>
      <c r="D1750" s="269" t="s">
        <v>802</v>
      </c>
      <c r="E1750" s="275">
        <v>269.65531179458412</v>
      </c>
      <c r="F1750" s="275">
        <v>152.44206820339312</v>
      </c>
      <c r="G1750" s="275">
        <v>201.87376063654338</v>
      </c>
      <c r="H1750" s="275">
        <v>214.86836305345622</v>
      </c>
      <c r="I1750" s="275">
        <v>122.56416586732082</v>
      </c>
      <c r="J1750" s="275">
        <v>177.81207449614905</v>
      </c>
      <c r="K1750" s="275">
        <v>161.77614959567285</v>
      </c>
      <c r="L1750" s="275">
        <v>88.476265016587234</v>
      </c>
      <c r="M1750" s="275">
        <v>119.94272123441894</v>
      </c>
      <c r="N1750" s="275">
        <v>110.78109475955526</v>
      </c>
      <c r="O1750" s="275">
        <v>67.789229405931337</v>
      </c>
      <c r="P1750" s="275">
        <v>86.021792830154808</v>
      </c>
      <c r="Q1750" s="275">
        <v>98.693040363620355</v>
      </c>
      <c r="R1750" s="275">
        <v>60.172013006182169</v>
      </c>
      <c r="S1750" s="275">
        <v>78.423214340978035</v>
      </c>
      <c r="T1750" s="275">
        <v>60.241664822572233</v>
      </c>
      <c r="U1750" s="275">
        <v>45.752756258144387</v>
      </c>
      <c r="V1750" s="275">
        <v>54.181402315263945</v>
      </c>
      <c r="W1750" s="275">
        <v>2.4113485151892737</v>
      </c>
      <c r="X1750" s="275">
        <v>2.9242864199088333E-2</v>
      </c>
      <c r="Y1750" s="275">
        <v>1.220295689694181</v>
      </c>
      <c r="Z1750" s="275">
        <v>1.3338403159219365</v>
      </c>
      <c r="AA1750" s="275">
        <v>1.3338403159219365</v>
      </c>
      <c r="AB1750" s="275">
        <v>1.3338403159219365</v>
      </c>
      <c r="AC1750" s="275">
        <v>1.3338403159219365</v>
      </c>
      <c r="AD1750" s="275">
        <v>1.3338403159219365</v>
      </c>
      <c r="AE1750" s="275">
        <v>1.3338403159219365</v>
      </c>
      <c r="AF1750" s="275">
        <v>160.33150418320002</v>
      </c>
      <c r="AG1750" s="275">
        <v>14.8465434486</v>
      </c>
      <c r="AH1750" s="275">
        <v>14.8465434486</v>
      </c>
      <c r="AI1750" s="275">
        <v>17.137889671571749</v>
      </c>
      <c r="AJ1750" s="275">
        <v>17.137889671571749</v>
      </c>
      <c r="AK1750" s="275">
        <v>17.137889671571749</v>
      </c>
    </row>
    <row r="1751" spans="1:37" ht="15" x14ac:dyDescent="0.25">
      <c r="A1751" s="269" t="s">
        <v>3196</v>
      </c>
      <c r="B1751" s="269" t="s">
        <v>3197</v>
      </c>
      <c r="C1751" s="275">
        <v>77</v>
      </c>
      <c r="D1751" s="269" t="s">
        <v>802</v>
      </c>
      <c r="E1751" s="275">
        <v>269.65531179458412</v>
      </c>
      <c r="F1751" s="275">
        <v>152.44206820339312</v>
      </c>
      <c r="G1751" s="275">
        <v>201.87376063654338</v>
      </c>
      <c r="H1751" s="275">
        <v>214.86836305345622</v>
      </c>
      <c r="I1751" s="275">
        <v>122.56416586732082</v>
      </c>
      <c r="J1751" s="275">
        <v>177.81207449614905</v>
      </c>
      <c r="K1751" s="275">
        <v>161.77614959567285</v>
      </c>
      <c r="L1751" s="275">
        <v>88.476265016587234</v>
      </c>
      <c r="M1751" s="275">
        <v>119.94272123441894</v>
      </c>
      <c r="N1751" s="275">
        <v>110.78109475955526</v>
      </c>
      <c r="O1751" s="275">
        <v>67.789229405931351</v>
      </c>
      <c r="P1751" s="275">
        <v>86.021792830154808</v>
      </c>
      <c r="Q1751" s="275">
        <v>98.693040363620369</v>
      </c>
      <c r="R1751" s="275">
        <v>60.172013006182169</v>
      </c>
      <c r="S1751" s="275">
        <v>78.423214340978035</v>
      </c>
      <c r="T1751" s="275">
        <v>60.241664822572233</v>
      </c>
      <c r="U1751" s="275">
        <v>45.752756258144387</v>
      </c>
      <c r="V1751" s="275">
        <v>54.181402315263945</v>
      </c>
      <c r="W1751" s="275">
        <v>0</v>
      </c>
      <c r="X1751" s="275">
        <v>0</v>
      </c>
      <c r="Y1751" s="275">
        <v>0</v>
      </c>
      <c r="Z1751" s="275">
        <v>0</v>
      </c>
      <c r="AA1751" s="275">
        <v>0</v>
      </c>
      <c r="AB1751" s="275">
        <v>0</v>
      </c>
      <c r="AC1751" s="275">
        <v>0</v>
      </c>
      <c r="AD1751" s="275">
        <v>0</v>
      </c>
      <c r="AE1751" s="275">
        <v>0</v>
      </c>
      <c r="AF1751" s="275">
        <v>160.33150418320002</v>
      </c>
      <c r="AG1751" s="275">
        <v>14.8465434486</v>
      </c>
      <c r="AH1751" s="275">
        <v>14.8465434486</v>
      </c>
      <c r="AI1751" s="275">
        <v>17.137889671571749</v>
      </c>
      <c r="AJ1751" s="275">
        <v>17.137889671571749</v>
      </c>
      <c r="AK1751" s="275">
        <v>17.137889671571749</v>
      </c>
    </row>
    <row r="1752" spans="1:37" ht="15" x14ac:dyDescent="0.25">
      <c r="A1752" s="269" t="s">
        <v>1978</v>
      </c>
      <c r="B1752" s="269" t="s">
        <v>1979</v>
      </c>
      <c r="C1752" s="275">
        <v>103</v>
      </c>
      <c r="D1752" s="269" t="s">
        <v>802</v>
      </c>
      <c r="E1752" s="275">
        <v>234.29485278032234</v>
      </c>
      <c r="F1752" s="275">
        <v>123.8616158065625</v>
      </c>
      <c r="G1752" s="275">
        <v>154.88421757287878</v>
      </c>
      <c r="H1752" s="275">
        <v>181.17717306107974</v>
      </c>
      <c r="I1752" s="275">
        <v>112.35537501571031</v>
      </c>
      <c r="J1752" s="275">
        <v>153.12710648082805</v>
      </c>
      <c r="K1752" s="275">
        <v>169.23277360518134</v>
      </c>
      <c r="L1752" s="275">
        <v>83.022928457425778</v>
      </c>
      <c r="M1752" s="275">
        <v>116.87818505128631</v>
      </c>
      <c r="N1752" s="275">
        <v>97.726809827049706</v>
      </c>
      <c r="O1752" s="275">
        <v>39.611422995393532</v>
      </c>
      <c r="P1752" s="275">
        <v>63.471697250557604</v>
      </c>
      <c r="Q1752" s="275">
        <v>78.000543958471638</v>
      </c>
      <c r="R1752" s="275">
        <v>56.176914388968285</v>
      </c>
      <c r="S1752" s="275">
        <v>65.622108813684804</v>
      </c>
      <c r="T1752" s="275">
        <v>56.176914388968285</v>
      </c>
      <c r="U1752" s="275">
        <v>36.58357486714997</v>
      </c>
      <c r="V1752" s="275">
        <v>48.013022921543985</v>
      </c>
      <c r="W1752" s="275">
        <v>2.8169029121904581</v>
      </c>
      <c r="X1752" s="275">
        <v>4.4597283560354743E-2</v>
      </c>
      <c r="Y1752" s="275">
        <v>1.4307500978754064</v>
      </c>
      <c r="Z1752" s="275">
        <v>0.92102856284459034</v>
      </c>
      <c r="AA1752" s="275">
        <v>0.92102856284459034</v>
      </c>
      <c r="AB1752" s="275">
        <v>0.92102856284459034</v>
      </c>
      <c r="AC1752" s="275">
        <v>0.92102856284459034</v>
      </c>
      <c r="AD1752" s="275">
        <v>0.92102856284459034</v>
      </c>
      <c r="AE1752" s="275">
        <v>0.92102856284459034</v>
      </c>
      <c r="AF1752" s="275">
        <v>236.54652091590003</v>
      </c>
      <c r="AG1752" s="275">
        <v>21.903971358099998</v>
      </c>
      <c r="AH1752" s="275">
        <v>21.903971358099998</v>
      </c>
      <c r="AI1752" s="275">
        <v>17.222957145330057</v>
      </c>
      <c r="AJ1752" s="275">
        <v>17.222957145330057</v>
      </c>
      <c r="AK1752" s="275">
        <v>17.222957145330057</v>
      </c>
    </row>
    <row r="1753" spans="1:37" ht="15" x14ac:dyDescent="0.25">
      <c r="A1753" s="269" t="s">
        <v>3198</v>
      </c>
      <c r="B1753" s="269" t="s">
        <v>3199</v>
      </c>
      <c r="C1753" s="275">
        <v>67</v>
      </c>
      <c r="D1753" s="269" t="s">
        <v>802</v>
      </c>
      <c r="E1753" s="275">
        <v>234.29485278032234</v>
      </c>
      <c r="F1753" s="275">
        <v>123.8616158065625</v>
      </c>
      <c r="G1753" s="275">
        <v>154.88421757287878</v>
      </c>
      <c r="H1753" s="275">
        <v>181.17717306107974</v>
      </c>
      <c r="I1753" s="275">
        <v>112.35537501571031</v>
      </c>
      <c r="J1753" s="275">
        <v>153.12710648082805</v>
      </c>
      <c r="K1753" s="275">
        <v>169.23277360518134</v>
      </c>
      <c r="L1753" s="275">
        <v>83.022928457425778</v>
      </c>
      <c r="M1753" s="275">
        <v>116.87818505128631</v>
      </c>
      <c r="N1753" s="275">
        <v>96.228298531865519</v>
      </c>
      <c r="O1753" s="275">
        <v>38.112911700209338</v>
      </c>
      <c r="P1753" s="275">
        <v>61.973185955373403</v>
      </c>
      <c r="Q1753" s="275">
        <v>76.502032663287451</v>
      </c>
      <c r="R1753" s="275">
        <v>54.678403093784098</v>
      </c>
      <c r="S1753" s="275">
        <v>64.123597518500617</v>
      </c>
      <c r="T1753" s="275">
        <v>54.678403093784098</v>
      </c>
      <c r="U1753" s="275">
        <v>35.085063571965776</v>
      </c>
      <c r="V1753" s="275">
        <v>46.514511626359798</v>
      </c>
      <c r="W1753" s="275">
        <v>0</v>
      </c>
      <c r="X1753" s="275">
        <v>0</v>
      </c>
      <c r="Y1753" s="275">
        <v>0</v>
      </c>
      <c r="Z1753" s="275">
        <v>0</v>
      </c>
      <c r="AA1753" s="275">
        <v>0</v>
      </c>
      <c r="AB1753" s="275">
        <v>0</v>
      </c>
      <c r="AC1753" s="275">
        <v>0</v>
      </c>
      <c r="AD1753" s="275">
        <v>0</v>
      </c>
      <c r="AE1753" s="275">
        <v>0</v>
      </c>
      <c r="AF1753" s="275">
        <v>236.51265682470003</v>
      </c>
      <c r="AG1753" s="275">
        <v>21.900835578099997</v>
      </c>
      <c r="AH1753" s="275">
        <v>21.900835578099997</v>
      </c>
      <c r="AI1753" s="275">
        <v>17.084646710361032</v>
      </c>
      <c r="AJ1753" s="275">
        <v>17.084646710361032</v>
      </c>
      <c r="AK1753" s="275">
        <v>17.084646710361032</v>
      </c>
    </row>
    <row r="1754" spans="1:37" ht="15" x14ac:dyDescent="0.25">
      <c r="A1754" s="269" t="s">
        <v>1980</v>
      </c>
      <c r="B1754" s="269" t="s">
        <v>1981</v>
      </c>
      <c r="C1754" s="275">
        <v>109</v>
      </c>
      <c r="D1754" s="269" t="s">
        <v>802</v>
      </c>
      <c r="E1754" s="275">
        <v>289.60227163854978</v>
      </c>
      <c r="F1754" s="275">
        <v>195.86478016844967</v>
      </c>
      <c r="G1754" s="275">
        <v>222.60500907523706</v>
      </c>
      <c r="H1754" s="275">
        <v>244.74227818703969</v>
      </c>
      <c r="I1754" s="275">
        <v>163.23553891037653</v>
      </c>
      <c r="J1754" s="275">
        <v>209.46920655500787</v>
      </c>
      <c r="K1754" s="275">
        <v>211.40693773047781</v>
      </c>
      <c r="L1754" s="275">
        <v>138.16878413098163</v>
      </c>
      <c r="M1754" s="275">
        <v>166.97345166944791</v>
      </c>
      <c r="N1754" s="275">
        <v>197.5917052673251</v>
      </c>
      <c r="O1754" s="275">
        <v>143.90747030297135</v>
      </c>
      <c r="P1754" s="275">
        <v>162.81409237289606</v>
      </c>
      <c r="Q1754" s="275">
        <v>176.2351511139845</v>
      </c>
      <c r="R1754" s="275">
        <v>126.21367549290785</v>
      </c>
      <c r="S1754" s="275">
        <v>154.67136131054207</v>
      </c>
      <c r="T1754" s="275">
        <v>140.19670057529297</v>
      </c>
      <c r="U1754" s="275">
        <v>108.48580395692325</v>
      </c>
      <c r="V1754" s="275">
        <v>122.22571428266066</v>
      </c>
      <c r="W1754" s="275">
        <v>2.7766799865083049</v>
      </c>
      <c r="X1754" s="275">
        <v>3.6321456604632679E-2</v>
      </c>
      <c r="Y1754" s="275">
        <v>1.4065007215564689</v>
      </c>
      <c r="Z1754" s="275">
        <v>0.90577535273439758</v>
      </c>
      <c r="AA1754" s="275">
        <v>0.90577535273439758</v>
      </c>
      <c r="AB1754" s="275">
        <v>0.90577535273439758</v>
      </c>
      <c r="AC1754" s="275">
        <v>0.90577535273439758</v>
      </c>
      <c r="AD1754" s="275">
        <v>0.90577535273439758</v>
      </c>
      <c r="AE1754" s="275">
        <v>0.90577535273439758</v>
      </c>
      <c r="AF1754" s="275">
        <v>227.14791995019999</v>
      </c>
      <c r="AG1754" s="275">
        <v>21.033674209999997</v>
      </c>
      <c r="AH1754" s="275">
        <v>21.033674209999997</v>
      </c>
      <c r="AI1754" s="275">
        <v>24.607925741013091</v>
      </c>
      <c r="AJ1754" s="275">
        <v>24.607925741013091</v>
      </c>
      <c r="AK1754" s="275">
        <v>24.607925741013091</v>
      </c>
    </row>
    <row r="1755" spans="1:37" ht="15" x14ac:dyDescent="0.25">
      <c r="A1755" s="269" t="s">
        <v>4027</v>
      </c>
      <c r="B1755" s="269" t="s">
        <v>4028</v>
      </c>
      <c r="C1755" s="275">
        <v>109</v>
      </c>
      <c r="D1755" s="269" t="s">
        <v>802</v>
      </c>
      <c r="E1755" s="275">
        <v>289.60227163854978</v>
      </c>
      <c r="F1755" s="275">
        <v>195.86478016844967</v>
      </c>
      <c r="G1755" s="275">
        <v>222.60500907523706</v>
      </c>
      <c r="H1755" s="275">
        <v>244.74227818703969</v>
      </c>
      <c r="I1755" s="275">
        <v>163.23553891037653</v>
      </c>
      <c r="J1755" s="275">
        <v>209.46920655500787</v>
      </c>
      <c r="K1755" s="275">
        <v>211.40693773047781</v>
      </c>
      <c r="L1755" s="275">
        <v>138.16878413098163</v>
      </c>
      <c r="M1755" s="275">
        <v>166.97345166944791</v>
      </c>
      <c r="N1755" s="275">
        <v>197.5917052673251</v>
      </c>
      <c r="O1755" s="275">
        <v>143.90747030297135</v>
      </c>
      <c r="P1755" s="275">
        <v>162.81409237289606</v>
      </c>
      <c r="Q1755" s="275">
        <v>176.2351511139845</v>
      </c>
      <c r="R1755" s="275">
        <v>126.21367549290785</v>
      </c>
      <c r="S1755" s="275">
        <v>154.67136131054207</v>
      </c>
      <c r="T1755" s="275">
        <v>140.19670057529297</v>
      </c>
      <c r="U1755" s="275">
        <v>108.48580395692326</v>
      </c>
      <c r="V1755" s="275">
        <v>122.22571428266068</v>
      </c>
      <c r="W1755" s="275">
        <v>2.7766799865083049</v>
      </c>
      <c r="X1755" s="275">
        <v>3.6321456604632679E-2</v>
      </c>
      <c r="Y1755" s="275">
        <v>1.4065007215564689</v>
      </c>
      <c r="Z1755" s="275">
        <v>0.90577535273439758</v>
      </c>
      <c r="AA1755" s="275">
        <v>0.90577535273439758</v>
      </c>
      <c r="AB1755" s="275">
        <v>0.90577535273439758</v>
      </c>
      <c r="AC1755" s="275">
        <v>0.90577535273439758</v>
      </c>
      <c r="AD1755" s="275">
        <v>0.90577535273439758</v>
      </c>
      <c r="AE1755" s="275">
        <v>0.90577535273439758</v>
      </c>
      <c r="AF1755" s="275">
        <v>227.00595373419998</v>
      </c>
      <c r="AG1755" s="275">
        <v>21.020528305999999</v>
      </c>
      <c r="AH1755" s="275">
        <v>21.020528305999999</v>
      </c>
      <c r="AI1755" s="275">
        <v>23.7411711896589</v>
      </c>
      <c r="AJ1755" s="275">
        <v>23.7411711896589</v>
      </c>
      <c r="AK1755" s="275">
        <v>23.7411711896589</v>
      </c>
    </row>
    <row r="1756" spans="1:37" ht="15" x14ac:dyDescent="0.25">
      <c r="A1756" s="269" t="s">
        <v>1982</v>
      </c>
      <c r="B1756" s="269" t="s">
        <v>4447</v>
      </c>
      <c r="C1756" s="275">
        <v>315</v>
      </c>
      <c r="D1756" s="269" t="s">
        <v>802</v>
      </c>
      <c r="E1756" s="275">
        <v>611.40694572762618</v>
      </c>
      <c r="F1756" s="275">
        <v>361.0009501396604</v>
      </c>
      <c r="G1756" s="275">
        <v>438.03310686325784</v>
      </c>
      <c r="H1756" s="275">
        <v>488.9990392657478</v>
      </c>
      <c r="I1756" s="275">
        <v>310.66466358819389</v>
      </c>
      <c r="J1756" s="275">
        <v>416.28624744527059</v>
      </c>
      <c r="K1756" s="275">
        <v>438.37508870032775</v>
      </c>
      <c r="L1756" s="275">
        <v>239.39653829241647</v>
      </c>
      <c r="M1756" s="275">
        <v>318.58302683790674</v>
      </c>
      <c r="N1756" s="275">
        <v>441.52286347062994</v>
      </c>
      <c r="O1756" s="275">
        <v>305.78709492194645</v>
      </c>
      <c r="P1756" s="275">
        <v>355.08183106697629</v>
      </c>
      <c r="Q1756" s="275">
        <v>386.9425029385028</v>
      </c>
      <c r="R1756" s="275">
        <v>310.10838422759969</v>
      </c>
      <c r="S1756" s="275">
        <v>352.48502381429887</v>
      </c>
      <c r="T1756" s="275">
        <v>329.61649049612259</v>
      </c>
      <c r="U1756" s="275">
        <v>264.08714606218945</v>
      </c>
      <c r="V1756" s="275">
        <v>295.67442193227811</v>
      </c>
      <c r="W1756" s="275">
        <v>17.548021285776745</v>
      </c>
      <c r="X1756" s="275">
        <v>0.30313805442805974</v>
      </c>
      <c r="Y1756" s="275">
        <v>8.9255796701024028</v>
      </c>
      <c r="Z1756" s="275">
        <v>7.8547155800035391</v>
      </c>
      <c r="AA1756" s="275">
        <v>7.8547155800035391</v>
      </c>
      <c r="AB1756" s="275">
        <v>7.8547155800035391</v>
      </c>
      <c r="AC1756" s="275">
        <v>7.8547155800035391</v>
      </c>
      <c r="AD1756" s="275">
        <v>7.8547155800035391</v>
      </c>
      <c r="AE1756" s="275">
        <v>7.8547155800035391</v>
      </c>
      <c r="AF1756" s="275">
        <v>544.76128510195861</v>
      </c>
      <c r="AG1756" s="275">
        <v>50.444356101597847</v>
      </c>
      <c r="AH1756" s="275">
        <v>50.444356101597847</v>
      </c>
      <c r="AI1756" s="275">
        <v>53.091046339657893</v>
      </c>
      <c r="AJ1756" s="275">
        <v>53.091046339657893</v>
      </c>
      <c r="AK1756" s="275">
        <v>53.091046339657893</v>
      </c>
    </row>
    <row r="1757" spans="1:37" ht="15" x14ac:dyDescent="0.25">
      <c r="A1757" s="269" t="s">
        <v>3200</v>
      </c>
      <c r="B1757" s="269" t="s">
        <v>4447</v>
      </c>
      <c r="C1757" s="275">
        <v>311</v>
      </c>
      <c r="D1757" s="269" t="s">
        <v>802</v>
      </c>
      <c r="E1757" s="275">
        <v>611.40694572762618</v>
      </c>
      <c r="F1757" s="275">
        <v>361.0009501396604</v>
      </c>
      <c r="G1757" s="275">
        <v>438.03310686325784</v>
      </c>
      <c r="H1757" s="275">
        <v>488.9990392657478</v>
      </c>
      <c r="I1757" s="275">
        <v>310.66466358819389</v>
      </c>
      <c r="J1757" s="275">
        <v>416.28624744527059</v>
      </c>
      <c r="K1757" s="275">
        <v>438.37508870032775</v>
      </c>
      <c r="L1757" s="275">
        <v>239.39653829241647</v>
      </c>
      <c r="M1757" s="275">
        <v>318.58302683790674</v>
      </c>
      <c r="N1757" s="275">
        <v>441.35636221560947</v>
      </c>
      <c r="O1757" s="275">
        <v>305.62059366692597</v>
      </c>
      <c r="P1757" s="275">
        <v>354.91532981195587</v>
      </c>
      <c r="Q1757" s="275">
        <v>386.77600168348232</v>
      </c>
      <c r="R1757" s="275">
        <v>309.94188297257921</v>
      </c>
      <c r="S1757" s="275">
        <v>352.31852255927839</v>
      </c>
      <c r="T1757" s="275">
        <v>329.44998924110212</v>
      </c>
      <c r="U1757" s="275">
        <v>263.92064480716897</v>
      </c>
      <c r="V1757" s="275">
        <v>295.50792067725757</v>
      </c>
      <c r="W1757" s="275">
        <v>10.195030198335933</v>
      </c>
      <c r="X1757" s="275">
        <v>0.16304513332781123</v>
      </c>
      <c r="Y1757" s="275">
        <v>5.1790376658318724</v>
      </c>
      <c r="Z1757" s="275">
        <v>5.0083935190002284</v>
      </c>
      <c r="AA1757" s="275">
        <v>5.0083935190002284</v>
      </c>
      <c r="AB1757" s="275">
        <v>5.0083935190002284</v>
      </c>
      <c r="AC1757" s="275">
        <v>5.0083935190002284</v>
      </c>
      <c r="AD1757" s="275">
        <v>5.0083935190002284</v>
      </c>
      <c r="AE1757" s="275">
        <v>5.0083935190002284</v>
      </c>
      <c r="AF1757" s="275">
        <v>544.73300793535861</v>
      </c>
      <c r="AG1757" s="275">
        <v>50.441737654397848</v>
      </c>
      <c r="AH1757" s="275">
        <v>50.441737654397848</v>
      </c>
      <c r="AI1757" s="275">
        <v>52.964203714222073</v>
      </c>
      <c r="AJ1757" s="275">
        <v>52.964203714222073</v>
      </c>
      <c r="AK1757" s="275">
        <v>52.964203714222073</v>
      </c>
    </row>
    <row r="1758" spans="1:37" ht="15" x14ac:dyDescent="0.25">
      <c r="A1758" s="269" t="s">
        <v>1983</v>
      </c>
      <c r="B1758" s="269" t="s">
        <v>1975</v>
      </c>
      <c r="C1758" s="275">
        <v>72</v>
      </c>
      <c r="D1758" s="269" t="s">
        <v>802</v>
      </c>
      <c r="E1758" s="275">
        <v>141.31325530538959</v>
      </c>
      <c r="F1758" s="275">
        <v>94.17126051504232</v>
      </c>
      <c r="G1758" s="275">
        <v>111.00213179168183</v>
      </c>
      <c r="H1758" s="275">
        <v>114.94945994862314</v>
      </c>
      <c r="I1758" s="275">
        <v>76.128091389144288</v>
      </c>
      <c r="J1758" s="275">
        <v>99.661438370239409</v>
      </c>
      <c r="K1758" s="275">
        <v>99.95231896469997</v>
      </c>
      <c r="L1758" s="275">
        <v>60.153668796733164</v>
      </c>
      <c r="M1758" s="275">
        <v>76.495570318664576</v>
      </c>
      <c r="N1758" s="275">
        <v>81.983917300944526</v>
      </c>
      <c r="O1758" s="275">
        <v>56.091959666487121</v>
      </c>
      <c r="P1758" s="275">
        <v>65.025991511256947</v>
      </c>
      <c r="Q1758" s="275">
        <v>69.531319240886816</v>
      </c>
      <c r="R1758" s="275">
        <v>51.346780573574314</v>
      </c>
      <c r="S1758" s="275">
        <v>60.81798315021171</v>
      </c>
      <c r="T1758" s="275">
        <v>53.143055071076112</v>
      </c>
      <c r="U1758" s="275">
        <v>42.34602637162179</v>
      </c>
      <c r="V1758" s="275">
        <v>48.033060818681335</v>
      </c>
      <c r="W1758" s="275">
        <v>2.3289588603857556</v>
      </c>
      <c r="X1758" s="275">
        <v>3.9086064554185826E-2</v>
      </c>
      <c r="Y1758" s="275">
        <v>1.1840224624699707</v>
      </c>
      <c r="Z1758" s="275">
        <v>0.91470488505591552</v>
      </c>
      <c r="AA1758" s="275">
        <v>0.91470488505591552</v>
      </c>
      <c r="AB1758" s="275">
        <v>0.91470488505591552</v>
      </c>
      <c r="AC1758" s="275">
        <v>0.91470488505591552</v>
      </c>
      <c r="AD1758" s="275">
        <v>0.91470488505591552</v>
      </c>
      <c r="AE1758" s="275">
        <v>0.91470488505591552</v>
      </c>
      <c r="AF1758" s="275">
        <v>94.541633073573706</v>
      </c>
      <c r="AG1758" s="275">
        <v>8.7544627927973888</v>
      </c>
      <c r="AH1758" s="275">
        <v>8.7544627927973888</v>
      </c>
      <c r="AI1758" s="275">
        <v>9.8205294465722588</v>
      </c>
      <c r="AJ1758" s="275">
        <v>9.8205294465722588</v>
      </c>
      <c r="AK1758" s="275">
        <v>9.8205294465722588</v>
      </c>
    </row>
    <row r="1759" spans="1:37" ht="15" x14ac:dyDescent="0.25">
      <c r="A1759" s="269" t="s">
        <v>3201</v>
      </c>
      <c r="B1759" s="269" t="s">
        <v>3202</v>
      </c>
      <c r="C1759" s="275">
        <v>72</v>
      </c>
      <c r="D1759" s="269" t="s">
        <v>802</v>
      </c>
      <c r="E1759" s="275">
        <v>141.31325530538959</v>
      </c>
      <c r="F1759" s="275">
        <v>94.17126051504232</v>
      </c>
      <c r="G1759" s="275">
        <v>111.00213179168183</v>
      </c>
      <c r="H1759" s="275">
        <v>114.94945994862314</v>
      </c>
      <c r="I1759" s="275">
        <v>76.128091389144288</v>
      </c>
      <c r="J1759" s="275">
        <v>99.661438370239409</v>
      </c>
      <c r="K1759" s="275">
        <v>99.95231896469997</v>
      </c>
      <c r="L1759" s="275">
        <v>60.153668796733164</v>
      </c>
      <c r="M1759" s="275">
        <v>76.495570318664576</v>
      </c>
      <c r="N1759" s="275">
        <v>81.98391730094454</v>
      </c>
      <c r="O1759" s="275">
        <v>56.091959666487121</v>
      </c>
      <c r="P1759" s="275">
        <v>65.025991511256947</v>
      </c>
      <c r="Q1759" s="275">
        <v>69.531319240886816</v>
      </c>
      <c r="R1759" s="275">
        <v>51.3467805735743</v>
      </c>
      <c r="S1759" s="275">
        <v>60.817983150211703</v>
      </c>
      <c r="T1759" s="275">
        <v>53.143055071076098</v>
      </c>
      <c r="U1759" s="275">
        <v>42.346026371621775</v>
      </c>
      <c r="V1759" s="275">
        <v>48.033060818681321</v>
      </c>
      <c r="W1759" s="275">
        <v>0</v>
      </c>
      <c r="X1759" s="275">
        <v>0</v>
      </c>
      <c r="Y1759" s="275">
        <v>0</v>
      </c>
      <c r="Z1759" s="275">
        <v>0</v>
      </c>
      <c r="AA1759" s="275">
        <v>0</v>
      </c>
      <c r="AB1759" s="275">
        <v>0</v>
      </c>
      <c r="AC1759" s="275">
        <v>0</v>
      </c>
      <c r="AD1759" s="275">
        <v>0</v>
      </c>
      <c r="AE1759" s="275">
        <v>0</v>
      </c>
      <c r="AF1759" s="275">
        <v>94.512845479773702</v>
      </c>
      <c r="AG1759" s="275">
        <v>8.7517970955973894</v>
      </c>
      <c r="AH1759" s="275">
        <v>8.7517970955973894</v>
      </c>
      <c r="AI1759" s="275">
        <v>9.709054647244109</v>
      </c>
      <c r="AJ1759" s="275">
        <v>9.709054647244109</v>
      </c>
      <c r="AK1759" s="275">
        <v>9.709054647244109</v>
      </c>
    </row>
    <row r="1760" spans="1:37" ht="15" x14ac:dyDescent="0.25">
      <c r="A1760" s="269" t="s">
        <v>1984</v>
      </c>
      <c r="B1760" s="269" t="s">
        <v>1985</v>
      </c>
      <c r="C1760" s="275">
        <v>78</v>
      </c>
      <c r="D1760" s="269" t="s">
        <v>802</v>
      </c>
      <c r="E1760" s="275">
        <v>135.59790429976783</v>
      </c>
      <c r="F1760" s="275">
        <v>75.25190383698714</v>
      </c>
      <c r="G1760" s="275">
        <v>93.427387024716907</v>
      </c>
      <c r="H1760" s="275">
        <v>107.25328338372272</v>
      </c>
      <c r="I1760" s="275">
        <v>66.531462908281327</v>
      </c>
      <c r="J1760" s="275">
        <v>90.611602280035257</v>
      </c>
      <c r="K1760" s="275">
        <v>97.290862189643065</v>
      </c>
      <c r="L1760" s="275">
        <v>49.996091686665729</v>
      </c>
      <c r="M1760" s="275">
        <v>68.699581114343459</v>
      </c>
      <c r="N1760" s="275">
        <v>86.332713775359892</v>
      </c>
      <c r="O1760" s="275">
        <v>53.007936502238685</v>
      </c>
      <c r="P1760" s="275">
        <v>64.881542690841613</v>
      </c>
      <c r="Q1760" s="275">
        <v>73.212737009121895</v>
      </c>
      <c r="R1760" s="275">
        <v>55.323567793826349</v>
      </c>
      <c r="S1760" s="275">
        <v>66.045083186204437</v>
      </c>
      <c r="T1760" s="275">
        <v>62.781181171098403</v>
      </c>
      <c r="U1760" s="275">
        <v>44.200920718666147</v>
      </c>
      <c r="V1760" s="275">
        <v>52.501745875040996</v>
      </c>
      <c r="W1760" s="275">
        <v>2.5120161135275261</v>
      </c>
      <c r="X1760" s="275">
        <v>5.0503428273031309E-2</v>
      </c>
      <c r="Y1760" s="275">
        <v>1.2812597709002786</v>
      </c>
      <c r="Z1760" s="275">
        <v>0.96580858797369873</v>
      </c>
      <c r="AA1760" s="275">
        <v>0.96580858797369873</v>
      </c>
      <c r="AB1760" s="275">
        <v>0.96580858797369873</v>
      </c>
      <c r="AC1760" s="275">
        <v>0.96580858797369873</v>
      </c>
      <c r="AD1760" s="275">
        <v>0.96580858797369873</v>
      </c>
      <c r="AE1760" s="275">
        <v>0.96580858797369873</v>
      </c>
      <c r="AF1760" s="275">
        <v>131.56084021539999</v>
      </c>
      <c r="AG1760" s="275">
        <v>12.182403686599999</v>
      </c>
      <c r="AH1760" s="275">
        <v>12.182403686599999</v>
      </c>
      <c r="AI1760" s="275">
        <v>13.359726988570557</v>
      </c>
      <c r="AJ1760" s="275">
        <v>13.359726988570557</v>
      </c>
      <c r="AK1760" s="275">
        <v>13.359726988570557</v>
      </c>
    </row>
    <row r="1761" spans="1:37" ht="15" x14ac:dyDescent="0.25">
      <c r="A1761" s="269" t="s">
        <v>3203</v>
      </c>
      <c r="B1761" s="269" t="s">
        <v>3204</v>
      </c>
      <c r="C1761" s="275">
        <v>76</v>
      </c>
      <c r="D1761" s="269" t="s">
        <v>802</v>
      </c>
      <c r="E1761" s="275">
        <v>135.59790429976783</v>
      </c>
      <c r="F1761" s="275">
        <v>75.25190383698714</v>
      </c>
      <c r="G1761" s="275">
        <v>93.427387024716907</v>
      </c>
      <c r="H1761" s="275">
        <v>107.25328338372272</v>
      </c>
      <c r="I1761" s="275">
        <v>66.531462908281327</v>
      </c>
      <c r="J1761" s="275">
        <v>90.611602280035257</v>
      </c>
      <c r="K1761" s="275">
        <v>97.290862189643065</v>
      </c>
      <c r="L1761" s="275">
        <v>49.996091686665729</v>
      </c>
      <c r="M1761" s="275">
        <v>68.699581114343459</v>
      </c>
      <c r="N1761" s="275">
        <v>86.249463147849653</v>
      </c>
      <c r="O1761" s="275">
        <v>52.924685874728461</v>
      </c>
      <c r="P1761" s="275">
        <v>64.798292063331374</v>
      </c>
      <c r="Q1761" s="275">
        <v>73.12948638161167</v>
      </c>
      <c r="R1761" s="275">
        <v>55.240317166316125</v>
      </c>
      <c r="S1761" s="275">
        <v>65.961832558694198</v>
      </c>
      <c r="T1761" s="275">
        <v>62.697930543588178</v>
      </c>
      <c r="U1761" s="275">
        <v>44.117670091155908</v>
      </c>
      <c r="V1761" s="275">
        <v>52.418495247530771</v>
      </c>
      <c r="W1761" s="275">
        <v>0</v>
      </c>
      <c r="X1761" s="275">
        <v>0</v>
      </c>
      <c r="Y1761" s="275">
        <v>0</v>
      </c>
      <c r="Z1761" s="275">
        <v>0</v>
      </c>
      <c r="AA1761" s="275">
        <v>0</v>
      </c>
      <c r="AB1761" s="275">
        <v>0</v>
      </c>
      <c r="AC1761" s="275">
        <v>0</v>
      </c>
      <c r="AD1761" s="275">
        <v>0</v>
      </c>
      <c r="AE1761" s="275">
        <v>0</v>
      </c>
      <c r="AF1761" s="275">
        <v>131.56109542900001</v>
      </c>
      <c r="AG1761" s="275">
        <v>12.1824273116</v>
      </c>
      <c r="AH1761" s="275">
        <v>12.1824273116</v>
      </c>
      <c r="AI1761" s="275">
        <v>13.352043075516722</v>
      </c>
      <c r="AJ1761" s="275">
        <v>13.352043075516722</v>
      </c>
      <c r="AK1761" s="275">
        <v>13.352043075516722</v>
      </c>
    </row>
    <row r="1762" spans="1:37" ht="15" x14ac:dyDescent="0.25">
      <c r="A1762" s="269" t="s">
        <v>1109</v>
      </c>
      <c r="B1762" s="269" t="s">
        <v>4029</v>
      </c>
      <c r="C1762" s="275">
        <v>16</v>
      </c>
      <c r="D1762" s="269" t="s">
        <v>802</v>
      </c>
      <c r="E1762" s="275">
        <v>56.780971468790867</v>
      </c>
      <c r="F1762" s="275">
        <v>28.954728962691338</v>
      </c>
      <c r="G1762" s="275">
        <v>36.092017061906056</v>
      </c>
      <c r="H1762" s="275">
        <v>43.018161022570034</v>
      </c>
      <c r="I1762" s="275">
        <v>26.919729016600424</v>
      </c>
      <c r="J1762" s="275">
        <v>36.436502413140666</v>
      </c>
      <c r="K1762" s="275">
        <v>41.429728632216694</v>
      </c>
      <c r="L1762" s="275">
        <v>19.810242718451015</v>
      </c>
      <c r="M1762" s="275">
        <v>28.227891144108128</v>
      </c>
      <c r="N1762" s="275">
        <v>46.512722852517996</v>
      </c>
      <c r="O1762" s="275">
        <v>29.789599264250452</v>
      </c>
      <c r="P1762" s="275">
        <v>35.711218620625168</v>
      </c>
      <c r="Q1762" s="275">
        <v>39.891999517692057</v>
      </c>
      <c r="R1762" s="275">
        <v>31.774415686013644</v>
      </c>
      <c r="S1762" s="275">
        <v>36.981797466064585</v>
      </c>
      <c r="T1762" s="275">
        <v>36.482985310329035</v>
      </c>
      <c r="U1762" s="275">
        <v>26.330834757266555</v>
      </c>
      <c r="V1762" s="275">
        <v>30.650700971612348</v>
      </c>
      <c r="W1762" s="275">
        <v>2.0082877261948116</v>
      </c>
      <c r="X1762" s="275">
        <v>2.8010020262238759E-2</v>
      </c>
      <c r="Y1762" s="275">
        <v>1.0181488732285251</v>
      </c>
      <c r="Z1762" s="275">
        <v>1.1869493404770932</v>
      </c>
      <c r="AA1762" s="275">
        <v>1.1869493404770932</v>
      </c>
      <c r="AB1762" s="275">
        <v>1.1869493404770932</v>
      </c>
      <c r="AC1762" s="275">
        <v>1.1869493404770932</v>
      </c>
      <c r="AD1762" s="275">
        <v>1.1869493404770932</v>
      </c>
      <c r="AE1762" s="275">
        <v>1.1869493404770932</v>
      </c>
      <c r="AF1762" s="275">
        <v>64.847650892600001</v>
      </c>
      <c r="AG1762" s="275">
        <v>6.0048280635999989</v>
      </c>
      <c r="AH1762" s="275">
        <v>6.0048280635999989</v>
      </c>
      <c r="AI1762" s="275">
        <v>7.2377558550507439</v>
      </c>
      <c r="AJ1762" s="275">
        <v>7.2377558550507439</v>
      </c>
      <c r="AK1762" s="275">
        <v>7.2377558550507439</v>
      </c>
    </row>
    <row r="1763" spans="1:37" ht="15" x14ac:dyDescent="0.25">
      <c r="A1763" s="269" t="s">
        <v>4031</v>
      </c>
      <c r="B1763" s="269" t="s">
        <v>4029</v>
      </c>
      <c r="C1763" s="275">
        <v>16</v>
      </c>
      <c r="D1763" s="269" t="s">
        <v>802</v>
      </c>
      <c r="E1763" s="275">
        <v>56.780971468790867</v>
      </c>
      <c r="F1763" s="275">
        <v>28.954728962691338</v>
      </c>
      <c r="G1763" s="275">
        <v>36.092017061906056</v>
      </c>
      <c r="H1763" s="275">
        <v>43.018161022570034</v>
      </c>
      <c r="I1763" s="275">
        <v>26.919729016600424</v>
      </c>
      <c r="J1763" s="275">
        <v>36.436502413140666</v>
      </c>
      <c r="K1763" s="275">
        <v>41.429728632216694</v>
      </c>
      <c r="L1763" s="275">
        <v>19.810242718451015</v>
      </c>
      <c r="M1763" s="275">
        <v>28.227891144108128</v>
      </c>
      <c r="N1763" s="275">
        <v>46.512722852517996</v>
      </c>
      <c r="O1763" s="275">
        <v>29.789599264250455</v>
      </c>
      <c r="P1763" s="275">
        <v>35.711218620625168</v>
      </c>
      <c r="Q1763" s="275">
        <v>39.891999517692064</v>
      </c>
      <c r="R1763" s="275">
        <v>31.774415686013644</v>
      </c>
      <c r="S1763" s="275">
        <v>36.981797466064585</v>
      </c>
      <c r="T1763" s="275">
        <v>36.482985310329035</v>
      </c>
      <c r="U1763" s="275">
        <v>26.330834757266558</v>
      </c>
      <c r="V1763" s="275">
        <v>30.650700971612348</v>
      </c>
      <c r="W1763" s="275">
        <v>2.0082877261948116</v>
      </c>
      <c r="X1763" s="275">
        <v>2.8010020262238759E-2</v>
      </c>
      <c r="Y1763" s="275">
        <v>1.0181488732285251</v>
      </c>
      <c r="Z1763" s="275">
        <v>1.1869493404770932</v>
      </c>
      <c r="AA1763" s="275">
        <v>1.1869493404770932</v>
      </c>
      <c r="AB1763" s="275">
        <v>1.1869493404770932</v>
      </c>
      <c r="AC1763" s="275">
        <v>1.1869493404770932</v>
      </c>
      <c r="AD1763" s="275">
        <v>1.1869493404770932</v>
      </c>
      <c r="AE1763" s="275">
        <v>1.1869493404770932</v>
      </c>
      <c r="AF1763" s="275">
        <v>64.767992071400002</v>
      </c>
      <c r="AG1763" s="275">
        <v>5.9974517507999989</v>
      </c>
      <c r="AH1763" s="275">
        <v>5.9974517507999989</v>
      </c>
      <c r="AI1763" s="275">
        <v>7.0111499823058949</v>
      </c>
      <c r="AJ1763" s="275">
        <v>7.0111499823058949</v>
      </c>
      <c r="AK1763" s="275">
        <v>7.0111499823058949</v>
      </c>
    </row>
    <row r="1764" spans="1:37" ht="15" x14ac:dyDescent="0.25">
      <c r="A1764" s="269" t="s">
        <v>4448</v>
      </c>
      <c r="B1764" s="269" t="s">
        <v>4030</v>
      </c>
      <c r="C1764" s="275">
        <v>16</v>
      </c>
      <c r="D1764" s="269" t="s">
        <v>802</v>
      </c>
      <c r="E1764" s="275">
        <v>56.780971468790867</v>
      </c>
      <c r="F1764" s="275">
        <v>28.954728962691338</v>
      </c>
      <c r="G1764" s="275">
        <v>36.092017061906056</v>
      </c>
      <c r="H1764" s="275">
        <v>43.018161022570034</v>
      </c>
      <c r="I1764" s="275">
        <v>26.919729016600424</v>
      </c>
      <c r="J1764" s="275">
        <v>36.436502413140666</v>
      </c>
      <c r="K1764" s="275">
        <v>41.429728632216694</v>
      </c>
      <c r="L1764" s="275">
        <v>19.810242718451015</v>
      </c>
      <c r="M1764" s="275">
        <v>28.227891144108128</v>
      </c>
      <c r="N1764" s="275">
        <v>46.512722852517996</v>
      </c>
      <c r="O1764" s="275">
        <v>29.789599264250448</v>
      </c>
      <c r="P1764" s="275">
        <v>35.711218620625168</v>
      </c>
      <c r="Q1764" s="275">
        <v>39.891999517692057</v>
      </c>
      <c r="R1764" s="275">
        <v>31.774415686013644</v>
      </c>
      <c r="S1764" s="275">
        <v>36.981797466064585</v>
      </c>
      <c r="T1764" s="275">
        <v>36.482985310329035</v>
      </c>
      <c r="U1764" s="275">
        <v>26.330834757266555</v>
      </c>
      <c r="V1764" s="275">
        <v>30.650700971612348</v>
      </c>
      <c r="W1764" s="275">
        <v>0</v>
      </c>
      <c r="X1764" s="275">
        <v>0</v>
      </c>
      <c r="Y1764" s="275">
        <v>0</v>
      </c>
      <c r="Z1764" s="275">
        <v>0</v>
      </c>
      <c r="AA1764" s="275">
        <v>0</v>
      </c>
      <c r="AB1764" s="275">
        <v>0</v>
      </c>
      <c r="AC1764" s="275">
        <v>0</v>
      </c>
      <c r="AD1764" s="275">
        <v>0</v>
      </c>
      <c r="AE1764" s="275">
        <v>0</v>
      </c>
      <c r="AF1764" s="275">
        <v>64.767992071400002</v>
      </c>
      <c r="AG1764" s="275">
        <v>5.9974517507999989</v>
      </c>
      <c r="AH1764" s="275">
        <v>5.9974517507999989</v>
      </c>
      <c r="AI1764" s="275">
        <v>7.0111499823058949</v>
      </c>
      <c r="AJ1764" s="275">
        <v>7.0111499823058949</v>
      </c>
      <c r="AK1764" s="275">
        <v>7.0111499823058949</v>
      </c>
    </row>
    <row r="1765" spans="1:37" ht="15" x14ac:dyDescent="0.25">
      <c r="A1765" s="269" t="s">
        <v>518</v>
      </c>
      <c r="B1765" s="269" t="s">
        <v>4032</v>
      </c>
      <c r="C1765" s="275">
        <v>481</v>
      </c>
      <c r="D1765" s="269" t="s">
        <v>802</v>
      </c>
      <c r="E1765" s="275">
        <v>1618.2726984698779</v>
      </c>
      <c r="F1765" s="275">
        <v>904.86053511414775</v>
      </c>
      <c r="G1765" s="275">
        <v>1130.9022387328243</v>
      </c>
      <c r="H1765" s="275">
        <v>1287.8520578501248</v>
      </c>
      <c r="I1765" s="275">
        <v>794.67342264173396</v>
      </c>
      <c r="J1765" s="275">
        <v>1089.4452094287021</v>
      </c>
      <c r="K1765" s="275">
        <v>1160.2753257130996</v>
      </c>
      <c r="L1765" s="275">
        <v>596.85922052896296</v>
      </c>
      <c r="M1765" s="275">
        <v>819.91310872632391</v>
      </c>
      <c r="N1765" s="275">
        <v>1179.460852355169</v>
      </c>
      <c r="O1765" s="275">
        <v>787.21383993508653</v>
      </c>
      <c r="P1765" s="275">
        <v>921.51164589774737</v>
      </c>
      <c r="Q1765" s="275">
        <v>1024.5747947564953</v>
      </c>
      <c r="R1765" s="275">
        <v>799.27597710987413</v>
      </c>
      <c r="S1765" s="275">
        <v>933.14098971618819</v>
      </c>
      <c r="T1765" s="275">
        <v>889.15284771118843</v>
      </c>
      <c r="U1765" s="275">
        <v>665.25664842363869</v>
      </c>
      <c r="V1765" s="275">
        <v>765.27651886727233</v>
      </c>
      <c r="W1765" s="275">
        <v>42.134743712026918</v>
      </c>
      <c r="X1765" s="275">
        <v>0.6676536771426419</v>
      </c>
      <c r="Y1765" s="275">
        <v>21.401198694584778</v>
      </c>
      <c r="Z1765" s="275">
        <v>22.343383141476476</v>
      </c>
      <c r="AA1765" s="275">
        <v>22.343383141476476</v>
      </c>
      <c r="AB1765" s="275">
        <v>22.343383141476476</v>
      </c>
      <c r="AC1765" s="275">
        <v>22.343383141476476</v>
      </c>
      <c r="AD1765" s="275">
        <v>22.343383141476476</v>
      </c>
      <c r="AE1765" s="275">
        <v>22.343383141476476</v>
      </c>
      <c r="AF1765" s="275">
        <v>1609.4429151265085</v>
      </c>
      <c r="AG1765" s="275">
        <v>149.03282761435705</v>
      </c>
      <c r="AH1765" s="275">
        <v>149.03282761435705</v>
      </c>
      <c r="AI1765" s="275">
        <v>166.76500166580132</v>
      </c>
      <c r="AJ1765" s="275">
        <v>166.76500166580132</v>
      </c>
      <c r="AK1765" s="275">
        <v>166.76500166580132</v>
      </c>
    </row>
    <row r="1766" spans="1:37" ht="15" x14ac:dyDescent="0.25">
      <c r="A1766" s="269" t="s">
        <v>1986</v>
      </c>
      <c r="B1766" s="269" t="s">
        <v>4449</v>
      </c>
      <c r="C1766" s="275">
        <v>246</v>
      </c>
      <c r="D1766" s="269" t="s">
        <v>802</v>
      </c>
      <c r="E1766" s="275">
        <v>573.17760183206587</v>
      </c>
      <c r="F1766" s="275">
        <v>344.14920233314041</v>
      </c>
      <c r="G1766" s="275">
        <v>413.00974407310974</v>
      </c>
      <c r="H1766" s="275">
        <v>459.84638166152354</v>
      </c>
      <c r="I1766" s="275">
        <v>295.22722156407849</v>
      </c>
      <c r="J1766" s="275">
        <v>392.32654884804515</v>
      </c>
      <c r="K1766" s="275">
        <v>412.49224685671345</v>
      </c>
      <c r="L1766" s="275">
        <v>230.54118667250748</v>
      </c>
      <c r="M1766" s="275">
        <v>302.80889358623995</v>
      </c>
      <c r="N1766" s="275">
        <v>469.97999880935924</v>
      </c>
      <c r="O1766" s="275">
        <v>347.2861686737287</v>
      </c>
      <c r="P1766" s="275">
        <v>393.77994926995672</v>
      </c>
      <c r="Q1766" s="275">
        <v>422.38013653822003</v>
      </c>
      <c r="R1766" s="275">
        <v>353.94251510717157</v>
      </c>
      <c r="S1766" s="275">
        <v>388.82246691560334</v>
      </c>
      <c r="T1766" s="275">
        <v>363.19640298194543</v>
      </c>
      <c r="U1766" s="275">
        <v>312.20529425755223</v>
      </c>
      <c r="V1766" s="275">
        <v>338.80121527828214</v>
      </c>
      <c r="W1766" s="275">
        <v>22.719019257057621</v>
      </c>
      <c r="X1766" s="275">
        <v>0.36517633120980825</v>
      </c>
      <c r="Y1766" s="275">
        <v>11.542097794133715</v>
      </c>
      <c r="Z1766" s="275">
        <v>10.931491923056372</v>
      </c>
      <c r="AA1766" s="275">
        <v>10.931491923056372</v>
      </c>
      <c r="AB1766" s="275">
        <v>10.931491923056372</v>
      </c>
      <c r="AC1766" s="275">
        <v>10.931491923056372</v>
      </c>
      <c r="AD1766" s="275">
        <v>10.931491923056372</v>
      </c>
      <c r="AE1766" s="275">
        <v>10.931491923056372</v>
      </c>
      <c r="AF1766" s="275">
        <v>505.99424905684361</v>
      </c>
      <c r="AG1766" s="275">
        <v>46.854565385798303</v>
      </c>
      <c r="AH1766" s="275">
        <v>46.854565385798303</v>
      </c>
      <c r="AI1766" s="275">
        <v>46.327369496180339</v>
      </c>
      <c r="AJ1766" s="275">
        <v>46.327369496180339</v>
      </c>
      <c r="AK1766" s="275">
        <v>46.327369496180339</v>
      </c>
    </row>
    <row r="1767" spans="1:37" ht="15" x14ac:dyDescent="0.25">
      <c r="A1767" s="269" t="s">
        <v>4033</v>
      </c>
      <c r="B1767" s="269" t="s">
        <v>4032</v>
      </c>
      <c r="C1767" s="275">
        <v>481</v>
      </c>
      <c r="D1767" s="269" t="s">
        <v>802</v>
      </c>
      <c r="E1767" s="275">
        <v>1618.2726984698779</v>
      </c>
      <c r="F1767" s="275">
        <v>904.86053511414775</v>
      </c>
      <c r="G1767" s="275">
        <v>1130.9022387328243</v>
      </c>
      <c r="H1767" s="275">
        <v>1287.8520578501248</v>
      </c>
      <c r="I1767" s="275">
        <v>794.67342264173385</v>
      </c>
      <c r="J1767" s="275">
        <v>1089.4452094287021</v>
      </c>
      <c r="K1767" s="275">
        <v>1160.2753257130996</v>
      </c>
      <c r="L1767" s="275">
        <v>596.85922052896308</v>
      </c>
      <c r="M1767" s="275">
        <v>819.91310872632403</v>
      </c>
      <c r="N1767" s="275">
        <v>1179.460852355169</v>
      </c>
      <c r="O1767" s="275">
        <v>787.21383993508653</v>
      </c>
      <c r="P1767" s="275">
        <v>921.51164589774726</v>
      </c>
      <c r="Q1767" s="275">
        <v>1024.5747947564953</v>
      </c>
      <c r="R1767" s="275">
        <v>799.27597710987413</v>
      </c>
      <c r="S1767" s="275">
        <v>933.14098971618819</v>
      </c>
      <c r="T1767" s="275">
        <v>889.15284771118843</v>
      </c>
      <c r="U1767" s="275">
        <v>665.25664842363881</v>
      </c>
      <c r="V1767" s="275">
        <v>765.27651886727244</v>
      </c>
      <c r="W1767" s="275">
        <v>42.134743712026918</v>
      </c>
      <c r="X1767" s="275">
        <v>0.6676536771426419</v>
      </c>
      <c r="Y1767" s="275">
        <v>21.401198694584778</v>
      </c>
      <c r="Z1767" s="275">
        <v>22.343383141476476</v>
      </c>
      <c r="AA1767" s="275">
        <v>22.343383141476476</v>
      </c>
      <c r="AB1767" s="275">
        <v>22.343383141476476</v>
      </c>
      <c r="AC1767" s="275">
        <v>22.343383141476476</v>
      </c>
      <c r="AD1767" s="275">
        <v>22.343383141476476</v>
      </c>
      <c r="AE1767" s="275">
        <v>22.343383141476476</v>
      </c>
      <c r="AF1767" s="275">
        <v>1608.0972484425085</v>
      </c>
      <c r="AG1767" s="275">
        <v>148.90822046855706</v>
      </c>
      <c r="AH1767" s="275">
        <v>148.90822046855706</v>
      </c>
      <c r="AI1767" s="275">
        <v>162.70593042620669</v>
      </c>
      <c r="AJ1767" s="275">
        <v>162.70593042620669</v>
      </c>
      <c r="AK1767" s="275">
        <v>162.70593042620669</v>
      </c>
    </row>
    <row r="1768" spans="1:37" ht="15" x14ac:dyDescent="0.25">
      <c r="A1768" s="269" t="s">
        <v>3205</v>
      </c>
      <c r="B1768" s="269" t="s">
        <v>4449</v>
      </c>
      <c r="C1768" s="275">
        <v>246</v>
      </c>
      <c r="D1768" s="269" t="s">
        <v>802</v>
      </c>
      <c r="E1768" s="275">
        <v>573.17760183206587</v>
      </c>
      <c r="F1768" s="275">
        <v>344.14920233314041</v>
      </c>
      <c r="G1768" s="275">
        <v>413.00974407310974</v>
      </c>
      <c r="H1768" s="275">
        <v>459.84638166152354</v>
      </c>
      <c r="I1768" s="275">
        <v>295.22722156407849</v>
      </c>
      <c r="J1768" s="275">
        <v>392.32654884804515</v>
      </c>
      <c r="K1768" s="275">
        <v>412.49224685671345</v>
      </c>
      <c r="L1768" s="275">
        <v>230.54118667250748</v>
      </c>
      <c r="M1768" s="275">
        <v>302.80889358623995</v>
      </c>
      <c r="N1768" s="275">
        <v>469.97999880935924</v>
      </c>
      <c r="O1768" s="275">
        <v>347.2861686737287</v>
      </c>
      <c r="P1768" s="275">
        <v>393.77994926995672</v>
      </c>
      <c r="Q1768" s="275">
        <v>422.38013653822003</v>
      </c>
      <c r="R1768" s="275">
        <v>353.94251510717157</v>
      </c>
      <c r="S1768" s="275">
        <v>388.82246691560334</v>
      </c>
      <c r="T1768" s="275">
        <v>363.19640298194543</v>
      </c>
      <c r="U1768" s="275">
        <v>312.20529425755223</v>
      </c>
      <c r="V1768" s="275">
        <v>338.80121527828214</v>
      </c>
      <c r="W1768" s="275">
        <v>22.719019257057621</v>
      </c>
      <c r="X1768" s="275">
        <v>0.36517633120980825</v>
      </c>
      <c r="Y1768" s="275">
        <v>11.542097794133715</v>
      </c>
      <c r="Z1768" s="275">
        <v>10.931491923056372</v>
      </c>
      <c r="AA1768" s="275">
        <v>10.931491923056372</v>
      </c>
      <c r="AB1768" s="275">
        <v>10.931491923056372</v>
      </c>
      <c r="AC1768" s="275">
        <v>10.931491923056372</v>
      </c>
      <c r="AD1768" s="275">
        <v>10.931491923056372</v>
      </c>
      <c r="AE1768" s="275">
        <v>10.931491923056372</v>
      </c>
      <c r="AF1768" s="275">
        <v>505.99410662004362</v>
      </c>
      <c r="AG1768" s="275">
        <v>46.854552196798302</v>
      </c>
      <c r="AH1768" s="275">
        <v>46.854552196798302</v>
      </c>
      <c r="AI1768" s="275">
        <v>46.327369496180339</v>
      </c>
      <c r="AJ1768" s="275">
        <v>46.327369496180339</v>
      </c>
      <c r="AK1768" s="275">
        <v>46.327369496180339</v>
      </c>
    </row>
    <row r="1769" spans="1:37" ht="15" x14ac:dyDescent="0.25">
      <c r="A1769" s="269" t="s">
        <v>4034</v>
      </c>
      <c r="B1769" s="269" t="s">
        <v>4035</v>
      </c>
      <c r="C1769" s="275">
        <v>481</v>
      </c>
      <c r="D1769" s="269" t="s">
        <v>802</v>
      </c>
      <c r="E1769" s="275">
        <v>1618.2726984698779</v>
      </c>
      <c r="F1769" s="275">
        <v>904.86053511414775</v>
      </c>
      <c r="G1769" s="275">
        <v>1130.9022387328243</v>
      </c>
      <c r="H1769" s="275">
        <v>1287.8520578501248</v>
      </c>
      <c r="I1769" s="275">
        <v>794.67342264173385</v>
      </c>
      <c r="J1769" s="275">
        <v>1089.4452094287019</v>
      </c>
      <c r="K1769" s="275">
        <v>1160.2753257130994</v>
      </c>
      <c r="L1769" s="275">
        <v>596.85922052896308</v>
      </c>
      <c r="M1769" s="275">
        <v>819.91310872632403</v>
      </c>
      <c r="N1769" s="275">
        <v>1179.460852355169</v>
      </c>
      <c r="O1769" s="275">
        <v>787.21383993508653</v>
      </c>
      <c r="P1769" s="275">
        <v>921.51164589774737</v>
      </c>
      <c r="Q1769" s="275">
        <v>1024.5747947564953</v>
      </c>
      <c r="R1769" s="275">
        <v>799.27597710987413</v>
      </c>
      <c r="S1769" s="275">
        <v>933.14098971618819</v>
      </c>
      <c r="T1769" s="275">
        <v>889.15284771118843</v>
      </c>
      <c r="U1769" s="275">
        <v>665.25664842363881</v>
      </c>
      <c r="V1769" s="275">
        <v>765.27651886727244</v>
      </c>
      <c r="W1769" s="275">
        <v>9.9578433243892057</v>
      </c>
      <c r="X1769" s="275">
        <v>0.15282590024098669</v>
      </c>
      <c r="Y1769" s="275">
        <v>5.0553346123150966</v>
      </c>
      <c r="Z1769" s="275">
        <v>5.3325094537257964</v>
      </c>
      <c r="AA1769" s="275">
        <v>5.3325094537257964</v>
      </c>
      <c r="AB1769" s="275">
        <v>5.3325094537257964</v>
      </c>
      <c r="AC1769" s="275">
        <v>5.3325094537257964</v>
      </c>
      <c r="AD1769" s="275">
        <v>5.3325094537257964</v>
      </c>
      <c r="AE1769" s="275">
        <v>5.3325094537257964</v>
      </c>
      <c r="AF1769" s="275">
        <v>1608.0971060057084</v>
      </c>
      <c r="AG1769" s="275">
        <v>148.90820727955705</v>
      </c>
      <c r="AH1769" s="275">
        <v>148.90820727955705</v>
      </c>
      <c r="AI1769" s="275">
        <v>162.70593042620669</v>
      </c>
      <c r="AJ1769" s="275">
        <v>162.70593042620669</v>
      </c>
      <c r="AK1769" s="275">
        <v>162.70593042620669</v>
      </c>
    </row>
    <row r="1770" spans="1:37" ht="15" x14ac:dyDescent="0.25">
      <c r="A1770" s="269" t="s">
        <v>4036</v>
      </c>
      <c r="B1770" s="269" t="s">
        <v>4037</v>
      </c>
      <c r="C1770" s="275">
        <v>481</v>
      </c>
      <c r="D1770" s="269" t="s">
        <v>802</v>
      </c>
      <c r="E1770" s="275">
        <v>1618.2726984698779</v>
      </c>
      <c r="F1770" s="275">
        <v>904.86053511414775</v>
      </c>
      <c r="G1770" s="275">
        <v>1130.9022387328246</v>
      </c>
      <c r="H1770" s="275">
        <v>1287.8520578501248</v>
      </c>
      <c r="I1770" s="275">
        <v>794.67342264173396</v>
      </c>
      <c r="J1770" s="275">
        <v>1089.4452094287021</v>
      </c>
      <c r="K1770" s="275">
        <v>1160.2753257130996</v>
      </c>
      <c r="L1770" s="275">
        <v>596.85922052896308</v>
      </c>
      <c r="M1770" s="275">
        <v>819.91310872632403</v>
      </c>
      <c r="N1770" s="275">
        <v>1179.460852355169</v>
      </c>
      <c r="O1770" s="275">
        <v>787.21383993508653</v>
      </c>
      <c r="P1770" s="275">
        <v>921.51164589774726</v>
      </c>
      <c r="Q1770" s="275">
        <v>1024.5747947564953</v>
      </c>
      <c r="R1770" s="275">
        <v>799.27597710987413</v>
      </c>
      <c r="S1770" s="275">
        <v>933.14098971618819</v>
      </c>
      <c r="T1770" s="275">
        <v>889.15284771118843</v>
      </c>
      <c r="U1770" s="275">
        <v>665.25664842363881</v>
      </c>
      <c r="V1770" s="275">
        <v>765.27651886727244</v>
      </c>
      <c r="W1770" s="275">
        <v>29.873529973167614</v>
      </c>
      <c r="X1770" s="275">
        <v>0.45847770072296007</v>
      </c>
      <c r="Y1770" s="275">
        <v>15.166003836945286</v>
      </c>
      <c r="Z1770" s="275">
        <v>15.997528361177391</v>
      </c>
      <c r="AA1770" s="275">
        <v>15.997528361177391</v>
      </c>
      <c r="AB1770" s="275">
        <v>15.997528361177391</v>
      </c>
      <c r="AC1770" s="275">
        <v>15.997528361177391</v>
      </c>
      <c r="AD1770" s="275">
        <v>15.997528361177391</v>
      </c>
      <c r="AE1770" s="275">
        <v>15.997528361177391</v>
      </c>
      <c r="AF1770" s="275">
        <v>1608.0971060057082</v>
      </c>
      <c r="AG1770" s="275">
        <v>148.90820727955705</v>
      </c>
      <c r="AH1770" s="275">
        <v>148.90820727955705</v>
      </c>
      <c r="AI1770" s="275">
        <v>162.70593042620669</v>
      </c>
      <c r="AJ1770" s="275">
        <v>162.70593042620669</v>
      </c>
      <c r="AK1770" s="275">
        <v>162.70593042620669</v>
      </c>
    </row>
    <row r="1771" spans="1:37" ht="15" x14ac:dyDescent="0.25">
      <c r="A1771" s="269" t="s">
        <v>4038</v>
      </c>
      <c r="B1771" s="269" t="s">
        <v>4039</v>
      </c>
      <c r="C1771" s="275">
        <v>481</v>
      </c>
      <c r="D1771" s="269" t="s">
        <v>802</v>
      </c>
      <c r="E1771" s="275">
        <v>1618.2726984698777</v>
      </c>
      <c r="F1771" s="275">
        <v>904.86053511414775</v>
      </c>
      <c r="G1771" s="275">
        <v>1130.9022387328243</v>
      </c>
      <c r="H1771" s="275">
        <v>1287.8520578501248</v>
      </c>
      <c r="I1771" s="275">
        <v>794.67342264173385</v>
      </c>
      <c r="J1771" s="275">
        <v>1089.4452094287021</v>
      </c>
      <c r="K1771" s="275">
        <v>1160.2753257130996</v>
      </c>
      <c r="L1771" s="275">
        <v>596.85922052896308</v>
      </c>
      <c r="M1771" s="275">
        <v>819.91310872632403</v>
      </c>
      <c r="N1771" s="275">
        <v>1179.460852355169</v>
      </c>
      <c r="O1771" s="275">
        <v>787.21383993508653</v>
      </c>
      <c r="P1771" s="275">
        <v>921.51164589774726</v>
      </c>
      <c r="Q1771" s="275">
        <v>1024.5747947564953</v>
      </c>
      <c r="R1771" s="275">
        <v>799.27597710987413</v>
      </c>
      <c r="S1771" s="275">
        <v>933.14098971618819</v>
      </c>
      <c r="T1771" s="275">
        <v>889.15284771118843</v>
      </c>
      <c r="U1771" s="275">
        <v>665.25664842363881</v>
      </c>
      <c r="V1771" s="275">
        <v>765.27651886727244</v>
      </c>
      <c r="W1771" s="275">
        <v>19.915686648778411</v>
      </c>
      <c r="X1771" s="275">
        <v>0.30565180048197338</v>
      </c>
      <c r="Y1771" s="275">
        <v>10.110669224630193</v>
      </c>
      <c r="Z1771" s="275">
        <v>10.665018907451593</v>
      </c>
      <c r="AA1771" s="275">
        <v>10.665018907451593</v>
      </c>
      <c r="AB1771" s="275">
        <v>10.665018907451593</v>
      </c>
      <c r="AC1771" s="275">
        <v>10.665018907451593</v>
      </c>
      <c r="AD1771" s="275">
        <v>10.665018907451593</v>
      </c>
      <c r="AE1771" s="275">
        <v>10.665018907451593</v>
      </c>
      <c r="AF1771" s="275">
        <v>1608.0971060057084</v>
      </c>
      <c r="AG1771" s="275">
        <v>148.90820727955705</v>
      </c>
      <c r="AH1771" s="275">
        <v>148.90820727955705</v>
      </c>
      <c r="AI1771" s="275">
        <v>162.70593042620669</v>
      </c>
      <c r="AJ1771" s="275">
        <v>162.70593042620669</v>
      </c>
      <c r="AK1771" s="275">
        <v>162.70593042620669</v>
      </c>
    </row>
    <row r="1772" spans="1:37" ht="15" x14ac:dyDescent="0.25">
      <c r="A1772" s="269" t="s">
        <v>1110</v>
      </c>
      <c r="B1772" s="269" t="s">
        <v>1111</v>
      </c>
      <c r="C1772" s="275">
        <v>65</v>
      </c>
      <c r="D1772" s="269" t="s">
        <v>802</v>
      </c>
      <c r="E1772" s="275">
        <v>207.26723126884099</v>
      </c>
      <c r="F1772" s="275">
        <v>126.85702926549811</v>
      </c>
      <c r="G1772" s="275">
        <v>158.16269104097188</v>
      </c>
      <c r="H1772" s="275">
        <v>173.294641505144</v>
      </c>
      <c r="I1772" s="275">
        <v>106.24946548004465</v>
      </c>
      <c r="J1772" s="275">
        <v>146.13713714610577</v>
      </c>
      <c r="K1772" s="275">
        <v>145.1290648349173</v>
      </c>
      <c r="L1772" s="275">
        <v>81.343001122848875</v>
      </c>
      <c r="M1772" s="275">
        <v>107.33459796474857</v>
      </c>
      <c r="N1772" s="275">
        <v>103.83707419104758</v>
      </c>
      <c r="O1772" s="275">
        <v>67.160812336309704</v>
      </c>
      <c r="P1772" s="275">
        <v>80.221380668721153</v>
      </c>
      <c r="Q1772" s="275">
        <v>89.377386416832479</v>
      </c>
      <c r="R1772" s="275">
        <v>69.52527161689045</v>
      </c>
      <c r="S1772" s="275">
        <v>80.27285375608389</v>
      </c>
      <c r="T1772" s="275">
        <v>73.151123550515223</v>
      </c>
      <c r="U1772" s="275">
        <v>56.477632781974265</v>
      </c>
      <c r="V1772" s="275">
        <v>64.966894886163786</v>
      </c>
      <c r="W1772" s="275">
        <v>2.303370414470101</v>
      </c>
      <c r="X1772" s="275">
        <v>5.6350076178694891E-2</v>
      </c>
      <c r="Y1772" s="275">
        <v>1.179860245324398</v>
      </c>
      <c r="Z1772" s="275">
        <v>1.0133453265732952</v>
      </c>
      <c r="AA1772" s="275">
        <v>1.0133453265732952</v>
      </c>
      <c r="AB1772" s="275">
        <v>1.0133453265732952</v>
      </c>
      <c r="AC1772" s="275">
        <v>1.0133453265732952</v>
      </c>
      <c r="AD1772" s="275">
        <v>1.0133453265732952</v>
      </c>
      <c r="AE1772" s="275">
        <v>1.0133453265732952</v>
      </c>
      <c r="AF1772" s="275">
        <v>165.63177837984611</v>
      </c>
      <c r="AG1772" s="275">
        <v>15.337340948118715</v>
      </c>
      <c r="AH1772" s="275">
        <v>15.337340948118715</v>
      </c>
      <c r="AI1772" s="275">
        <v>14.730670016379303</v>
      </c>
      <c r="AJ1772" s="275">
        <v>14.730670016379303</v>
      </c>
      <c r="AK1772" s="275">
        <v>14.730670016379303</v>
      </c>
    </row>
    <row r="1773" spans="1:37" ht="15" x14ac:dyDescent="0.25">
      <c r="A1773" s="269" t="s">
        <v>2451</v>
      </c>
      <c r="B1773" s="269" t="s">
        <v>1975</v>
      </c>
      <c r="C1773" s="275">
        <v>72</v>
      </c>
      <c r="D1773" s="269" t="s">
        <v>802</v>
      </c>
      <c r="E1773" s="275">
        <v>175.38183818666411</v>
      </c>
      <c r="F1773" s="275">
        <v>111.54409789265712</v>
      </c>
      <c r="G1773" s="275">
        <v>132.65734202882547</v>
      </c>
      <c r="H1773" s="275">
        <v>140.76035656216516</v>
      </c>
      <c r="I1773" s="275">
        <v>92.279928799104539</v>
      </c>
      <c r="J1773" s="275">
        <v>121.52333981812382</v>
      </c>
      <c r="K1773" s="275">
        <v>124.81015614402999</v>
      </c>
      <c r="L1773" s="275">
        <v>72.039814427803776</v>
      </c>
      <c r="M1773" s="275">
        <v>93.43230500512945</v>
      </c>
      <c r="N1773" s="275">
        <v>96.232961571428049</v>
      </c>
      <c r="O1773" s="275">
        <v>61.327107683102966</v>
      </c>
      <c r="P1773" s="275">
        <v>73.194440921884436</v>
      </c>
      <c r="Q1773" s="275">
        <v>79.847634128321275</v>
      </c>
      <c r="R1773" s="275">
        <v>57.713578974426447</v>
      </c>
      <c r="S1773" s="275">
        <v>69.668718332246911</v>
      </c>
      <c r="T1773" s="275">
        <v>61.374256816246259</v>
      </c>
      <c r="U1773" s="275">
        <v>45.52673775108159</v>
      </c>
      <c r="V1773" s="275">
        <v>53.525476551252851</v>
      </c>
      <c r="W1773" s="275">
        <v>2.3289588603857556</v>
      </c>
      <c r="X1773" s="275">
        <v>3.9086064554185826E-2</v>
      </c>
      <c r="Y1773" s="275">
        <v>1.1840224624699707</v>
      </c>
      <c r="Z1773" s="275">
        <v>0.91470488505591552</v>
      </c>
      <c r="AA1773" s="275">
        <v>0.91470488505591552</v>
      </c>
      <c r="AB1773" s="275">
        <v>0.91470488505591552</v>
      </c>
      <c r="AC1773" s="275">
        <v>0.91470488505591552</v>
      </c>
      <c r="AD1773" s="275">
        <v>0.91470488505591552</v>
      </c>
      <c r="AE1773" s="275">
        <v>0.91470488505591552</v>
      </c>
      <c r="AF1773" s="275">
        <v>131.7983058616737</v>
      </c>
      <c r="AG1773" s="275">
        <v>12.204393514597392</v>
      </c>
      <c r="AH1773" s="275">
        <v>12.204393514597392</v>
      </c>
      <c r="AI1773" s="275">
        <v>13.2252436642913</v>
      </c>
      <c r="AJ1773" s="275">
        <v>13.2252436642913</v>
      </c>
      <c r="AK1773" s="275">
        <v>13.2252436642913</v>
      </c>
    </row>
    <row r="1774" spans="1:37" ht="15" x14ac:dyDescent="0.25">
      <c r="A1774" s="269" t="s">
        <v>4040</v>
      </c>
      <c r="B1774" s="269" t="s">
        <v>4041</v>
      </c>
      <c r="C1774" s="275">
        <v>65</v>
      </c>
      <c r="D1774" s="269" t="s">
        <v>802</v>
      </c>
      <c r="E1774" s="275">
        <v>207.26723126884099</v>
      </c>
      <c r="F1774" s="275">
        <v>126.85702926549811</v>
      </c>
      <c r="G1774" s="275">
        <v>158.16269104097188</v>
      </c>
      <c r="H1774" s="275">
        <v>173.294641505144</v>
      </c>
      <c r="I1774" s="275">
        <v>106.24946548004465</v>
      </c>
      <c r="J1774" s="275">
        <v>146.13713714610577</v>
      </c>
      <c r="K1774" s="275">
        <v>145.1290648349173</v>
      </c>
      <c r="L1774" s="275">
        <v>81.343001122848875</v>
      </c>
      <c r="M1774" s="275">
        <v>107.33459796474857</v>
      </c>
      <c r="N1774" s="275">
        <v>103.83707419104758</v>
      </c>
      <c r="O1774" s="275">
        <v>67.160812336309704</v>
      </c>
      <c r="P1774" s="275">
        <v>80.221380668721153</v>
      </c>
      <c r="Q1774" s="275">
        <v>89.377386416832479</v>
      </c>
      <c r="R1774" s="275">
        <v>69.52527161689045</v>
      </c>
      <c r="S1774" s="275">
        <v>80.27285375608389</v>
      </c>
      <c r="T1774" s="275">
        <v>73.151123550515223</v>
      </c>
      <c r="U1774" s="275">
        <v>56.477632781974279</v>
      </c>
      <c r="V1774" s="275">
        <v>64.966894886163786</v>
      </c>
      <c r="W1774" s="275">
        <v>2.303370414470101</v>
      </c>
      <c r="X1774" s="275">
        <v>5.6350076178694891E-2</v>
      </c>
      <c r="Y1774" s="275">
        <v>1.179860245324398</v>
      </c>
      <c r="Z1774" s="275">
        <v>1.0133453265732952</v>
      </c>
      <c r="AA1774" s="275">
        <v>1.0133453265732952</v>
      </c>
      <c r="AB1774" s="275">
        <v>1.0133453265732952</v>
      </c>
      <c r="AC1774" s="275">
        <v>1.0133453265732952</v>
      </c>
      <c r="AD1774" s="275">
        <v>1.0133453265732952</v>
      </c>
      <c r="AE1774" s="275">
        <v>1.0133453265732952</v>
      </c>
      <c r="AF1774" s="275">
        <v>165.63163594304612</v>
      </c>
      <c r="AG1774" s="275">
        <v>15.337327759118715</v>
      </c>
      <c r="AH1774" s="275">
        <v>15.337327759118715</v>
      </c>
      <c r="AI1774" s="275">
        <v>14.730670016379303</v>
      </c>
      <c r="AJ1774" s="275">
        <v>14.730670016379303</v>
      </c>
      <c r="AK1774" s="275">
        <v>14.730670016379303</v>
      </c>
    </row>
    <row r="1775" spans="1:37" ht="15" x14ac:dyDescent="0.25">
      <c r="A1775" s="269" t="s">
        <v>3206</v>
      </c>
      <c r="B1775" s="269" t="s">
        <v>3207</v>
      </c>
      <c r="C1775" s="275">
        <v>72</v>
      </c>
      <c r="D1775" s="269" t="s">
        <v>802</v>
      </c>
      <c r="E1775" s="275">
        <v>175.38183818666411</v>
      </c>
      <c r="F1775" s="275">
        <v>111.54409789265712</v>
      </c>
      <c r="G1775" s="275">
        <v>132.65734202882547</v>
      </c>
      <c r="H1775" s="275">
        <v>140.76035656216516</v>
      </c>
      <c r="I1775" s="275">
        <v>92.279928799104539</v>
      </c>
      <c r="J1775" s="275">
        <v>121.52333981812382</v>
      </c>
      <c r="K1775" s="275">
        <v>124.81015614402999</v>
      </c>
      <c r="L1775" s="275">
        <v>72.039814427803776</v>
      </c>
      <c r="M1775" s="275">
        <v>93.43230500512945</v>
      </c>
      <c r="N1775" s="275">
        <v>96.232961571428064</v>
      </c>
      <c r="O1775" s="275">
        <v>61.327107683102966</v>
      </c>
      <c r="P1775" s="275">
        <v>73.194440921884436</v>
      </c>
      <c r="Q1775" s="275">
        <v>79.847634128321275</v>
      </c>
      <c r="R1775" s="275">
        <v>57.713578974426447</v>
      </c>
      <c r="S1775" s="275">
        <v>69.668718332246911</v>
      </c>
      <c r="T1775" s="275">
        <v>61.374256816246259</v>
      </c>
      <c r="U1775" s="275">
        <v>45.52673775108159</v>
      </c>
      <c r="V1775" s="275">
        <v>53.525476551252851</v>
      </c>
      <c r="W1775" s="275">
        <v>2.3289588603857556</v>
      </c>
      <c r="X1775" s="275">
        <v>3.9086064554185826E-2</v>
      </c>
      <c r="Y1775" s="275">
        <v>1.1840224624699707</v>
      </c>
      <c r="Z1775" s="275">
        <v>0.91470488505591552</v>
      </c>
      <c r="AA1775" s="275">
        <v>0.91470488505591552</v>
      </c>
      <c r="AB1775" s="275">
        <v>0.91470488505591552</v>
      </c>
      <c r="AC1775" s="275">
        <v>0.91470488505591552</v>
      </c>
      <c r="AD1775" s="275">
        <v>0.91470488505591552</v>
      </c>
      <c r="AE1775" s="275">
        <v>0.91470488505591552</v>
      </c>
      <c r="AF1775" s="275">
        <v>131.79816342487371</v>
      </c>
      <c r="AG1775" s="275">
        <v>12.204380325597391</v>
      </c>
      <c r="AH1775" s="275">
        <v>12.204380325597391</v>
      </c>
      <c r="AI1775" s="275">
        <v>13.2252436642913</v>
      </c>
      <c r="AJ1775" s="275">
        <v>13.2252436642913</v>
      </c>
      <c r="AK1775" s="275">
        <v>13.2252436642913</v>
      </c>
    </row>
    <row r="1776" spans="1:37" ht="15" x14ac:dyDescent="0.25">
      <c r="A1776" s="269" t="s">
        <v>4042</v>
      </c>
      <c r="B1776" s="269" t="s">
        <v>4041</v>
      </c>
      <c r="C1776" s="275">
        <v>65</v>
      </c>
      <c r="D1776" s="269" t="s">
        <v>802</v>
      </c>
      <c r="E1776" s="275">
        <v>207.26723126884099</v>
      </c>
      <c r="F1776" s="275">
        <v>126.85702926549811</v>
      </c>
      <c r="G1776" s="275">
        <v>158.16269104097188</v>
      </c>
      <c r="H1776" s="275">
        <v>173.294641505144</v>
      </c>
      <c r="I1776" s="275">
        <v>106.24946548004465</v>
      </c>
      <c r="J1776" s="275">
        <v>146.13713714610577</v>
      </c>
      <c r="K1776" s="275">
        <v>145.1290648349173</v>
      </c>
      <c r="L1776" s="275">
        <v>81.343001122848875</v>
      </c>
      <c r="M1776" s="275">
        <v>107.33459796474857</v>
      </c>
      <c r="N1776" s="275">
        <v>103.83707419104759</v>
      </c>
      <c r="O1776" s="275">
        <v>67.160812336309704</v>
      </c>
      <c r="P1776" s="275">
        <v>80.221380668721153</v>
      </c>
      <c r="Q1776" s="275">
        <v>89.377386416832479</v>
      </c>
      <c r="R1776" s="275">
        <v>69.52527161689045</v>
      </c>
      <c r="S1776" s="275">
        <v>80.27285375608389</v>
      </c>
      <c r="T1776" s="275">
        <v>73.151123550515223</v>
      </c>
      <c r="U1776" s="275">
        <v>56.477632781974279</v>
      </c>
      <c r="V1776" s="275">
        <v>64.966894886163786</v>
      </c>
      <c r="W1776" s="275">
        <v>0</v>
      </c>
      <c r="X1776" s="275">
        <v>0</v>
      </c>
      <c r="Y1776" s="275">
        <v>0</v>
      </c>
      <c r="Z1776" s="275">
        <v>0</v>
      </c>
      <c r="AA1776" s="275">
        <v>0</v>
      </c>
      <c r="AB1776" s="275">
        <v>0</v>
      </c>
      <c r="AC1776" s="275">
        <v>0</v>
      </c>
      <c r="AD1776" s="275">
        <v>0</v>
      </c>
      <c r="AE1776" s="275">
        <v>0</v>
      </c>
      <c r="AF1776" s="275">
        <v>165.63149350624613</v>
      </c>
      <c r="AG1776" s="275">
        <v>15.337314570118714</v>
      </c>
      <c r="AH1776" s="275">
        <v>15.337314570118714</v>
      </c>
      <c r="AI1776" s="275">
        <v>14.730670016379303</v>
      </c>
      <c r="AJ1776" s="275">
        <v>14.730670016379303</v>
      </c>
      <c r="AK1776" s="275">
        <v>14.730670016379303</v>
      </c>
    </row>
    <row r="1777" spans="1:37" ht="15" x14ac:dyDescent="0.25">
      <c r="A1777" s="269" t="s">
        <v>1112</v>
      </c>
      <c r="B1777" s="269" t="s">
        <v>4043</v>
      </c>
      <c r="C1777" s="275">
        <v>104</v>
      </c>
      <c r="D1777" s="269" t="s">
        <v>802</v>
      </c>
      <c r="E1777" s="275">
        <v>352.85596847215862</v>
      </c>
      <c r="F1777" s="275">
        <v>194.48921159696135</v>
      </c>
      <c r="G1777" s="275">
        <v>243.18488692296319</v>
      </c>
      <c r="H1777" s="275">
        <v>278.63935408624519</v>
      </c>
      <c r="I1777" s="275">
        <v>172.10598929042231</v>
      </c>
      <c r="J1777" s="275">
        <v>235.8270180706491</v>
      </c>
      <c r="K1777" s="275">
        <v>253.78656521954559</v>
      </c>
      <c r="L1777" s="275">
        <v>128.87905485152854</v>
      </c>
      <c r="M1777" s="275">
        <v>178.14462769039386</v>
      </c>
      <c r="N1777" s="275">
        <v>268.90594454103041</v>
      </c>
      <c r="O1777" s="275">
        <v>180.01325689969426</v>
      </c>
      <c r="P1777" s="275">
        <v>210.32256630725661</v>
      </c>
      <c r="Q1777" s="275">
        <v>233.88429032909949</v>
      </c>
      <c r="R1777" s="275">
        <v>182.43767637324595</v>
      </c>
      <c r="S1777" s="275">
        <v>213.2170339900261</v>
      </c>
      <c r="T1777" s="275">
        <v>204.00043104016834</v>
      </c>
      <c r="U1777" s="275">
        <v>152.19475391041618</v>
      </c>
      <c r="V1777" s="275">
        <v>175.07740599527722</v>
      </c>
      <c r="W1777" s="275">
        <v>9.9578433243892057</v>
      </c>
      <c r="X1777" s="275">
        <v>0.15282590024098669</v>
      </c>
      <c r="Y1777" s="275">
        <v>5.0553346123150966</v>
      </c>
      <c r="Z1777" s="275">
        <v>5.3325094537257964</v>
      </c>
      <c r="AA1777" s="275">
        <v>5.3325094537257964</v>
      </c>
      <c r="AB1777" s="275">
        <v>5.3325094537257964</v>
      </c>
      <c r="AC1777" s="275">
        <v>5.3325094537257964</v>
      </c>
      <c r="AD1777" s="275">
        <v>5.3325094537257964</v>
      </c>
      <c r="AE1777" s="275">
        <v>5.3325094537257964</v>
      </c>
      <c r="AF1777" s="275">
        <v>360.95278418666555</v>
      </c>
      <c r="AG1777" s="275">
        <v>33.423871666559585</v>
      </c>
      <c r="AH1777" s="275">
        <v>33.423871666559585</v>
      </c>
      <c r="AI1777" s="275">
        <v>38.008582912355507</v>
      </c>
      <c r="AJ1777" s="275">
        <v>38.008582912355507</v>
      </c>
      <c r="AK1777" s="275">
        <v>38.008582912355507</v>
      </c>
    </row>
    <row r="1778" spans="1:37" ht="15" x14ac:dyDescent="0.25">
      <c r="A1778" s="269" t="s">
        <v>1987</v>
      </c>
      <c r="B1778" s="269" t="s">
        <v>1988</v>
      </c>
      <c r="C1778" s="275">
        <v>87</v>
      </c>
      <c r="D1778" s="269" t="s">
        <v>802</v>
      </c>
      <c r="E1778" s="275">
        <v>198.8978818227009</v>
      </c>
      <c r="F1778" s="275">
        <v>116.29088735504061</v>
      </c>
      <c r="G1778" s="275">
        <v>140.17620102214215</v>
      </c>
      <c r="H1778" s="275">
        <v>159.54301254967913</v>
      </c>
      <c r="I1778" s="275">
        <v>101.47364638248695</v>
      </c>
      <c r="J1778" s="275">
        <v>135.40160451496064</v>
      </c>
      <c r="K1778" s="275">
        <v>143.84104535634171</v>
      </c>
      <c r="L1778" s="275">
        <v>79.250686122351837</v>
      </c>
      <c r="M1778" s="275">
        <v>104.68829429055525</v>
      </c>
      <c r="N1778" s="275">
        <v>186.87351861896559</v>
      </c>
      <c r="O1778" s="275">
        <v>142.97953049531287</v>
      </c>
      <c r="P1778" s="275">
        <v>160.29275417403616</v>
      </c>
      <c r="Q1778" s="275">
        <v>171.26625120494936</v>
      </c>
      <c r="R1778" s="275">
        <v>148.11446806637261</v>
      </c>
      <c r="S1778" s="275">
        <v>159.57687429167822</v>
      </c>
      <c r="T1778" s="275">
        <v>150.91107308284961</v>
      </c>
      <c r="U1778" s="275">
        <v>133.33927825323534</v>
      </c>
      <c r="V1778" s="275">
        <v>142.63786936351468</v>
      </c>
      <c r="W1778" s="275">
        <v>10.195030198335933</v>
      </c>
      <c r="X1778" s="275">
        <v>0.16304513332781123</v>
      </c>
      <c r="Y1778" s="275">
        <v>5.1790376658318724</v>
      </c>
      <c r="Z1778" s="275">
        <v>5.0083935190002284</v>
      </c>
      <c r="AA1778" s="275">
        <v>5.0083935190002284</v>
      </c>
      <c r="AB1778" s="275">
        <v>5.0083935190002284</v>
      </c>
      <c r="AC1778" s="275">
        <v>5.0083935190002284</v>
      </c>
      <c r="AD1778" s="275">
        <v>5.0083935190002284</v>
      </c>
      <c r="AE1778" s="275">
        <v>5.0083935190002284</v>
      </c>
      <c r="AF1778" s="275">
        <v>187.09797159758494</v>
      </c>
      <c r="AG1778" s="275">
        <v>17.325085935600455</v>
      </c>
      <c r="AH1778" s="275">
        <v>17.325085935600455</v>
      </c>
      <c r="AI1778" s="275">
        <v>16.55106291594452</v>
      </c>
      <c r="AJ1778" s="275">
        <v>16.55106291594452</v>
      </c>
      <c r="AK1778" s="275">
        <v>16.55106291594452</v>
      </c>
    </row>
    <row r="1779" spans="1:37" ht="15" x14ac:dyDescent="0.25">
      <c r="A1779" s="269" t="s">
        <v>1113</v>
      </c>
      <c r="B1779" s="269" t="s">
        <v>1114</v>
      </c>
      <c r="C1779" s="275">
        <v>18</v>
      </c>
      <c r="D1779" s="269" t="s">
        <v>802</v>
      </c>
      <c r="E1779" s="275">
        <v>73.916113649476713</v>
      </c>
      <c r="F1779" s="275">
        <v>43.757166667537867</v>
      </c>
      <c r="G1779" s="275">
        <v>56.766401497466099</v>
      </c>
      <c r="H1779" s="275">
        <v>60.925808664538849</v>
      </c>
      <c r="I1779" s="275">
        <v>33.038544120445096</v>
      </c>
      <c r="J1779" s="275">
        <v>48.430905903474788</v>
      </c>
      <c r="K1779" s="275">
        <v>42.169121971487009</v>
      </c>
      <c r="L1779" s="275">
        <v>25.359041172298369</v>
      </c>
      <c r="M1779" s="275">
        <v>32.536371882878129</v>
      </c>
      <c r="N1779" s="275">
        <v>52.473147583647986</v>
      </c>
      <c r="O1779" s="275">
        <v>39.272249855748633</v>
      </c>
      <c r="P1779" s="275">
        <v>46.712221226006051</v>
      </c>
      <c r="Q1779" s="275">
        <v>51.126160883189101</v>
      </c>
      <c r="R1779" s="275">
        <v>38.309779087005531</v>
      </c>
      <c r="S1779" s="275">
        <v>44.219573597553762</v>
      </c>
      <c r="T1779" s="275">
        <v>39.173851912348319</v>
      </c>
      <c r="U1779" s="275">
        <v>35.047747411244707</v>
      </c>
      <c r="V1779" s="275">
        <v>37.160616922709337</v>
      </c>
      <c r="W1779" s="275">
        <v>1.6700975022322582</v>
      </c>
      <c r="X1779" s="275">
        <v>3.8052828338488741E-2</v>
      </c>
      <c r="Y1779" s="275">
        <v>0.85407516528537342</v>
      </c>
      <c r="Z1779" s="275">
        <v>0.5707233773297119</v>
      </c>
      <c r="AA1779" s="275">
        <v>0.5707233773297119</v>
      </c>
      <c r="AB1779" s="275">
        <v>0.5707233773297119</v>
      </c>
      <c r="AC1779" s="275">
        <v>0.5707233773297119</v>
      </c>
      <c r="AD1779" s="275">
        <v>0.5707233773297119</v>
      </c>
      <c r="AE1779" s="275">
        <v>0.5707233773297119</v>
      </c>
      <c r="AF1779" s="275">
        <v>36.990875239965533</v>
      </c>
      <c r="AG1779" s="275">
        <v>3.4253208936595865</v>
      </c>
      <c r="AH1779" s="275">
        <v>3.4253208936595865</v>
      </c>
      <c r="AI1779" s="275">
        <v>3.49574267824726</v>
      </c>
      <c r="AJ1779" s="275">
        <v>3.49574267824726</v>
      </c>
      <c r="AK1779" s="275">
        <v>3.49574267824726</v>
      </c>
    </row>
    <row r="1780" spans="1:37" ht="15" x14ac:dyDescent="0.25">
      <c r="A1780" s="269" t="s">
        <v>1115</v>
      </c>
      <c r="B1780" s="269" t="s">
        <v>1116</v>
      </c>
      <c r="C1780" s="275">
        <v>22</v>
      </c>
      <c r="D1780" s="269" t="s">
        <v>802</v>
      </c>
      <c r="E1780" s="275">
        <v>62.739371584757663</v>
      </c>
      <c r="F1780" s="275">
        <v>34.913129078658137</v>
      </c>
      <c r="G1780" s="275">
        <v>42.050417177872852</v>
      </c>
      <c r="H1780" s="275">
        <v>48.97656113853683</v>
      </c>
      <c r="I1780" s="275">
        <v>31.388529103575522</v>
      </c>
      <c r="J1780" s="275">
        <v>41.650102514611618</v>
      </c>
      <c r="K1780" s="275">
        <v>45.898528719191795</v>
      </c>
      <c r="L1780" s="275">
        <v>24.279042805426112</v>
      </c>
      <c r="M1780" s="275">
        <v>32.696691231083221</v>
      </c>
      <c r="N1780" s="275">
        <v>30.38190554731041</v>
      </c>
      <c r="O1780" s="275">
        <v>14.606837385708662</v>
      </c>
      <c r="P1780" s="275">
        <v>20.765470598749832</v>
      </c>
      <c r="Q1780" s="275">
        <v>24.70923763915027</v>
      </c>
      <c r="R1780" s="275">
        <v>17.030234542185838</v>
      </c>
      <c r="S1780" s="275">
        <v>21.070270528213992</v>
      </c>
      <c r="T1780" s="275">
        <v>18.894637886503851</v>
      </c>
      <c r="U1780" s="275">
        <v>11.8236674701052</v>
      </c>
      <c r="V1780" s="275">
        <v>15.313985186118421</v>
      </c>
      <c r="W1780" s="275">
        <v>0.25459491737770051</v>
      </c>
      <c r="X1780" s="275">
        <v>2.7329908535429102E-3</v>
      </c>
      <c r="Y1780" s="275">
        <v>0.1286639541156217</v>
      </c>
      <c r="Z1780" s="275">
        <v>1.3988714487710689E-2</v>
      </c>
      <c r="AA1780" s="275">
        <v>1.3988714487710689E-2</v>
      </c>
      <c r="AB1780" s="275">
        <v>1.3988714487710689E-2</v>
      </c>
      <c r="AC1780" s="275">
        <v>1.3988714487710689E-2</v>
      </c>
      <c r="AD1780" s="275">
        <v>1.3988714487710689E-2</v>
      </c>
      <c r="AE1780" s="275">
        <v>1.3988714487710689E-2</v>
      </c>
      <c r="AF1780" s="275">
        <v>64.571305376300003</v>
      </c>
      <c r="AG1780" s="275">
        <v>5.9792385184999999</v>
      </c>
      <c r="AH1780" s="275">
        <v>5.9792385184999999</v>
      </c>
      <c r="AI1780" s="275">
        <v>5.5618168139052724</v>
      </c>
      <c r="AJ1780" s="275">
        <v>5.5618168139052724</v>
      </c>
      <c r="AK1780" s="275">
        <v>5.5618168139052724</v>
      </c>
    </row>
    <row r="1781" spans="1:37" ht="15" x14ac:dyDescent="0.25">
      <c r="A1781" s="269" t="s">
        <v>1117</v>
      </c>
      <c r="B1781" s="269" t="s">
        <v>1118</v>
      </c>
      <c r="C1781" s="275">
        <v>4</v>
      </c>
      <c r="D1781" s="269" t="s">
        <v>802</v>
      </c>
      <c r="E1781" s="275">
        <v>11.356194293758174</v>
      </c>
      <c r="F1781" s="275">
        <v>5.7909457925382677</v>
      </c>
      <c r="G1781" s="275">
        <v>7.2184034123812104</v>
      </c>
      <c r="H1781" s="275">
        <v>8.6036322045140068</v>
      </c>
      <c r="I1781" s="275">
        <v>5.3839458033200849</v>
      </c>
      <c r="J1781" s="275">
        <v>7.2873004826281331</v>
      </c>
      <c r="K1781" s="275">
        <v>8.2859457264433392</v>
      </c>
      <c r="L1781" s="275">
        <v>3.9620485436902029</v>
      </c>
      <c r="M1781" s="275">
        <v>5.6455782288216252</v>
      </c>
      <c r="N1781" s="275">
        <v>9.4215147785188531</v>
      </c>
      <c r="O1781" s="275">
        <v>6.0768900608653444</v>
      </c>
      <c r="P1781" s="275">
        <v>7.2612139321402891</v>
      </c>
      <c r="Q1781" s="275">
        <v>8.0973701115536656</v>
      </c>
      <c r="R1781" s="275">
        <v>6.4738533452179823</v>
      </c>
      <c r="S1781" s="275">
        <v>7.5153297012281701</v>
      </c>
      <c r="T1781" s="275">
        <v>7.4155672700810609</v>
      </c>
      <c r="U1781" s="275">
        <v>5.3851371594685649</v>
      </c>
      <c r="V1781" s="275">
        <v>6.2491104023377222</v>
      </c>
      <c r="W1781" s="275">
        <v>0.40799133148400851</v>
      </c>
      <c r="X1781" s="275">
        <v>5.4608205170181426E-3</v>
      </c>
      <c r="Y1781" s="275">
        <v>0.20672607600051332</v>
      </c>
      <c r="Z1781" s="275">
        <v>0.23739006020801201</v>
      </c>
      <c r="AA1781" s="275">
        <v>0.23739006020801201</v>
      </c>
      <c r="AB1781" s="275">
        <v>0.23739006020801201</v>
      </c>
      <c r="AC1781" s="275">
        <v>0.23739006020801201</v>
      </c>
      <c r="AD1781" s="275">
        <v>0.23739006020801201</v>
      </c>
      <c r="AE1781" s="275">
        <v>0.23739006020801201</v>
      </c>
      <c r="AF1781" s="275">
        <v>12.970554595799999</v>
      </c>
      <c r="AG1781" s="275">
        <v>1.2010604619999998</v>
      </c>
      <c r="AH1781" s="275">
        <v>1.2010604619999998</v>
      </c>
      <c r="AI1781" s="275">
        <v>1.382791750999175</v>
      </c>
      <c r="AJ1781" s="275">
        <v>1.382791750999175</v>
      </c>
      <c r="AK1781" s="275">
        <v>1.382791750999175</v>
      </c>
    </row>
    <row r="1782" spans="1:37" ht="15" x14ac:dyDescent="0.25">
      <c r="A1782" s="269" t="s">
        <v>1119</v>
      </c>
      <c r="B1782" s="269" t="s">
        <v>1120</v>
      </c>
      <c r="C1782" s="275">
        <v>3</v>
      </c>
      <c r="D1782" s="269" t="s">
        <v>802</v>
      </c>
      <c r="E1782" s="275">
        <v>11.356194293758174</v>
      </c>
      <c r="F1782" s="275">
        <v>5.7909457925382677</v>
      </c>
      <c r="G1782" s="275">
        <v>7.2184034123812104</v>
      </c>
      <c r="H1782" s="275">
        <v>8.6036322045140068</v>
      </c>
      <c r="I1782" s="275">
        <v>5.3839458033200849</v>
      </c>
      <c r="J1782" s="275">
        <v>7.2873004826281331</v>
      </c>
      <c r="K1782" s="275">
        <v>8.2859457264433392</v>
      </c>
      <c r="L1782" s="275">
        <v>3.9620485436902029</v>
      </c>
      <c r="M1782" s="275">
        <v>5.6455782288216252</v>
      </c>
      <c r="N1782" s="275">
        <v>9.2728020184997852</v>
      </c>
      <c r="O1782" s="275">
        <v>5.9281773008462766</v>
      </c>
      <c r="P1782" s="275">
        <v>7.1125011721212203</v>
      </c>
      <c r="Q1782" s="275">
        <v>7.9486573515345977</v>
      </c>
      <c r="R1782" s="275">
        <v>6.3251405851989144</v>
      </c>
      <c r="S1782" s="275">
        <v>7.3666169412091023</v>
      </c>
      <c r="T1782" s="275">
        <v>7.2668545100619948</v>
      </c>
      <c r="U1782" s="275">
        <v>5.2364243994494979</v>
      </c>
      <c r="V1782" s="275">
        <v>6.1003976423186561</v>
      </c>
      <c r="W1782" s="275">
        <v>0.40007409867770072</v>
      </c>
      <c r="X1782" s="275">
        <v>5.6372999363051533E-3</v>
      </c>
      <c r="Y1782" s="275">
        <v>0.20285569930700292</v>
      </c>
      <c r="Z1782" s="275">
        <v>0.23738982006727033</v>
      </c>
      <c r="AA1782" s="275">
        <v>0.23738982006727033</v>
      </c>
      <c r="AB1782" s="275">
        <v>0.23738982006727033</v>
      </c>
      <c r="AC1782" s="275">
        <v>0.23738982006727033</v>
      </c>
      <c r="AD1782" s="275">
        <v>0.23738982006727033</v>
      </c>
      <c r="AE1782" s="275">
        <v>0.23738982006727033</v>
      </c>
      <c r="AF1782" s="275">
        <v>12.969274074199999</v>
      </c>
      <c r="AG1782" s="275">
        <v>1.2009419003999999</v>
      </c>
      <c r="AH1782" s="275">
        <v>1.2009419003999999</v>
      </c>
      <c r="AI1782" s="275">
        <v>1.4637410260128922</v>
      </c>
      <c r="AJ1782" s="275">
        <v>1.4637410260128922</v>
      </c>
      <c r="AK1782" s="275">
        <v>1.4637410260128922</v>
      </c>
    </row>
    <row r="1783" spans="1:37" ht="15" x14ac:dyDescent="0.25">
      <c r="A1783" s="269" t="s">
        <v>4044</v>
      </c>
      <c r="B1783" s="269" t="s">
        <v>4043</v>
      </c>
      <c r="C1783" s="275">
        <v>104</v>
      </c>
      <c r="D1783" s="269" t="s">
        <v>802</v>
      </c>
      <c r="E1783" s="275">
        <v>352.85596847215862</v>
      </c>
      <c r="F1783" s="275">
        <v>194.48921159696135</v>
      </c>
      <c r="G1783" s="275">
        <v>243.18488692296319</v>
      </c>
      <c r="H1783" s="275">
        <v>278.63935408624519</v>
      </c>
      <c r="I1783" s="275">
        <v>172.10598929042231</v>
      </c>
      <c r="J1783" s="275">
        <v>235.8270180706491</v>
      </c>
      <c r="K1783" s="275">
        <v>253.78656521954559</v>
      </c>
      <c r="L1783" s="275">
        <v>128.87905485152854</v>
      </c>
      <c r="M1783" s="275">
        <v>178.14462769039386</v>
      </c>
      <c r="N1783" s="275">
        <v>268.90594454103041</v>
      </c>
      <c r="O1783" s="275">
        <v>180.01325689969426</v>
      </c>
      <c r="P1783" s="275">
        <v>210.32256630725661</v>
      </c>
      <c r="Q1783" s="275">
        <v>233.88429032909949</v>
      </c>
      <c r="R1783" s="275">
        <v>182.43767637324595</v>
      </c>
      <c r="S1783" s="275">
        <v>213.2170339900261</v>
      </c>
      <c r="T1783" s="275">
        <v>204.00043104016834</v>
      </c>
      <c r="U1783" s="275">
        <v>152.19475391041618</v>
      </c>
      <c r="V1783" s="275">
        <v>175.07740599527722</v>
      </c>
      <c r="W1783" s="275">
        <v>9.9578433243892057</v>
      </c>
      <c r="X1783" s="275">
        <v>0.15282590024098669</v>
      </c>
      <c r="Y1783" s="275">
        <v>5.0553346123150966</v>
      </c>
      <c r="Z1783" s="275">
        <v>5.3325094537257964</v>
      </c>
      <c r="AA1783" s="275">
        <v>5.3325094537257964</v>
      </c>
      <c r="AB1783" s="275">
        <v>5.3325094537257964</v>
      </c>
      <c r="AC1783" s="275">
        <v>5.3325094537257964</v>
      </c>
      <c r="AD1783" s="275">
        <v>5.3325094537257964</v>
      </c>
      <c r="AE1783" s="275">
        <v>5.3325094537257964</v>
      </c>
      <c r="AF1783" s="275">
        <v>360.61640312486554</v>
      </c>
      <c r="AG1783" s="275">
        <v>33.392723177359585</v>
      </c>
      <c r="AH1783" s="275">
        <v>33.392723177359585</v>
      </c>
      <c r="AI1783" s="275">
        <v>36.993815102456843</v>
      </c>
      <c r="AJ1783" s="275">
        <v>36.993815102456843</v>
      </c>
      <c r="AK1783" s="275">
        <v>36.993815102456843</v>
      </c>
    </row>
    <row r="1784" spans="1:37" ht="15" x14ac:dyDescent="0.25">
      <c r="A1784" s="269" t="s">
        <v>3208</v>
      </c>
      <c r="B1784" s="269" t="s">
        <v>3209</v>
      </c>
      <c r="C1784" s="275">
        <v>87</v>
      </c>
      <c r="D1784" s="269" t="s">
        <v>802</v>
      </c>
      <c r="E1784" s="275">
        <v>198.8978818227009</v>
      </c>
      <c r="F1784" s="275">
        <v>116.29088735504061</v>
      </c>
      <c r="G1784" s="275">
        <v>140.17620102214215</v>
      </c>
      <c r="H1784" s="275">
        <v>159.54301254967913</v>
      </c>
      <c r="I1784" s="275">
        <v>101.47364638248695</v>
      </c>
      <c r="J1784" s="275">
        <v>135.40160451496064</v>
      </c>
      <c r="K1784" s="275">
        <v>143.84104535634171</v>
      </c>
      <c r="L1784" s="275">
        <v>79.250686122351837</v>
      </c>
      <c r="M1784" s="275">
        <v>104.68829429055525</v>
      </c>
      <c r="N1784" s="275">
        <v>186.87351861896562</v>
      </c>
      <c r="O1784" s="275">
        <v>142.97953049531287</v>
      </c>
      <c r="P1784" s="275">
        <v>160.29275417403616</v>
      </c>
      <c r="Q1784" s="275">
        <v>171.26625120494936</v>
      </c>
      <c r="R1784" s="275">
        <v>148.11446806637258</v>
      </c>
      <c r="S1784" s="275">
        <v>159.57687429167822</v>
      </c>
      <c r="T1784" s="275">
        <v>150.91107308284961</v>
      </c>
      <c r="U1784" s="275">
        <v>133.33927825323534</v>
      </c>
      <c r="V1784" s="275">
        <v>142.63786936351468</v>
      </c>
      <c r="W1784" s="275">
        <v>10.195030198335933</v>
      </c>
      <c r="X1784" s="275">
        <v>0.16304513332781123</v>
      </c>
      <c r="Y1784" s="275">
        <v>5.1790376658318724</v>
      </c>
      <c r="Z1784" s="275">
        <v>5.0083935190002284</v>
      </c>
      <c r="AA1784" s="275">
        <v>5.0083935190002284</v>
      </c>
      <c r="AB1784" s="275">
        <v>5.0083935190002284</v>
      </c>
      <c r="AC1784" s="275">
        <v>5.0083935190002284</v>
      </c>
      <c r="AD1784" s="275">
        <v>5.0083935190002284</v>
      </c>
      <c r="AE1784" s="275">
        <v>5.0083935190002284</v>
      </c>
      <c r="AF1784" s="275">
        <v>187.09797159758494</v>
      </c>
      <c r="AG1784" s="275">
        <v>17.325085935600455</v>
      </c>
      <c r="AH1784" s="275">
        <v>17.325085935600455</v>
      </c>
      <c r="AI1784" s="275">
        <v>16.55106291594452</v>
      </c>
      <c r="AJ1784" s="275">
        <v>16.55106291594452</v>
      </c>
      <c r="AK1784" s="275">
        <v>16.55106291594452</v>
      </c>
    </row>
    <row r="1785" spans="1:37" ht="15" x14ac:dyDescent="0.25">
      <c r="A1785" s="269" t="s">
        <v>4045</v>
      </c>
      <c r="B1785" s="269" t="s">
        <v>4046</v>
      </c>
      <c r="C1785" s="275">
        <v>104</v>
      </c>
      <c r="D1785" s="269" t="s">
        <v>802</v>
      </c>
      <c r="E1785" s="275">
        <v>352.85596847215862</v>
      </c>
      <c r="F1785" s="275">
        <v>194.48921159696135</v>
      </c>
      <c r="G1785" s="275">
        <v>243.18488692296319</v>
      </c>
      <c r="H1785" s="275">
        <v>278.63935408624519</v>
      </c>
      <c r="I1785" s="275">
        <v>172.10598929042231</v>
      </c>
      <c r="J1785" s="275">
        <v>235.8270180706491</v>
      </c>
      <c r="K1785" s="275">
        <v>253.78656521954559</v>
      </c>
      <c r="L1785" s="275">
        <v>128.87905485152854</v>
      </c>
      <c r="M1785" s="275">
        <v>178.14462769039386</v>
      </c>
      <c r="N1785" s="275">
        <v>268.90594454103041</v>
      </c>
      <c r="O1785" s="275">
        <v>180.01325689969426</v>
      </c>
      <c r="P1785" s="275">
        <v>210.32256630725661</v>
      </c>
      <c r="Q1785" s="275">
        <v>233.88429032909949</v>
      </c>
      <c r="R1785" s="275">
        <v>182.43767637324595</v>
      </c>
      <c r="S1785" s="275">
        <v>213.2170339900261</v>
      </c>
      <c r="T1785" s="275">
        <v>204.00043104016834</v>
      </c>
      <c r="U1785" s="275">
        <v>152.19475391041618</v>
      </c>
      <c r="V1785" s="275">
        <v>175.07740599527722</v>
      </c>
      <c r="W1785" s="275">
        <v>0</v>
      </c>
      <c r="X1785" s="275">
        <v>0</v>
      </c>
      <c r="Y1785" s="275">
        <v>0</v>
      </c>
      <c r="Z1785" s="275">
        <v>0</v>
      </c>
      <c r="AA1785" s="275">
        <v>0</v>
      </c>
      <c r="AB1785" s="275">
        <v>0</v>
      </c>
      <c r="AC1785" s="275">
        <v>0</v>
      </c>
      <c r="AD1785" s="275">
        <v>0</v>
      </c>
      <c r="AE1785" s="275">
        <v>0</v>
      </c>
      <c r="AF1785" s="275">
        <v>360.61640312486554</v>
      </c>
      <c r="AG1785" s="275">
        <v>33.392723177359585</v>
      </c>
      <c r="AH1785" s="275">
        <v>33.392723177359585</v>
      </c>
      <c r="AI1785" s="275">
        <v>36.993815102456843</v>
      </c>
      <c r="AJ1785" s="275">
        <v>36.993815102456843</v>
      </c>
      <c r="AK1785" s="275">
        <v>36.993815102456843</v>
      </c>
    </row>
    <row r="1786" spans="1:37" ht="15" x14ac:dyDescent="0.25">
      <c r="A1786" s="269" t="s">
        <v>4051</v>
      </c>
      <c r="B1786" s="269" t="s">
        <v>4052</v>
      </c>
      <c r="C1786" s="275">
        <v>18</v>
      </c>
      <c r="D1786" s="269" t="s">
        <v>802</v>
      </c>
      <c r="E1786" s="275">
        <v>73.916113649476713</v>
      </c>
      <c r="F1786" s="275">
        <v>43.757166667537867</v>
      </c>
      <c r="G1786" s="275">
        <v>56.766401497466099</v>
      </c>
      <c r="H1786" s="275">
        <v>60.925808664538849</v>
      </c>
      <c r="I1786" s="275">
        <v>33.038544120445096</v>
      </c>
      <c r="J1786" s="275">
        <v>48.430905903474788</v>
      </c>
      <c r="K1786" s="275">
        <v>42.169121971487009</v>
      </c>
      <c r="L1786" s="275">
        <v>25.359041172298369</v>
      </c>
      <c r="M1786" s="275">
        <v>32.536371882878129</v>
      </c>
      <c r="N1786" s="275">
        <v>52.473147583647986</v>
      </c>
      <c r="O1786" s="275">
        <v>39.272249855748633</v>
      </c>
      <c r="P1786" s="275">
        <v>46.712221226006051</v>
      </c>
      <c r="Q1786" s="275">
        <v>51.126160883189108</v>
      </c>
      <c r="R1786" s="275">
        <v>38.309779087005531</v>
      </c>
      <c r="S1786" s="275">
        <v>44.219573597553769</v>
      </c>
      <c r="T1786" s="275">
        <v>39.173851912348319</v>
      </c>
      <c r="U1786" s="275">
        <v>35.047747411244707</v>
      </c>
      <c r="V1786" s="275">
        <v>37.160616922709337</v>
      </c>
      <c r="W1786" s="275">
        <v>1.6700975022322582</v>
      </c>
      <c r="X1786" s="275">
        <v>3.8052828338488741E-2</v>
      </c>
      <c r="Y1786" s="275">
        <v>0.85407516528537342</v>
      </c>
      <c r="Z1786" s="275">
        <v>0.5707233773297119</v>
      </c>
      <c r="AA1786" s="275">
        <v>0.5707233773297119</v>
      </c>
      <c r="AB1786" s="275">
        <v>0.5707233773297119</v>
      </c>
      <c r="AC1786" s="275">
        <v>0.5707233773297119</v>
      </c>
      <c r="AD1786" s="275">
        <v>0.5707233773297119</v>
      </c>
      <c r="AE1786" s="275">
        <v>0.5707233773297119</v>
      </c>
      <c r="AF1786" s="275">
        <v>36.990875239965533</v>
      </c>
      <c r="AG1786" s="275">
        <v>3.4253208936595865</v>
      </c>
      <c r="AH1786" s="275">
        <v>3.4253208936595865</v>
      </c>
      <c r="AI1786" s="275">
        <v>3.49574267824726</v>
      </c>
      <c r="AJ1786" s="275">
        <v>3.49574267824726</v>
      </c>
      <c r="AK1786" s="275">
        <v>3.49574267824726</v>
      </c>
    </row>
    <row r="1787" spans="1:37" ht="15" x14ac:dyDescent="0.25">
      <c r="A1787" s="269" t="s">
        <v>4053</v>
      </c>
      <c r="B1787" s="269" t="s">
        <v>4047</v>
      </c>
      <c r="C1787" s="275">
        <v>18</v>
      </c>
      <c r="D1787" s="269" t="s">
        <v>802</v>
      </c>
      <c r="E1787" s="275">
        <v>73.916113649476713</v>
      </c>
      <c r="F1787" s="275">
        <v>43.757166667537867</v>
      </c>
      <c r="G1787" s="275">
        <v>56.766401497466099</v>
      </c>
      <c r="H1787" s="275">
        <v>60.925808664538849</v>
      </c>
      <c r="I1787" s="275">
        <v>33.038544120445096</v>
      </c>
      <c r="J1787" s="275">
        <v>48.430905903474788</v>
      </c>
      <c r="K1787" s="275">
        <v>42.169121971487009</v>
      </c>
      <c r="L1787" s="275">
        <v>25.359041172298369</v>
      </c>
      <c r="M1787" s="275">
        <v>32.536371882878129</v>
      </c>
      <c r="N1787" s="275">
        <v>52.473147583647986</v>
      </c>
      <c r="O1787" s="275">
        <v>39.272249855748633</v>
      </c>
      <c r="P1787" s="275">
        <v>46.712221226006051</v>
      </c>
      <c r="Q1787" s="275">
        <v>51.126160883189108</v>
      </c>
      <c r="R1787" s="275">
        <v>38.309779087005531</v>
      </c>
      <c r="S1787" s="275">
        <v>44.219573597553769</v>
      </c>
      <c r="T1787" s="275">
        <v>39.173851912348319</v>
      </c>
      <c r="U1787" s="275">
        <v>35.047747411244707</v>
      </c>
      <c r="V1787" s="275">
        <v>37.160616922709337</v>
      </c>
      <c r="W1787" s="275">
        <v>0</v>
      </c>
      <c r="X1787" s="275">
        <v>0</v>
      </c>
      <c r="Y1787" s="275">
        <v>0</v>
      </c>
      <c r="Z1787" s="275">
        <v>0</v>
      </c>
      <c r="AA1787" s="275">
        <v>0</v>
      </c>
      <c r="AB1787" s="275">
        <v>0</v>
      </c>
      <c r="AC1787" s="275">
        <v>0</v>
      </c>
      <c r="AD1787" s="275">
        <v>0</v>
      </c>
      <c r="AE1787" s="275">
        <v>0</v>
      </c>
      <c r="AF1787" s="275">
        <v>36.990875239965533</v>
      </c>
      <c r="AG1787" s="275">
        <v>3.4253208936595865</v>
      </c>
      <c r="AH1787" s="275">
        <v>3.4253208936595865</v>
      </c>
      <c r="AI1787" s="275">
        <v>3.49574267824726</v>
      </c>
      <c r="AJ1787" s="275">
        <v>3.49574267824726</v>
      </c>
      <c r="AK1787" s="275">
        <v>3.49574267824726</v>
      </c>
    </row>
    <row r="1788" spans="1:37" ht="15" x14ac:dyDescent="0.25">
      <c r="A1788" s="269" t="s">
        <v>4054</v>
      </c>
      <c r="B1788" s="269" t="s">
        <v>4055</v>
      </c>
      <c r="C1788" s="275">
        <v>22</v>
      </c>
      <c r="D1788" s="269" t="s">
        <v>802</v>
      </c>
      <c r="E1788" s="275">
        <v>62.739371584757663</v>
      </c>
      <c r="F1788" s="275">
        <v>34.913129078658137</v>
      </c>
      <c r="G1788" s="275">
        <v>42.050417177872852</v>
      </c>
      <c r="H1788" s="275">
        <v>48.97656113853683</v>
      </c>
      <c r="I1788" s="275">
        <v>31.388529103575522</v>
      </c>
      <c r="J1788" s="275">
        <v>41.650102514611618</v>
      </c>
      <c r="K1788" s="275">
        <v>45.898528719191795</v>
      </c>
      <c r="L1788" s="275">
        <v>24.279042805426112</v>
      </c>
      <c r="M1788" s="275">
        <v>32.696691231083221</v>
      </c>
      <c r="N1788" s="275">
        <v>30.38190554731041</v>
      </c>
      <c r="O1788" s="275">
        <v>14.606837385708662</v>
      </c>
      <c r="P1788" s="275">
        <v>20.765470598749832</v>
      </c>
      <c r="Q1788" s="275">
        <v>24.70923763915027</v>
      </c>
      <c r="R1788" s="275">
        <v>17.030234542185838</v>
      </c>
      <c r="S1788" s="275">
        <v>21.070270528213992</v>
      </c>
      <c r="T1788" s="275">
        <v>18.894637886503851</v>
      </c>
      <c r="U1788" s="275">
        <v>11.8236674701052</v>
      </c>
      <c r="V1788" s="275">
        <v>15.313985186118421</v>
      </c>
      <c r="W1788" s="275">
        <v>0.25459491737770051</v>
      </c>
      <c r="X1788" s="275">
        <v>2.7329908535429102E-3</v>
      </c>
      <c r="Y1788" s="275">
        <v>0.1286639541156217</v>
      </c>
      <c r="Z1788" s="275">
        <v>1.3988714487710689E-2</v>
      </c>
      <c r="AA1788" s="275">
        <v>1.3988714487710689E-2</v>
      </c>
      <c r="AB1788" s="275">
        <v>1.3988714487710689E-2</v>
      </c>
      <c r="AC1788" s="275">
        <v>1.3988714487710689E-2</v>
      </c>
      <c r="AD1788" s="275">
        <v>1.3988714487710689E-2</v>
      </c>
      <c r="AE1788" s="275">
        <v>1.3988714487710689E-2</v>
      </c>
      <c r="AF1788" s="275">
        <v>64.553559599300002</v>
      </c>
      <c r="AG1788" s="275">
        <v>5.9775952804999992</v>
      </c>
      <c r="AH1788" s="275">
        <v>5.9775952804999992</v>
      </c>
      <c r="AI1788" s="275">
        <v>5.4534724949859985</v>
      </c>
      <c r="AJ1788" s="275">
        <v>5.4534724949859985</v>
      </c>
      <c r="AK1788" s="275">
        <v>5.4534724949859985</v>
      </c>
    </row>
    <row r="1789" spans="1:37" ht="15" x14ac:dyDescent="0.25">
      <c r="A1789" s="269" t="s">
        <v>4450</v>
      </c>
      <c r="B1789" s="269" t="s">
        <v>4048</v>
      </c>
      <c r="C1789" s="275">
        <v>22</v>
      </c>
      <c r="D1789" s="269" t="s">
        <v>802</v>
      </c>
      <c r="E1789" s="275">
        <v>62.739371584757663</v>
      </c>
      <c r="F1789" s="275">
        <v>34.913129078658137</v>
      </c>
      <c r="G1789" s="275">
        <v>42.050417177872852</v>
      </c>
      <c r="H1789" s="275">
        <v>48.97656113853683</v>
      </c>
      <c r="I1789" s="275">
        <v>31.388529103575522</v>
      </c>
      <c r="J1789" s="275">
        <v>41.650102514611618</v>
      </c>
      <c r="K1789" s="275">
        <v>45.898528719191795</v>
      </c>
      <c r="L1789" s="275">
        <v>24.279042805426112</v>
      </c>
      <c r="M1789" s="275">
        <v>32.696691231083221</v>
      </c>
      <c r="N1789" s="275">
        <v>30.38190554731041</v>
      </c>
      <c r="O1789" s="275">
        <v>14.606837385708664</v>
      </c>
      <c r="P1789" s="275">
        <v>20.765470598749832</v>
      </c>
      <c r="Q1789" s="275">
        <v>24.709237639150274</v>
      </c>
      <c r="R1789" s="275">
        <v>17.030234542185838</v>
      </c>
      <c r="S1789" s="275">
        <v>21.070270528213992</v>
      </c>
      <c r="T1789" s="275">
        <v>18.894637886503851</v>
      </c>
      <c r="U1789" s="275">
        <v>11.8236674701052</v>
      </c>
      <c r="V1789" s="275">
        <v>15.313985186118421</v>
      </c>
      <c r="W1789" s="275">
        <v>0</v>
      </c>
      <c r="X1789" s="275">
        <v>0</v>
      </c>
      <c r="Y1789" s="275">
        <v>0</v>
      </c>
      <c r="Z1789" s="275">
        <v>0</v>
      </c>
      <c r="AA1789" s="275">
        <v>0</v>
      </c>
      <c r="AB1789" s="275">
        <v>0</v>
      </c>
      <c r="AC1789" s="275">
        <v>0</v>
      </c>
      <c r="AD1789" s="275">
        <v>0</v>
      </c>
      <c r="AE1789" s="275">
        <v>0</v>
      </c>
      <c r="AF1789" s="275">
        <v>64.553559599300002</v>
      </c>
      <c r="AG1789" s="275">
        <v>5.9775952804999992</v>
      </c>
      <c r="AH1789" s="275">
        <v>5.9775952804999992</v>
      </c>
      <c r="AI1789" s="275">
        <v>5.4534724949859985</v>
      </c>
      <c r="AJ1789" s="275">
        <v>5.4534724949859985</v>
      </c>
      <c r="AK1789" s="275">
        <v>5.4534724949859985</v>
      </c>
    </row>
    <row r="1790" spans="1:37" ht="15" x14ac:dyDescent="0.25">
      <c r="A1790" s="269" t="s">
        <v>4056</v>
      </c>
      <c r="B1790" s="269" t="s">
        <v>4057</v>
      </c>
      <c r="C1790" s="275">
        <v>4</v>
      </c>
      <c r="D1790" s="269" t="s">
        <v>802</v>
      </c>
      <c r="E1790" s="275">
        <v>11.356194293758174</v>
      </c>
      <c r="F1790" s="275">
        <v>5.7909457925382677</v>
      </c>
      <c r="G1790" s="275">
        <v>7.2184034123812104</v>
      </c>
      <c r="H1790" s="275">
        <v>8.6036322045140068</v>
      </c>
      <c r="I1790" s="275">
        <v>5.3839458033200849</v>
      </c>
      <c r="J1790" s="275">
        <v>7.2873004826281331</v>
      </c>
      <c r="K1790" s="275">
        <v>8.2859457264433392</v>
      </c>
      <c r="L1790" s="275">
        <v>3.9620485436902029</v>
      </c>
      <c r="M1790" s="275">
        <v>5.6455782288216252</v>
      </c>
      <c r="N1790" s="275">
        <v>9.4215147785188531</v>
      </c>
      <c r="O1790" s="275">
        <v>6.0768900608653444</v>
      </c>
      <c r="P1790" s="275">
        <v>7.2612139321402891</v>
      </c>
      <c r="Q1790" s="275">
        <v>8.0973701115536656</v>
      </c>
      <c r="R1790" s="275">
        <v>6.4738533452179823</v>
      </c>
      <c r="S1790" s="275">
        <v>7.5153297012281701</v>
      </c>
      <c r="T1790" s="275">
        <v>7.4155672700810609</v>
      </c>
      <c r="U1790" s="275">
        <v>5.3851371594685649</v>
      </c>
      <c r="V1790" s="275">
        <v>6.2491104023377222</v>
      </c>
      <c r="W1790" s="275">
        <v>0.40799133148400851</v>
      </c>
      <c r="X1790" s="275">
        <v>5.4608205170181426E-3</v>
      </c>
      <c r="Y1790" s="275">
        <v>0.20672607600051332</v>
      </c>
      <c r="Z1790" s="275">
        <v>0.23739006020801201</v>
      </c>
      <c r="AA1790" s="275">
        <v>0.23739006020801201</v>
      </c>
      <c r="AB1790" s="275">
        <v>0.23739006020801201</v>
      </c>
      <c r="AC1790" s="275">
        <v>0.23739006020801201</v>
      </c>
      <c r="AD1790" s="275">
        <v>0.23739006020801201</v>
      </c>
      <c r="AE1790" s="275">
        <v>0.23739006020801201</v>
      </c>
      <c r="AF1790" s="275">
        <v>12.970554595799999</v>
      </c>
      <c r="AG1790" s="275">
        <v>1.2010604619999998</v>
      </c>
      <c r="AH1790" s="275">
        <v>1.2010604619999998</v>
      </c>
      <c r="AI1790" s="275">
        <v>1.382791750999175</v>
      </c>
      <c r="AJ1790" s="275">
        <v>1.382791750999175</v>
      </c>
      <c r="AK1790" s="275">
        <v>1.382791750999175</v>
      </c>
    </row>
    <row r="1791" spans="1:37" ht="15" x14ac:dyDescent="0.25">
      <c r="A1791" s="269" t="s">
        <v>4451</v>
      </c>
      <c r="B1791" s="269" t="s">
        <v>4049</v>
      </c>
      <c r="C1791" s="275">
        <v>4</v>
      </c>
      <c r="D1791" s="269" t="s">
        <v>802</v>
      </c>
      <c r="E1791" s="275">
        <v>11.356194293758174</v>
      </c>
      <c r="F1791" s="275">
        <v>5.7909457925382677</v>
      </c>
      <c r="G1791" s="275">
        <v>7.2184034123812104</v>
      </c>
      <c r="H1791" s="275">
        <v>8.6036322045140068</v>
      </c>
      <c r="I1791" s="275">
        <v>5.3839458033200849</v>
      </c>
      <c r="J1791" s="275">
        <v>7.2873004826281331</v>
      </c>
      <c r="K1791" s="275">
        <v>8.2859457264433392</v>
      </c>
      <c r="L1791" s="275">
        <v>3.9620485436902029</v>
      </c>
      <c r="M1791" s="275">
        <v>5.6455782288216252</v>
      </c>
      <c r="N1791" s="275">
        <v>9.4215147785188531</v>
      </c>
      <c r="O1791" s="275">
        <v>6.0768900608653444</v>
      </c>
      <c r="P1791" s="275">
        <v>7.2612139321402891</v>
      </c>
      <c r="Q1791" s="275">
        <v>8.0973701115536656</v>
      </c>
      <c r="R1791" s="275">
        <v>6.4738533452179823</v>
      </c>
      <c r="S1791" s="275">
        <v>7.5153297012281701</v>
      </c>
      <c r="T1791" s="275">
        <v>7.4155672700810609</v>
      </c>
      <c r="U1791" s="275">
        <v>5.3851371594685649</v>
      </c>
      <c r="V1791" s="275">
        <v>6.2491104023377222</v>
      </c>
      <c r="W1791" s="275">
        <v>0</v>
      </c>
      <c r="X1791" s="275">
        <v>0</v>
      </c>
      <c r="Y1791" s="275">
        <v>0</v>
      </c>
      <c r="Z1791" s="275">
        <v>0</v>
      </c>
      <c r="AA1791" s="275">
        <v>0</v>
      </c>
      <c r="AB1791" s="275">
        <v>0</v>
      </c>
      <c r="AC1791" s="275">
        <v>0</v>
      </c>
      <c r="AD1791" s="275">
        <v>0</v>
      </c>
      <c r="AE1791" s="275">
        <v>0</v>
      </c>
      <c r="AF1791" s="275">
        <v>12.970554595799999</v>
      </c>
      <c r="AG1791" s="275">
        <v>1.2010604619999998</v>
      </c>
      <c r="AH1791" s="275">
        <v>1.2010604619999998</v>
      </c>
      <c r="AI1791" s="275">
        <v>1.382791750999175</v>
      </c>
      <c r="AJ1791" s="275">
        <v>1.382791750999175</v>
      </c>
      <c r="AK1791" s="275">
        <v>1.382791750999175</v>
      </c>
    </row>
    <row r="1792" spans="1:37" ht="15" x14ac:dyDescent="0.25">
      <c r="A1792" s="269" t="s">
        <v>4058</v>
      </c>
      <c r="B1792" s="269" t="s">
        <v>4050</v>
      </c>
      <c r="C1792" s="275">
        <v>3</v>
      </c>
      <c r="D1792" s="269" t="s">
        <v>802</v>
      </c>
      <c r="E1792" s="275">
        <v>11.356194293758174</v>
      </c>
      <c r="F1792" s="275">
        <v>5.7909457925382677</v>
      </c>
      <c r="G1792" s="275">
        <v>7.2184034123812104</v>
      </c>
      <c r="H1792" s="275">
        <v>8.6036322045140068</v>
      </c>
      <c r="I1792" s="275">
        <v>5.3839458033200849</v>
      </c>
      <c r="J1792" s="275">
        <v>7.2873004826281331</v>
      </c>
      <c r="K1792" s="275">
        <v>8.2859457264433392</v>
      </c>
      <c r="L1792" s="275">
        <v>3.9620485436902029</v>
      </c>
      <c r="M1792" s="275">
        <v>5.6455782288216252</v>
      </c>
      <c r="N1792" s="275">
        <v>9.2728020184997852</v>
      </c>
      <c r="O1792" s="275">
        <v>5.9281773008462766</v>
      </c>
      <c r="P1792" s="275">
        <v>7.1125011721212203</v>
      </c>
      <c r="Q1792" s="275">
        <v>7.9486573515345986</v>
      </c>
      <c r="R1792" s="275">
        <v>6.3251405851989144</v>
      </c>
      <c r="S1792" s="275">
        <v>7.3666169412091023</v>
      </c>
      <c r="T1792" s="275">
        <v>7.266854510061993</v>
      </c>
      <c r="U1792" s="275">
        <v>5.2364243994494979</v>
      </c>
      <c r="V1792" s="275">
        <v>6.1003976423186561</v>
      </c>
      <c r="W1792" s="275">
        <v>0.40007409867770072</v>
      </c>
      <c r="X1792" s="275">
        <v>5.6372999363051533E-3</v>
      </c>
      <c r="Y1792" s="275">
        <v>0.20285569930700292</v>
      </c>
      <c r="Z1792" s="275">
        <v>0.23738982006727033</v>
      </c>
      <c r="AA1792" s="275">
        <v>0.23738982006727033</v>
      </c>
      <c r="AB1792" s="275">
        <v>0.23738982006727033</v>
      </c>
      <c r="AC1792" s="275">
        <v>0.23738982006727033</v>
      </c>
      <c r="AD1792" s="275">
        <v>0.23738982006727033</v>
      </c>
      <c r="AE1792" s="275">
        <v>0.23738982006727033</v>
      </c>
      <c r="AF1792" s="275">
        <v>12.9493593689</v>
      </c>
      <c r="AG1792" s="275">
        <v>1.1990978221999999</v>
      </c>
      <c r="AH1792" s="275">
        <v>1.1990978221999999</v>
      </c>
      <c r="AI1792" s="275">
        <v>1.4070895578266802</v>
      </c>
      <c r="AJ1792" s="275">
        <v>1.4070895578266802</v>
      </c>
      <c r="AK1792" s="275">
        <v>1.4070895578266802</v>
      </c>
    </row>
    <row r="1793" spans="1:37" ht="15" x14ac:dyDescent="0.25">
      <c r="A1793" s="269" t="s">
        <v>4452</v>
      </c>
      <c r="B1793" s="269" t="s">
        <v>4050</v>
      </c>
      <c r="C1793" s="275">
        <v>3</v>
      </c>
      <c r="D1793" s="269" t="s">
        <v>802</v>
      </c>
      <c r="E1793" s="275">
        <v>11.356194293758174</v>
      </c>
      <c r="F1793" s="275">
        <v>5.7909457925382677</v>
      </c>
      <c r="G1793" s="275">
        <v>7.2184034123812104</v>
      </c>
      <c r="H1793" s="275">
        <v>8.6036322045140068</v>
      </c>
      <c r="I1793" s="275">
        <v>5.3839458033200849</v>
      </c>
      <c r="J1793" s="275">
        <v>7.2873004826281331</v>
      </c>
      <c r="K1793" s="275">
        <v>8.2859457264433392</v>
      </c>
      <c r="L1793" s="275">
        <v>3.9620485436902029</v>
      </c>
      <c r="M1793" s="275">
        <v>5.6455782288216252</v>
      </c>
      <c r="N1793" s="275">
        <v>9.2728020184997852</v>
      </c>
      <c r="O1793" s="275">
        <v>5.9281773008462757</v>
      </c>
      <c r="P1793" s="275">
        <v>7.1125011721212203</v>
      </c>
      <c r="Q1793" s="275">
        <v>7.9486573515345977</v>
      </c>
      <c r="R1793" s="275">
        <v>6.3251405851989144</v>
      </c>
      <c r="S1793" s="275">
        <v>7.3666169412091023</v>
      </c>
      <c r="T1793" s="275">
        <v>7.2668545100619939</v>
      </c>
      <c r="U1793" s="275">
        <v>5.2364243994494979</v>
      </c>
      <c r="V1793" s="275">
        <v>6.1003976423186561</v>
      </c>
      <c r="W1793" s="275">
        <v>0</v>
      </c>
      <c r="X1793" s="275">
        <v>0</v>
      </c>
      <c r="Y1793" s="275">
        <v>0</v>
      </c>
      <c r="Z1793" s="275">
        <v>0</v>
      </c>
      <c r="AA1793" s="275">
        <v>0</v>
      </c>
      <c r="AB1793" s="275">
        <v>0</v>
      </c>
      <c r="AC1793" s="275">
        <v>0</v>
      </c>
      <c r="AD1793" s="275">
        <v>0</v>
      </c>
      <c r="AE1793" s="275">
        <v>0</v>
      </c>
      <c r="AF1793" s="275">
        <v>12.9493593689</v>
      </c>
      <c r="AG1793" s="275">
        <v>1.1990978221999999</v>
      </c>
      <c r="AH1793" s="275">
        <v>1.1990978221999999</v>
      </c>
      <c r="AI1793" s="275">
        <v>1.4070895578266802</v>
      </c>
      <c r="AJ1793" s="275">
        <v>1.4070895578266802</v>
      </c>
      <c r="AK1793" s="275">
        <v>1.4070895578266802</v>
      </c>
    </row>
    <row r="1794" spans="1:37" ht="15" x14ac:dyDescent="0.25">
      <c r="A1794" s="269" t="s">
        <v>1121</v>
      </c>
      <c r="B1794" s="269" t="s">
        <v>1122</v>
      </c>
      <c r="C1794" s="275">
        <v>131</v>
      </c>
      <c r="D1794" s="269" t="s">
        <v>802</v>
      </c>
      <c r="E1794" s="275">
        <v>1469.5710448711291</v>
      </c>
      <c r="F1794" s="275">
        <v>1362.7009109454175</v>
      </c>
      <c r="G1794" s="275">
        <v>1400.8116383046192</v>
      </c>
      <c r="H1794" s="275">
        <v>1414.4151205966032</v>
      </c>
      <c r="I1794" s="275">
        <v>1134.1175481747975</v>
      </c>
      <c r="J1794" s="275">
        <v>1282.3053176105896</v>
      </c>
      <c r="K1794" s="275">
        <v>1185.2307879879152</v>
      </c>
      <c r="L1794" s="275">
        <v>1102.1924527776769</v>
      </c>
      <c r="M1794" s="275">
        <v>1137.1422868991344</v>
      </c>
      <c r="N1794" s="275">
        <v>217.29004887012314</v>
      </c>
      <c r="O1794" s="275">
        <v>164.73276317587175</v>
      </c>
      <c r="P1794" s="275">
        <v>183.40025518489719</v>
      </c>
      <c r="Q1794" s="275">
        <v>193.33827692043417</v>
      </c>
      <c r="R1794" s="275">
        <v>145.78907494761663</v>
      </c>
      <c r="S1794" s="275">
        <v>169.99997631236153</v>
      </c>
      <c r="T1794" s="275">
        <v>150.95182918096029</v>
      </c>
      <c r="U1794" s="275">
        <v>127.75582976938095</v>
      </c>
      <c r="V1794" s="275">
        <v>139.62767905619674</v>
      </c>
      <c r="W1794" s="275">
        <v>2.8258318050205888</v>
      </c>
      <c r="X1794" s="275">
        <v>3.5142690814312469E-2</v>
      </c>
      <c r="Y1794" s="275">
        <v>1.4304872479174506</v>
      </c>
      <c r="Z1794" s="275">
        <v>0.5343529100181208</v>
      </c>
      <c r="AA1794" s="275">
        <v>0.5343529100181208</v>
      </c>
      <c r="AB1794" s="275">
        <v>0.5343529100181208</v>
      </c>
      <c r="AC1794" s="275">
        <v>0.5343529100181208</v>
      </c>
      <c r="AD1794" s="275">
        <v>0.5343529100181208</v>
      </c>
      <c r="AE1794" s="275">
        <v>0.5343529100181208</v>
      </c>
      <c r="AF1794" s="275">
        <v>258.64662405167758</v>
      </c>
      <c r="AG1794" s="275">
        <v>23.950422418978679</v>
      </c>
      <c r="AH1794" s="275">
        <v>23.950422418978679</v>
      </c>
      <c r="AI1794" s="275">
        <v>27.819615468969097</v>
      </c>
      <c r="AJ1794" s="275">
        <v>27.819615468969097</v>
      </c>
      <c r="AK1794" s="275">
        <v>27.819615468969097</v>
      </c>
    </row>
    <row r="1795" spans="1:37" ht="15" x14ac:dyDescent="0.25">
      <c r="A1795" s="269" t="s">
        <v>4059</v>
      </c>
      <c r="B1795" s="269" t="s">
        <v>4060</v>
      </c>
      <c r="C1795" s="275">
        <v>131</v>
      </c>
      <c r="D1795" s="269" t="s">
        <v>802</v>
      </c>
      <c r="E1795" s="275">
        <v>1469.5710448711291</v>
      </c>
      <c r="F1795" s="275">
        <v>1362.7009109454175</v>
      </c>
      <c r="G1795" s="275">
        <v>1400.8116383046192</v>
      </c>
      <c r="H1795" s="275">
        <v>1414.4151205966032</v>
      </c>
      <c r="I1795" s="275">
        <v>1134.1175481747975</v>
      </c>
      <c r="J1795" s="275">
        <v>1282.3053176105896</v>
      </c>
      <c r="K1795" s="275">
        <v>1185.2307879879152</v>
      </c>
      <c r="L1795" s="275">
        <v>1102.1924527776769</v>
      </c>
      <c r="M1795" s="275">
        <v>1137.1422868991344</v>
      </c>
      <c r="N1795" s="275">
        <v>217.29004887012314</v>
      </c>
      <c r="O1795" s="275">
        <v>164.73276317587175</v>
      </c>
      <c r="P1795" s="275">
        <v>183.40025518489719</v>
      </c>
      <c r="Q1795" s="275">
        <v>193.33827692043417</v>
      </c>
      <c r="R1795" s="275">
        <v>145.78907494761663</v>
      </c>
      <c r="S1795" s="275">
        <v>169.99997631236153</v>
      </c>
      <c r="T1795" s="275">
        <v>150.95182918096029</v>
      </c>
      <c r="U1795" s="275">
        <v>127.75582976938095</v>
      </c>
      <c r="V1795" s="275">
        <v>139.62767905619674</v>
      </c>
      <c r="W1795" s="275">
        <v>2.8258318050205888</v>
      </c>
      <c r="X1795" s="275">
        <v>3.5142690814312469E-2</v>
      </c>
      <c r="Y1795" s="275">
        <v>1.4304872479174506</v>
      </c>
      <c r="Z1795" s="275">
        <v>0.5343529100181208</v>
      </c>
      <c r="AA1795" s="275">
        <v>0.5343529100181208</v>
      </c>
      <c r="AB1795" s="275">
        <v>0.5343529100181208</v>
      </c>
      <c r="AC1795" s="275">
        <v>0.5343529100181208</v>
      </c>
      <c r="AD1795" s="275">
        <v>0.5343529100181208</v>
      </c>
      <c r="AE1795" s="275">
        <v>0.5343529100181208</v>
      </c>
      <c r="AF1795" s="275">
        <v>258.64662405167758</v>
      </c>
      <c r="AG1795" s="275">
        <v>23.950422418978679</v>
      </c>
      <c r="AH1795" s="275">
        <v>23.950422418978679</v>
      </c>
      <c r="AI1795" s="275">
        <v>27.819615468969097</v>
      </c>
      <c r="AJ1795" s="275">
        <v>27.819615468969097</v>
      </c>
      <c r="AK1795" s="275">
        <v>27.819615468969097</v>
      </c>
    </row>
    <row r="1796" spans="1:37" ht="15" x14ac:dyDescent="0.25">
      <c r="A1796" s="269" t="s">
        <v>1989</v>
      </c>
      <c r="B1796" s="269" t="s">
        <v>1990</v>
      </c>
      <c r="C1796" s="275">
        <v>99</v>
      </c>
      <c r="D1796" s="269" t="s">
        <v>802</v>
      </c>
      <c r="E1796" s="275">
        <v>245.65104707408051</v>
      </c>
      <c r="F1796" s="275">
        <v>129.65256159910078</v>
      </c>
      <c r="G1796" s="275">
        <v>162.10262098526002</v>
      </c>
      <c r="H1796" s="275">
        <v>189.78080526559376</v>
      </c>
      <c r="I1796" s="275">
        <v>117.7393208190304</v>
      </c>
      <c r="J1796" s="275">
        <v>160.4144069634562</v>
      </c>
      <c r="K1796" s="275">
        <v>177.51871933162465</v>
      </c>
      <c r="L1796" s="275">
        <v>86.984977001115979</v>
      </c>
      <c r="M1796" s="275">
        <v>122.52376328010793</v>
      </c>
      <c r="N1796" s="275">
        <v>101.27421035979152</v>
      </c>
      <c r="O1796" s="275">
        <v>40.128103452102863</v>
      </c>
      <c r="P1796" s="275">
        <v>65.251177738947121</v>
      </c>
      <c r="Q1796" s="275">
        <v>80.537704465869297</v>
      </c>
      <c r="R1796" s="275">
        <v>57.718367413272311</v>
      </c>
      <c r="S1796" s="275">
        <v>67.577228910756958</v>
      </c>
      <c r="T1796" s="275">
        <v>57.718367413272311</v>
      </c>
      <c r="U1796" s="275">
        <v>37.114787866109829</v>
      </c>
      <c r="V1796" s="275">
        <v>49.133542601954609</v>
      </c>
      <c r="W1796" s="275">
        <v>2.7413708196852267</v>
      </c>
      <c r="X1796" s="275">
        <v>4.1694725998574218E-2</v>
      </c>
      <c r="Y1796" s="275">
        <v>1.3915327728419005</v>
      </c>
      <c r="Z1796" s="275">
        <v>0.91340027651840938</v>
      </c>
      <c r="AA1796" s="275">
        <v>0.91340027651840938</v>
      </c>
      <c r="AB1796" s="275">
        <v>0.91340027651840938</v>
      </c>
      <c r="AC1796" s="275">
        <v>0.91340027651840938</v>
      </c>
      <c r="AD1796" s="275">
        <v>0.91340027651840938</v>
      </c>
      <c r="AE1796" s="275">
        <v>0.91340027651840938</v>
      </c>
      <c r="AF1796" s="275">
        <v>249.55648801539999</v>
      </c>
      <c r="AG1796" s="275">
        <v>23.108681251799997</v>
      </c>
      <c r="AH1796" s="275">
        <v>23.108681251799997</v>
      </c>
      <c r="AI1796" s="275">
        <v>17.990225058790088</v>
      </c>
      <c r="AJ1796" s="275">
        <v>17.990225058790088</v>
      </c>
      <c r="AK1796" s="275">
        <v>17.990225058790088</v>
      </c>
    </row>
    <row r="1797" spans="1:37" ht="15" x14ac:dyDescent="0.25">
      <c r="A1797" s="269" t="s">
        <v>4061</v>
      </c>
      <c r="B1797" s="269" t="s">
        <v>4062</v>
      </c>
      <c r="C1797" s="275">
        <v>99</v>
      </c>
      <c r="D1797" s="269" t="s">
        <v>802</v>
      </c>
      <c r="E1797" s="275">
        <v>245.65104707408051</v>
      </c>
      <c r="F1797" s="275">
        <v>129.65256159910078</v>
      </c>
      <c r="G1797" s="275">
        <v>162.10262098526002</v>
      </c>
      <c r="H1797" s="275">
        <v>189.78080526559376</v>
      </c>
      <c r="I1797" s="275">
        <v>117.7393208190304</v>
      </c>
      <c r="J1797" s="275">
        <v>160.4144069634562</v>
      </c>
      <c r="K1797" s="275">
        <v>177.51871933162465</v>
      </c>
      <c r="L1797" s="275">
        <v>86.984977001115979</v>
      </c>
      <c r="M1797" s="275">
        <v>122.52376328010793</v>
      </c>
      <c r="N1797" s="275">
        <v>101.27421035979152</v>
      </c>
      <c r="O1797" s="275">
        <v>40.128103452102863</v>
      </c>
      <c r="P1797" s="275">
        <v>65.251177738947121</v>
      </c>
      <c r="Q1797" s="275">
        <v>80.537704465869297</v>
      </c>
      <c r="R1797" s="275">
        <v>57.718367413272304</v>
      </c>
      <c r="S1797" s="275">
        <v>67.577228910756958</v>
      </c>
      <c r="T1797" s="275">
        <v>57.718367413272304</v>
      </c>
      <c r="U1797" s="275">
        <v>37.114787866109822</v>
      </c>
      <c r="V1797" s="275">
        <v>49.133542601954609</v>
      </c>
      <c r="W1797" s="275">
        <v>2.7413708196852267</v>
      </c>
      <c r="X1797" s="275">
        <v>4.1694725998574218E-2</v>
      </c>
      <c r="Y1797" s="275">
        <v>1.3915327728419005</v>
      </c>
      <c r="Z1797" s="275">
        <v>0.91340027651840938</v>
      </c>
      <c r="AA1797" s="275">
        <v>0.91340027651840938</v>
      </c>
      <c r="AB1797" s="275">
        <v>0.91340027651840938</v>
      </c>
      <c r="AC1797" s="275">
        <v>0.91340027651840938</v>
      </c>
      <c r="AD1797" s="275">
        <v>0.91340027651840938</v>
      </c>
      <c r="AE1797" s="275">
        <v>0.91340027651840938</v>
      </c>
      <c r="AF1797" s="275">
        <v>249.55648801539999</v>
      </c>
      <c r="AG1797" s="275">
        <v>23.108681251799997</v>
      </c>
      <c r="AH1797" s="275">
        <v>23.108681251799997</v>
      </c>
      <c r="AI1797" s="275">
        <v>17.990225058790088</v>
      </c>
      <c r="AJ1797" s="275">
        <v>17.990225058790088</v>
      </c>
      <c r="AK1797" s="275">
        <v>17.990225058790088</v>
      </c>
    </row>
    <row r="1798" spans="1:37" ht="15" x14ac:dyDescent="0.25">
      <c r="A1798" s="269" t="s">
        <v>4453</v>
      </c>
      <c r="B1798" s="269" t="s">
        <v>4023</v>
      </c>
      <c r="C1798" s="275">
        <v>2105</v>
      </c>
      <c r="D1798" s="269" t="s">
        <v>802</v>
      </c>
      <c r="E1798" s="275">
        <v>8681.7018212861203</v>
      </c>
      <c r="F1798" s="275">
        <v>5392.4982392525289</v>
      </c>
      <c r="G1798" s="275">
        <v>6436.2914345055942</v>
      </c>
      <c r="H1798" s="275">
        <v>7101.5396063859707</v>
      </c>
      <c r="I1798" s="275">
        <v>4621.4901001394755</v>
      </c>
      <c r="J1798" s="275">
        <v>6082.8293223293767</v>
      </c>
      <c r="K1798" s="275">
        <v>6286.5135420124434</v>
      </c>
      <c r="L1798" s="275">
        <v>3698.8390000118256</v>
      </c>
      <c r="M1798" s="275">
        <v>4735.0015595922941</v>
      </c>
      <c r="N1798" s="275">
        <v>5232.6029884346144</v>
      </c>
      <c r="O1798" s="275">
        <v>3446.3156606686016</v>
      </c>
      <c r="P1798" s="275">
        <v>4068.198804867026</v>
      </c>
      <c r="Q1798" s="275">
        <v>4492.1532808540105</v>
      </c>
      <c r="R1798" s="275">
        <v>3465.6049007738775</v>
      </c>
      <c r="S1798" s="275">
        <v>4065.9141586952951</v>
      </c>
      <c r="T1798" s="275">
        <v>3828.9402446168706</v>
      </c>
      <c r="U1798" s="275">
        <v>2859.5815588407581</v>
      </c>
      <c r="V1798" s="275">
        <v>3302.029297893127</v>
      </c>
      <c r="W1798" s="275">
        <v>0</v>
      </c>
      <c r="X1798" s="275">
        <v>0</v>
      </c>
      <c r="Y1798" s="275">
        <v>0</v>
      </c>
      <c r="Z1798" s="275">
        <v>0</v>
      </c>
      <c r="AA1798" s="275">
        <v>0</v>
      </c>
      <c r="AB1798" s="275">
        <v>0</v>
      </c>
      <c r="AC1798" s="275">
        <v>0</v>
      </c>
      <c r="AD1798" s="275">
        <v>0</v>
      </c>
      <c r="AE1798" s="275">
        <v>0</v>
      </c>
      <c r="AF1798" s="275">
        <v>7309.5637372161582</v>
      </c>
      <c r="AG1798" s="275">
        <v>676.85839221372987</v>
      </c>
      <c r="AH1798" s="275">
        <v>676.85839221372987</v>
      </c>
      <c r="AI1798" s="275">
        <v>762.24962663108158</v>
      </c>
      <c r="AJ1798" s="275">
        <v>762.24962663108158</v>
      </c>
      <c r="AK1798" s="275">
        <v>762.24962663108158</v>
      </c>
    </row>
    <row r="1799" spans="1:37" ht="15" x14ac:dyDescent="0.25">
      <c r="A1799" s="269" t="s">
        <v>4454</v>
      </c>
      <c r="B1799" s="269" t="s">
        <v>4025</v>
      </c>
      <c r="C1799" s="275">
        <v>2105</v>
      </c>
      <c r="D1799" s="269" t="s">
        <v>802</v>
      </c>
      <c r="E1799" s="275">
        <v>8611.4407106691688</v>
      </c>
      <c r="F1799" s="275">
        <v>5349.2601811653858</v>
      </c>
      <c r="G1799" s="275">
        <v>6386.7699554674846</v>
      </c>
      <c r="H1799" s="275">
        <v>7050.3061669053368</v>
      </c>
      <c r="I1799" s="275">
        <v>4585.1468943574873</v>
      </c>
      <c r="J1799" s="275">
        <v>6037.5442935430365</v>
      </c>
      <c r="K1799" s="275">
        <v>6236.639286378936</v>
      </c>
      <c r="L1799" s="275">
        <v>3671.6852152397892</v>
      </c>
      <c r="M1799" s="275">
        <v>4698.498541117674</v>
      </c>
      <c r="N1799" s="275">
        <v>5202.7082841988113</v>
      </c>
      <c r="O1799" s="275">
        <v>3432.8922132468297</v>
      </c>
      <c r="P1799" s="275">
        <v>4048.4017751913402</v>
      </c>
      <c r="Q1799" s="275">
        <v>4472.0172012773464</v>
      </c>
      <c r="R1799" s="275">
        <v>3449.4777925364069</v>
      </c>
      <c r="S1799" s="275">
        <v>4047.120762797791</v>
      </c>
      <c r="T1799" s="275">
        <v>3811.8714224545365</v>
      </c>
      <c r="U1799" s="275">
        <v>2848.582504832139</v>
      </c>
      <c r="V1799" s="275">
        <v>3287.8099901164956</v>
      </c>
      <c r="W1799" s="275">
        <v>0</v>
      </c>
      <c r="X1799" s="275">
        <v>0</v>
      </c>
      <c r="Y1799" s="275">
        <v>0</v>
      </c>
      <c r="Z1799" s="275">
        <v>0</v>
      </c>
      <c r="AA1799" s="275">
        <v>0</v>
      </c>
      <c r="AB1799" s="275">
        <v>0</v>
      </c>
      <c r="AC1799" s="275">
        <v>0</v>
      </c>
      <c r="AD1799" s="275">
        <v>0</v>
      </c>
      <c r="AE1799" s="275">
        <v>0</v>
      </c>
      <c r="AF1799" s="275">
        <v>7258.0893982612615</v>
      </c>
      <c r="AG1799" s="275">
        <v>672.09191950255115</v>
      </c>
      <c r="AH1799" s="275">
        <v>672.09191950255115</v>
      </c>
      <c r="AI1799" s="275">
        <v>756.37709803046005</v>
      </c>
      <c r="AJ1799" s="275">
        <v>756.37709803046005</v>
      </c>
      <c r="AK1799" s="275">
        <v>756.37709803046005</v>
      </c>
    </row>
    <row r="1800" spans="1:37" ht="15" x14ac:dyDescent="0.25">
      <c r="A1800" s="269" t="s">
        <v>4455</v>
      </c>
      <c r="B1800" s="269" t="s">
        <v>517</v>
      </c>
      <c r="C1800" s="275">
        <v>221</v>
      </c>
      <c r="D1800" s="269" t="s">
        <v>802</v>
      </c>
      <c r="E1800" s="275">
        <v>1572.8640246782654</v>
      </c>
      <c r="F1800" s="275">
        <v>1304.2094697713751</v>
      </c>
      <c r="G1800" s="275">
        <v>1405.5617343723316</v>
      </c>
      <c r="H1800" s="275">
        <v>1436.5678218543683</v>
      </c>
      <c r="I1800" s="275">
        <v>1067.9217481233668</v>
      </c>
      <c r="J1800" s="275">
        <v>1271.5264801540727</v>
      </c>
      <c r="K1800" s="275">
        <v>1187.4282284427277</v>
      </c>
      <c r="L1800" s="275">
        <v>995.16581447794067</v>
      </c>
      <c r="M1800" s="275">
        <v>1080.4023040914046</v>
      </c>
      <c r="N1800" s="275">
        <v>483.39258194005623</v>
      </c>
      <c r="O1800" s="275">
        <v>345.11775063681102</v>
      </c>
      <c r="P1800" s="275">
        <v>397.13004097773501</v>
      </c>
      <c r="Q1800" s="275">
        <v>425.47918238268164</v>
      </c>
      <c r="R1800" s="275">
        <v>314.90441600199472</v>
      </c>
      <c r="S1800" s="275">
        <v>374.94761394431248</v>
      </c>
      <c r="T1800" s="275">
        <v>353.58858507014912</v>
      </c>
      <c r="U1800" s="275">
        <v>273.20887062018767</v>
      </c>
      <c r="V1800" s="275">
        <v>307.55712337096213</v>
      </c>
      <c r="W1800" s="275">
        <v>0</v>
      </c>
      <c r="X1800" s="275">
        <v>0</v>
      </c>
      <c r="Y1800" s="275">
        <v>0</v>
      </c>
      <c r="Z1800" s="275">
        <v>0</v>
      </c>
      <c r="AA1800" s="275">
        <v>0</v>
      </c>
      <c r="AB1800" s="275">
        <v>0</v>
      </c>
      <c r="AC1800" s="275">
        <v>0</v>
      </c>
      <c r="AD1800" s="275">
        <v>0</v>
      </c>
      <c r="AE1800" s="275">
        <v>0</v>
      </c>
      <c r="AF1800" s="275">
        <v>566.3974076619985</v>
      </c>
      <c r="AG1800" s="275">
        <v>52.447843733257827</v>
      </c>
      <c r="AH1800" s="275">
        <v>52.447843733257827</v>
      </c>
      <c r="AI1800" s="275">
        <v>67.143439659741574</v>
      </c>
      <c r="AJ1800" s="275">
        <v>67.143439659741574</v>
      </c>
      <c r="AK1800" s="275">
        <v>67.143439659741574</v>
      </c>
    </row>
    <row r="1801" spans="1:37" ht="15" x14ac:dyDescent="0.25">
      <c r="A1801" s="269" t="s">
        <v>4456</v>
      </c>
      <c r="B1801" s="269" t="s">
        <v>4043</v>
      </c>
      <c r="C1801" s="275">
        <v>98</v>
      </c>
      <c r="D1801" s="269" t="s">
        <v>802</v>
      </c>
      <c r="E1801" s="275">
        <v>352.85596847215862</v>
      </c>
      <c r="F1801" s="275">
        <v>194.48921159696135</v>
      </c>
      <c r="G1801" s="275">
        <v>243.18488692296319</v>
      </c>
      <c r="H1801" s="275">
        <v>278.63935408624519</v>
      </c>
      <c r="I1801" s="275">
        <v>172.10598929042231</v>
      </c>
      <c r="J1801" s="275">
        <v>235.8270180706491</v>
      </c>
      <c r="K1801" s="275">
        <v>253.78656521954559</v>
      </c>
      <c r="L1801" s="275">
        <v>128.87905485152854</v>
      </c>
      <c r="M1801" s="275">
        <v>178.14462769039386</v>
      </c>
      <c r="N1801" s="275">
        <v>248.18237760204516</v>
      </c>
      <c r="O1801" s="275">
        <v>160.2345746364735</v>
      </c>
      <c r="P1801" s="275">
        <v>190.78010521297691</v>
      </c>
      <c r="Q1801" s="275">
        <v>213.16072339011427</v>
      </c>
      <c r="R1801" s="275">
        <v>164.54876346155407</v>
      </c>
      <c r="S1801" s="275">
        <v>193.43835172680534</v>
      </c>
      <c r="T1801" s="275">
        <v>183.27686410118315</v>
      </c>
      <c r="U1801" s="275">
        <v>134.54206216766539</v>
      </c>
      <c r="V1801" s="275">
        <v>156.59794016123254</v>
      </c>
      <c r="W1801" s="275">
        <v>0</v>
      </c>
      <c r="X1801" s="275">
        <v>0</v>
      </c>
      <c r="Y1801" s="275">
        <v>0</v>
      </c>
      <c r="Z1801" s="275">
        <v>0</v>
      </c>
      <c r="AA1801" s="275">
        <v>0</v>
      </c>
      <c r="AB1801" s="275">
        <v>0</v>
      </c>
      <c r="AC1801" s="275">
        <v>0</v>
      </c>
      <c r="AD1801" s="275">
        <v>0</v>
      </c>
      <c r="AE1801" s="275">
        <v>0</v>
      </c>
      <c r="AF1801" s="275">
        <v>358.69304581431476</v>
      </c>
      <c r="AG1801" s="275">
        <v>33.214621656195256</v>
      </c>
      <c r="AH1801" s="275">
        <v>33.214621656195256</v>
      </c>
      <c r="AI1801" s="275">
        <v>37.132337317258767</v>
      </c>
      <c r="AJ1801" s="275">
        <v>37.132337317258767</v>
      </c>
      <c r="AK1801" s="275">
        <v>37.132337317258767</v>
      </c>
    </row>
    <row r="1802" spans="1:37" ht="15" x14ac:dyDescent="0.25">
      <c r="A1802" s="269" t="s">
        <v>4457</v>
      </c>
      <c r="B1802" s="269" t="s">
        <v>4046</v>
      </c>
      <c r="C1802" s="275">
        <v>98</v>
      </c>
      <c r="D1802" s="269" t="s">
        <v>802</v>
      </c>
      <c r="E1802" s="275">
        <v>352.85596847215862</v>
      </c>
      <c r="F1802" s="275">
        <v>194.48921159696135</v>
      </c>
      <c r="G1802" s="275">
        <v>243.18488692296319</v>
      </c>
      <c r="H1802" s="275">
        <v>278.63935408624519</v>
      </c>
      <c r="I1802" s="275">
        <v>172.10598929042234</v>
      </c>
      <c r="J1802" s="275">
        <v>235.8270180706491</v>
      </c>
      <c r="K1802" s="275">
        <v>253.78656521954559</v>
      </c>
      <c r="L1802" s="275">
        <v>128.87905485152854</v>
      </c>
      <c r="M1802" s="275">
        <v>178.14462769039386</v>
      </c>
      <c r="N1802" s="275">
        <v>248.26972012040073</v>
      </c>
      <c r="O1802" s="275">
        <v>160.32191715482907</v>
      </c>
      <c r="P1802" s="275">
        <v>190.86744773133253</v>
      </c>
      <c r="Q1802" s="275">
        <v>213.24806590846981</v>
      </c>
      <c r="R1802" s="275">
        <v>164.63610597990959</v>
      </c>
      <c r="S1802" s="275">
        <v>193.52569424516088</v>
      </c>
      <c r="T1802" s="275">
        <v>183.36420661953869</v>
      </c>
      <c r="U1802" s="275">
        <v>134.62940468602091</v>
      </c>
      <c r="V1802" s="275">
        <v>156.68528267958806</v>
      </c>
      <c r="W1802" s="275">
        <v>0</v>
      </c>
      <c r="X1802" s="275">
        <v>0</v>
      </c>
      <c r="Y1802" s="275">
        <v>0</v>
      </c>
      <c r="Z1802" s="275">
        <v>0</v>
      </c>
      <c r="AA1802" s="275">
        <v>0</v>
      </c>
      <c r="AB1802" s="275">
        <v>0</v>
      </c>
      <c r="AC1802" s="275">
        <v>0</v>
      </c>
      <c r="AD1802" s="275">
        <v>0</v>
      </c>
      <c r="AE1802" s="275">
        <v>0</v>
      </c>
      <c r="AF1802" s="275">
        <v>358.72089630713413</v>
      </c>
      <c r="AG1802" s="275">
        <v>33.217200579736129</v>
      </c>
      <c r="AH1802" s="275">
        <v>33.217200579736129</v>
      </c>
      <c r="AI1802" s="275">
        <v>37.04356157701946</v>
      </c>
      <c r="AJ1802" s="275">
        <v>37.04356157701946</v>
      </c>
      <c r="AK1802" s="275">
        <v>37.04356157701946</v>
      </c>
    </row>
    <row r="1803" spans="1:37" ht="15" x14ac:dyDescent="0.25">
      <c r="A1803" s="269" t="s">
        <v>4458</v>
      </c>
      <c r="B1803" s="269" t="s">
        <v>4032</v>
      </c>
      <c r="C1803" s="275">
        <v>471</v>
      </c>
      <c r="D1803" s="269" t="s">
        <v>802</v>
      </c>
      <c r="E1803" s="275">
        <v>1794.7747268062012</v>
      </c>
      <c r="F1803" s="275">
        <v>1032.8817068920744</v>
      </c>
      <c r="G1803" s="275">
        <v>1270.0627947928435</v>
      </c>
      <c r="H1803" s="275">
        <v>1429.0513060030594</v>
      </c>
      <c r="I1803" s="275">
        <v>897.47788944952413</v>
      </c>
      <c r="J1803" s="275">
        <v>1214.1469677404111</v>
      </c>
      <c r="K1803" s="275">
        <v>1287.2398923008059</v>
      </c>
      <c r="L1803" s="275">
        <v>682.70674257648045</v>
      </c>
      <c r="M1803" s="275">
        <v>922.77556849387736</v>
      </c>
      <c r="N1803" s="275">
        <v>1194.7107707938244</v>
      </c>
      <c r="O1803" s="275">
        <v>776.00889240609797</v>
      </c>
      <c r="P1803" s="275">
        <v>922.65094150247762</v>
      </c>
      <c r="Q1803" s="275">
        <v>1023.1798705681201</v>
      </c>
      <c r="R1803" s="275">
        <v>791.64139136357187</v>
      </c>
      <c r="S1803" s="275">
        <v>927.37447827335518</v>
      </c>
      <c r="T1803" s="275">
        <v>873.03961353849718</v>
      </c>
      <c r="U1803" s="275">
        <v>649.27742866853055</v>
      </c>
      <c r="V1803" s="275">
        <v>752.10736368593234</v>
      </c>
      <c r="W1803" s="275">
        <v>0</v>
      </c>
      <c r="X1803" s="275">
        <v>0</v>
      </c>
      <c r="Y1803" s="275">
        <v>0</v>
      </c>
      <c r="Z1803" s="275">
        <v>0</v>
      </c>
      <c r="AA1803" s="275">
        <v>0</v>
      </c>
      <c r="AB1803" s="275">
        <v>0</v>
      </c>
      <c r="AC1803" s="275">
        <v>0</v>
      </c>
      <c r="AD1803" s="275">
        <v>0</v>
      </c>
      <c r="AE1803" s="275">
        <v>0</v>
      </c>
      <c r="AF1803" s="275">
        <v>1698.6392792576498</v>
      </c>
      <c r="AG1803" s="275">
        <v>157.29232110525703</v>
      </c>
      <c r="AH1803" s="275">
        <v>157.29232110525703</v>
      </c>
      <c r="AI1803" s="275">
        <v>175.3112606981698</v>
      </c>
      <c r="AJ1803" s="275">
        <v>175.3112606981698</v>
      </c>
      <c r="AK1803" s="275">
        <v>175.3112606981698</v>
      </c>
    </row>
    <row r="1804" spans="1:37" ht="15" x14ac:dyDescent="0.25">
      <c r="A1804" s="269" t="s">
        <v>4459</v>
      </c>
      <c r="B1804" s="269" t="s">
        <v>4035</v>
      </c>
      <c r="C1804" s="275">
        <v>471</v>
      </c>
      <c r="D1804" s="269" t="s">
        <v>802</v>
      </c>
      <c r="E1804" s="275">
        <v>1724.5136161892501</v>
      </c>
      <c r="F1804" s="275">
        <v>989.64364880493144</v>
      </c>
      <c r="G1804" s="275">
        <v>1220.541315754733</v>
      </c>
      <c r="H1804" s="275">
        <v>1377.8178665224245</v>
      </c>
      <c r="I1804" s="275">
        <v>861.13468366753614</v>
      </c>
      <c r="J1804" s="275">
        <v>1168.8619389540709</v>
      </c>
      <c r="K1804" s="275">
        <v>1237.3656366672981</v>
      </c>
      <c r="L1804" s="275">
        <v>655.55295780444396</v>
      </c>
      <c r="M1804" s="275">
        <v>886.2725500192571</v>
      </c>
      <c r="N1804" s="275">
        <v>1165.0780941130861</v>
      </c>
      <c r="O1804" s="275">
        <v>762.8474725393919</v>
      </c>
      <c r="P1804" s="275">
        <v>903.11593938185831</v>
      </c>
      <c r="Q1804" s="275">
        <v>1001.7629856016338</v>
      </c>
      <c r="R1804" s="275">
        <v>775.77631068116739</v>
      </c>
      <c r="S1804" s="275">
        <v>908.84310993091708</v>
      </c>
      <c r="T1804" s="275">
        <v>856.23281893122976</v>
      </c>
      <c r="U1804" s="275">
        <v>638.54040221497814</v>
      </c>
      <c r="V1804" s="275">
        <v>738.15008346436764</v>
      </c>
      <c r="W1804" s="275">
        <v>0</v>
      </c>
      <c r="X1804" s="275">
        <v>0</v>
      </c>
      <c r="Y1804" s="275">
        <v>0</v>
      </c>
      <c r="Z1804" s="275">
        <v>0</v>
      </c>
      <c r="AA1804" s="275">
        <v>0</v>
      </c>
      <c r="AB1804" s="275">
        <v>0</v>
      </c>
      <c r="AC1804" s="275">
        <v>0</v>
      </c>
      <c r="AD1804" s="275">
        <v>0</v>
      </c>
      <c r="AE1804" s="275">
        <v>0</v>
      </c>
      <c r="AF1804" s="275">
        <v>1647.2484917812105</v>
      </c>
      <c r="AG1804" s="275">
        <v>152.53358516470098</v>
      </c>
      <c r="AH1804" s="275">
        <v>152.53358516470098</v>
      </c>
      <c r="AI1804" s="275">
        <v>169.17240487683046</v>
      </c>
      <c r="AJ1804" s="275">
        <v>169.17240487683046</v>
      </c>
      <c r="AK1804" s="275">
        <v>169.17240487683046</v>
      </c>
    </row>
    <row r="1805" spans="1:37" ht="15" x14ac:dyDescent="0.25">
      <c r="A1805" s="269" t="s">
        <v>4460</v>
      </c>
      <c r="B1805" s="269" t="s">
        <v>4037</v>
      </c>
      <c r="C1805" s="275">
        <v>471</v>
      </c>
      <c r="D1805" s="269" t="s">
        <v>802</v>
      </c>
      <c r="E1805" s="275">
        <v>1724.5136161892503</v>
      </c>
      <c r="F1805" s="275">
        <v>989.64364880493144</v>
      </c>
      <c r="G1805" s="275">
        <v>1220.5413157547328</v>
      </c>
      <c r="H1805" s="275">
        <v>1377.8178665224245</v>
      </c>
      <c r="I1805" s="275">
        <v>861.13468366753614</v>
      </c>
      <c r="J1805" s="275">
        <v>1168.8619389540709</v>
      </c>
      <c r="K1805" s="275">
        <v>1237.3656366672981</v>
      </c>
      <c r="L1805" s="275">
        <v>655.55295780444385</v>
      </c>
      <c r="M1805" s="275">
        <v>886.2725500192571</v>
      </c>
      <c r="N1805" s="275">
        <v>1164.9034090763751</v>
      </c>
      <c r="O1805" s="275">
        <v>762.67278750268088</v>
      </c>
      <c r="P1805" s="275">
        <v>902.94125434514717</v>
      </c>
      <c r="Q1805" s="275">
        <v>1001.5883005649227</v>
      </c>
      <c r="R1805" s="275">
        <v>775.60162564445625</v>
      </c>
      <c r="S1805" s="275">
        <v>908.66842489420594</v>
      </c>
      <c r="T1805" s="275">
        <v>856.05813389451851</v>
      </c>
      <c r="U1805" s="275">
        <v>638.36571717826712</v>
      </c>
      <c r="V1805" s="275">
        <v>737.97539842765639</v>
      </c>
      <c r="W1805" s="275">
        <v>0</v>
      </c>
      <c r="X1805" s="275">
        <v>0</v>
      </c>
      <c r="Y1805" s="275">
        <v>0</v>
      </c>
      <c r="Z1805" s="275">
        <v>0</v>
      </c>
      <c r="AA1805" s="275">
        <v>0</v>
      </c>
      <c r="AB1805" s="275">
        <v>0</v>
      </c>
      <c r="AC1805" s="275">
        <v>0</v>
      </c>
      <c r="AD1805" s="275">
        <v>0</v>
      </c>
      <c r="AE1805" s="275">
        <v>0</v>
      </c>
      <c r="AF1805" s="275">
        <v>1647.1927907955719</v>
      </c>
      <c r="AG1805" s="275">
        <v>152.52842731761925</v>
      </c>
      <c r="AH1805" s="275">
        <v>152.52842731761925</v>
      </c>
      <c r="AI1805" s="275">
        <v>169.34995635730905</v>
      </c>
      <c r="AJ1805" s="275">
        <v>169.34995635730905</v>
      </c>
      <c r="AK1805" s="275">
        <v>169.34995635730905</v>
      </c>
    </row>
    <row r="1806" spans="1:37" ht="15" x14ac:dyDescent="0.25">
      <c r="A1806" s="269" t="s">
        <v>4461</v>
      </c>
      <c r="B1806" s="269" t="s">
        <v>4039</v>
      </c>
      <c r="C1806" s="275">
        <v>471</v>
      </c>
      <c r="D1806" s="269" t="s">
        <v>802</v>
      </c>
      <c r="E1806" s="275">
        <v>1724.5136161892501</v>
      </c>
      <c r="F1806" s="275">
        <v>989.64364880493144</v>
      </c>
      <c r="G1806" s="275">
        <v>1220.541315754733</v>
      </c>
      <c r="H1806" s="275">
        <v>1377.8178665224243</v>
      </c>
      <c r="I1806" s="275">
        <v>861.13468366753614</v>
      </c>
      <c r="J1806" s="275">
        <v>1168.8619389540706</v>
      </c>
      <c r="K1806" s="275">
        <v>1237.3656366672981</v>
      </c>
      <c r="L1806" s="275">
        <v>655.55295780444385</v>
      </c>
      <c r="M1806" s="275">
        <v>886.27255001925698</v>
      </c>
      <c r="N1806" s="275">
        <v>1164.9907515947307</v>
      </c>
      <c r="O1806" s="275">
        <v>762.76013002103628</v>
      </c>
      <c r="P1806" s="275">
        <v>903.02859686350291</v>
      </c>
      <c r="Q1806" s="275">
        <v>1001.6756430832781</v>
      </c>
      <c r="R1806" s="275">
        <v>775.68896816281176</v>
      </c>
      <c r="S1806" s="275">
        <v>908.75576741256145</v>
      </c>
      <c r="T1806" s="275">
        <v>856.14547641287413</v>
      </c>
      <c r="U1806" s="275">
        <v>638.45305969662263</v>
      </c>
      <c r="V1806" s="275">
        <v>738.0627409460119</v>
      </c>
      <c r="W1806" s="275">
        <v>0</v>
      </c>
      <c r="X1806" s="275">
        <v>0</v>
      </c>
      <c r="Y1806" s="275">
        <v>0</v>
      </c>
      <c r="Z1806" s="275">
        <v>0</v>
      </c>
      <c r="AA1806" s="275">
        <v>0</v>
      </c>
      <c r="AB1806" s="275">
        <v>0</v>
      </c>
      <c r="AC1806" s="275">
        <v>0</v>
      </c>
      <c r="AD1806" s="275">
        <v>0</v>
      </c>
      <c r="AE1806" s="275">
        <v>0</v>
      </c>
      <c r="AF1806" s="275">
        <v>1647.2206412883911</v>
      </c>
      <c r="AG1806" s="275">
        <v>152.5310062411601</v>
      </c>
      <c r="AH1806" s="275">
        <v>152.5310062411601</v>
      </c>
      <c r="AI1806" s="275">
        <v>169.26118061706978</v>
      </c>
      <c r="AJ1806" s="275">
        <v>169.26118061706978</v>
      </c>
      <c r="AK1806" s="275">
        <v>169.26118061706978</v>
      </c>
    </row>
    <row r="1807" spans="1:37" ht="15" x14ac:dyDescent="0.25">
      <c r="A1807" s="269" t="s">
        <v>4462</v>
      </c>
      <c r="B1807" s="269" t="s">
        <v>4041</v>
      </c>
      <c r="C1807" s="275">
        <v>79</v>
      </c>
      <c r="D1807" s="269" t="s">
        <v>802</v>
      </c>
      <c r="E1807" s="275">
        <v>383.35085291756684</v>
      </c>
      <c r="F1807" s="275">
        <v>254.9248605042288</v>
      </c>
      <c r="G1807" s="275">
        <v>297.32324710099067</v>
      </c>
      <c r="H1807" s="275">
        <v>314.4938896580785</v>
      </c>
      <c r="I1807" s="275">
        <v>209.05393228783473</v>
      </c>
      <c r="J1807" s="275">
        <v>270.83889545781466</v>
      </c>
      <c r="K1807" s="275">
        <v>272.09363142262356</v>
      </c>
      <c r="L1807" s="275">
        <v>167.19052317036633</v>
      </c>
      <c r="M1807" s="275">
        <v>210.19705773230206</v>
      </c>
      <c r="N1807" s="275">
        <v>201.98126038564328</v>
      </c>
      <c r="O1807" s="275">
        <v>135.0705938602041</v>
      </c>
      <c r="P1807" s="275">
        <v>159.5305206505698</v>
      </c>
      <c r="Q1807" s="275">
        <v>172.11164675064072</v>
      </c>
      <c r="R1807" s="275">
        <v>133.44633751735563</v>
      </c>
      <c r="S1807" s="275">
        <v>153.62107136613389</v>
      </c>
      <c r="T1807" s="275">
        <v>139.93215713376466</v>
      </c>
      <c r="U1807" s="275">
        <v>111.10917999786905</v>
      </c>
      <c r="V1807" s="275">
        <v>125.7156030410023</v>
      </c>
      <c r="W1807" s="275">
        <v>0</v>
      </c>
      <c r="X1807" s="275">
        <v>0</v>
      </c>
      <c r="Y1807" s="275">
        <v>0</v>
      </c>
      <c r="Z1807" s="275">
        <v>0</v>
      </c>
      <c r="AA1807" s="275">
        <v>0</v>
      </c>
      <c r="AB1807" s="275">
        <v>0</v>
      </c>
      <c r="AC1807" s="275">
        <v>0</v>
      </c>
      <c r="AD1807" s="275">
        <v>0</v>
      </c>
      <c r="AE1807" s="275">
        <v>0</v>
      </c>
      <c r="AF1807" s="275">
        <v>263.86709600039069</v>
      </c>
      <c r="AG1807" s="275">
        <v>24.433834480476005</v>
      </c>
      <c r="AH1807" s="275">
        <v>24.433834480476005</v>
      </c>
      <c r="AI1807" s="275">
        <v>26.781911429134816</v>
      </c>
      <c r="AJ1807" s="275">
        <v>26.781911429134816</v>
      </c>
      <c r="AK1807" s="275">
        <v>26.781911429134816</v>
      </c>
    </row>
    <row r="1808" spans="1:37" ht="15" x14ac:dyDescent="0.25">
      <c r="A1808" s="269" t="s">
        <v>4463</v>
      </c>
      <c r="B1808" s="269" t="s">
        <v>4041</v>
      </c>
      <c r="C1808" s="275">
        <v>79</v>
      </c>
      <c r="D1808" s="269" t="s">
        <v>802</v>
      </c>
      <c r="E1808" s="275">
        <v>313.08974230061568</v>
      </c>
      <c r="F1808" s="275">
        <v>211.68680241708603</v>
      </c>
      <c r="G1808" s="275">
        <v>247.80176806288031</v>
      </c>
      <c r="H1808" s="275">
        <v>263.26045017744383</v>
      </c>
      <c r="I1808" s="275">
        <v>172.71072650584685</v>
      </c>
      <c r="J1808" s="275">
        <v>225.55386667147451</v>
      </c>
      <c r="K1808" s="275">
        <v>222.21937578911596</v>
      </c>
      <c r="L1808" s="275">
        <v>140.0367383983297</v>
      </c>
      <c r="M1808" s="275">
        <v>173.69403925768171</v>
      </c>
      <c r="N1808" s="275">
        <v>172.08655614983863</v>
      </c>
      <c r="O1808" s="275">
        <v>121.64714643843141</v>
      </c>
      <c r="P1808" s="275">
        <v>139.73349097488395</v>
      </c>
      <c r="Q1808" s="275">
        <v>150.27007313709134</v>
      </c>
      <c r="R1808" s="275">
        <v>117.3192292798845</v>
      </c>
      <c r="S1808" s="275">
        <v>134.82767546862902</v>
      </c>
      <c r="T1808" s="275">
        <v>122.86333497143046</v>
      </c>
      <c r="U1808" s="275">
        <v>100.11012598925008</v>
      </c>
      <c r="V1808" s="275">
        <v>111.49629526437091</v>
      </c>
      <c r="W1808" s="275">
        <v>0</v>
      </c>
      <c r="X1808" s="275">
        <v>0</v>
      </c>
      <c r="Y1808" s="275">
        <v>0</v>
      </c>
      <c r="Z1808" s="275">
        <v>0</v>
      </c>
      <c r="AA1808" s="275">
        <v>0</v>
      </c>
      <c r="AB1808" s="275">
        <v>0</v>
      </c>
      <c r="AC1808" s="275">
        <v>0</v>
      </c>
      <c r="AD1808" s="275">
        <v>0</v>
      </c>
      <c r="AE1808" s="275">
        <v>0</v>
      </c>
      <c r="AF1808" s="275">
        <v>212.39275704549343</v>
      </c>
      <c r="AG1808" s="275">
        <v>19.667361769297358</v>
      </c>
      <c r="AH1808" s="275">
        <v>19.667361769297358</v>
      </c>
      <c r="AI1808" s="275">
        <v>20.909382828513344</v>
      </c>
      <c r="AJ1808" s="275">
        <v>20.909382828513344</v>
      </c>
      <c r="AK1808" s="275">
        <v>20.909382828513344</v>
      </c>
    </row>
    <row r="1809" spans="1:37" ht="15" x14ac:dyDescent="0.25">
      <c r="A1809" s="269" t="s">
        <v>4464</v>
      </c>
      <c r="B1809" s="269" t="s">
        <v>4052</v>
      </c>
      <c r="C1809" s="275">
        <v>21</v>
      </c>
      <c r="D1809" s="269" t="s">
        <v>802</v>
      </c>
      <c r="E1809" s="275">
        <v>73.916113649476713</v>
      </c>
      <c r="F1809" s="275">
        <v>43.757166667537867</v>
      </c>
      <c r="G1809" s="275">
        <v>56.766401497466099</v>
      </c>
      <c r="H1809" s="275">
        <v>60.925808664538849</v>
      </c>
      <c r="I1809" s="275">
        <v>33.038544120445096</v>
      </c>
      <c r="J1809" s="275">
        <v>48.430905903474788</v>
      </c>
      <c r="K1809" s="275">
        <v>42.169121971487009</v>
      </c>
      <c r="L1809" s="275">
        <v>25.359041172298369</v>
      </c>
      <c r="M1809" s="275">
        <v>32.536371882878129</v>
      </c>
      <c r="N1809" s="275">
        <v>52.904430741205232</v>
      </c>
      <c r="O1809" s="275">
        <v>39.703533013305879</v>
      </c>
      <c r="P1809" s="275">
        <v>47.143504383563304</v>
      </c>
      <c r="Q1809" s="275">
        <v>51.557444040746347</v>
      </c>
      <c r="R1809" s="275">
        <v>38.741062244562777</v>
      </c>
      <c r="S1809" s="275">
        <v>44.650856755111008</v>
      </c>
      <c r="T1809" s="275">
        <v>39.605135069905565</v>
      </c>
      <c r="U1809" s="275">
        <v>35.479030568801953</v>
      </c>
      <c r="V1809" s="275">
        <v>37.591900080266583</v>
      </c>
      <c r="W1809" s="275">
        <v>0</v>
      </c>
      <c r="X1809" s="275">
        <v>0</v>
      </c>
      <c r="Y1809" s="275">
        <v>0</v>
      </c>
      <c r="Z1809" s="275">
        <v>0</v>
      </c>
      <c r="AA1809" s="275">
        <v>0</v>
      </c>
      <c r="AB1809" s="275">
        <v>0</v>
      </c>
      <c r="AC1809" s="275">
        <v>0</v>
      </c>
      <c r="AD1809" s="275">
        <v>0</v>
      </c>
      <c r="AE1809" s="275">
        <v>0</v>
      </c>
      <c r="AF1809" s="275">
        <v>36.992225412084935</v>
      </c>
      <c r="AG1809" s="275">
        <v>3.4254459753004571</v>
      </c>
      <c r="AH1809" s="275">
        <v>3.4254459753004571</v>
      </c>
      <c r="AI1809" s="275">
        <v>3.4205344219429574</v>
      </c>
      <c r="AJ1809" s="275">
        <v>3.4205344219429574</v>
      </c>
      <c r="AK1809" s="275">
        <v>3.4205344219429574</v>
      </c>
    </row>
    <row r="1810" spans="1:37" ht="15" x14ac:dyDescent="0.25">
      <c r="A1810" s="269" t="s">
        <v>4465</v>
      </c>
      <c r="B1810" s="269" t="s">
        <v>4047</v>
      </c>
      <c r="C1810" s="275">
        <v>21</v>
      </c>
      <c r="D1810" s="269" t="s">
        <v>802</v>
      </c>
      <c r="E1810" s="275">
        <v>73.916113649476713</v>
      </c>
      <c r="F1810" s="275">
        <v>43.757166667537867</v>
      </c>
      <c r="G1810" s="275">
        <v>56.766401497466099</v>
      </c>
      <c r="H1810" s="275">
        <v>60.925808664538849</v>
      </c>
      <c r="I1810" s="275">
        <v>33.038544120445096</v>
      </c>
      <c r="J1810" s="275">
        <v>48.430905903474788</v>
      </c>
      <c r="K1810" s="275">
        <v>42.169121971487009</v>
      </c>
      <c r="L1810" s="275">
        <v>25.359041172298369</v>
      </c>
      <c r="M1810" s="275">
        <v>32.536371882878129</v>
      </c>
      <c r="N1810" s="275">
        <v>52.904430741205232</v>
      </c>
      <c r="O1810" s="275">
        <v>39.703533013305879</v>
      </c>
      <c r="P1810" s="275">
        <v>47.143504383563304</v>
      </c>
      <c r="Q1810" s="275">
        <v>51.557444040746354</v>
      </c>
      <c r="R1810" s="275">
        <v>38.741062244562777</v>
      </c>
      <c r="S1810" s="275">
        <v>44.650856755111008</v>
      </c>
      <c r="T1810" s="275">
        <v>39.605135069905565</v>
      </c>
      <c r="U1810" s="275">
        <v>35.479030568801953</v>
      </c>
      <c r="V1810" s="275">
        <v>37.591900080266583</v>
      </c>
      <c r="W1810" s="275">
        <v>0</v>
      </c>
      <c r="X1810" s="275">
        <v>0</v>
      </c>
      <c r="Y1810" s="275">
        <v>0</v>
      </c>
      <c r="Z1810" s="275">
        <v>0</v>
      </c>
      <c r="AA1810" s="275">
        <v>0</v>
      </c>
      <c r="AB1810" s="275">
        <v>0</v>
      </c>
      <c r="AC1810" s="275">
        <v>0</v>
      </c>
      <c r="AD1810" s="275">
        <v>0</v>
      </c>
      <c r="AE1810" s="275">
        <v>0</v>
      </c>
      <c r="AF1810" s="275">
        <v>37.021534352704336</v>
      </c>
      <c r="AG1810" s="275">
        <v>3.4281599494413282</v>
      </c>
      <c r="AH1810" s="275">
        <v>3.4281599494413282</v>
      </c>
      <c r="AI1810" s="275">
        <v>3.4205344219429574</v>
      </c>
      <c r="AJ1810" s="275">
        <v>3.4205344219429574</v>
      </c>
      <c r="AK1810" s="275">
        <v>3.4205344219429574</v>
      </c>
    </row>
    <row r="1811" spans="1:37" ht="15" x14ac:dyDescent="0.25">
      <c r="A1811" s="269" t="s">
        <v>4466</v>
      </c>
      <c r="B1811" s="269" t="s">
        <v>4055</v>
      </c>
      <c r="C1811" s="275">
        <v>26</v>
      </c>
      <c r="D1811" s="269" t="s">
        <v>802</v>
      </c>
      <c r="E1811" s="275">
        <v>85.451760172274021</v>
      </c>
      <c r="F1811" s="275">
        <v>46.495020663734671</v>
      </c>
      <c r="G1811" s="275">
        <v>56.48722400263528</v>
      </c>
      <c r="H1811" s="275">
        <v>66.183825547564851</v>
      </c>
      <c r="I1811" s="275">
        <v>42.156420710215691</v>
      </c>
      <c r="J1811" s="275">
        <v>56.224703479867884</v>
      </c>
      <c r="K1811" s="275">
        <v>62.47042017207847</v>
      </c>
      <c r="L1811" s="275">
        <v>32.203139892806519</v>
      </c>
      <c r="M1811" s="275">
        <v>43.987847688726475</v>
      </c>
      <c r="N1811" s="275">
        <v>44.207037922461964</v>
      </c>
      <c r="O1811" s="275">
        <v>21.745891076454548</v>
      </c>
      <c r="P1811" s="275">
        <v>30.273964719770948</v>
      </c>
      <c r="Q1811" s="275">
        <v>35.889251431272797</v>
      </c>
      <c r="R1811" s="275">
        <v>24.969556303439713</v>
      </c>
      <c r="S1811" s="275">
        <v>31.086203499685528</v>
      </c>
      <c r="T1811" s="275">
        <v>28.707875244779814</v>
      </c>
      <c r="U1811" s="275">
        <v>17.586349547585581</v>
      </c>
      <c r="V1811" s="275">
        <v>22.801839342298432</v>
      </c>
      <c r="W1811" s="275">
        <v>0</v>
      </c>
      <c r="X1811" s="275">
        <v>0</v>
      </c>
      <c r="Y1811" s="275">
        <v>0</v>
      </c>
      <c r="Z1811" s="275">
        <v>0</v>
      </c>
      <c r="AA1811" s="275">
        <v>0</v>
      </c>
      <c r="AB1811" s="275">
        <v>0</v>
      </c>
      <c r="AC1811" s="275">
        <v>0</v>
      </c>
      <c r="AD1811" s="275">
        <v>0</v>
      </c>
      <c r="AE1811" s="275">
        <v>0</v>
      </c>
      <c r="AF1811" s="275">
        <v>90.191569604838818</v>
      </c>
      <c r="AG1811" s="275">
        <v>8.3516495449817398</v>
      </c>
      <c r="AH1811" s="275">
        <v>8.3516495449817398</v>
      </c>
      <c r="AI1811" s="275">
        <v>8.4348568150305567</v>
      </c>
      <c r="AJ1811" s="275">
        <v>8.4348568150305567</v>
      </c>
      <c r="AK1811" s="275">
        <v>8.4348568150305567</v>
      </c>
    </row>
    <row r="1812" spans="1:37" ht="15" x14ac:dyDescent="0.25">
      <c r="A1812" s="269" t="s">
        <v>4467</v>
      </c>
      <c r="B1812" s="269" t="s">
        <v>4048</v>
      </c>
      <c r="C1812" s="275">
        <v>26</v>
      </c>
      <c r="D1812" s="269" t="s">
        <v>802</v>
      </c>
      <c r="E1812" s="275">
        <v>85.451760172274021</v>
      </c>
      <c r="F1812" s="275">
        <v>46.495020663734671</v>
      </c>
      <c r="G1812" s="275">
        <v>56.48722400263528</v>
      </c>
      <c r="H1812" s="275">
        <v>66.183825547564851</v>
      </c>
      <c r="I1812" s="275">
        <v>42.156420710215691</v>
      </c>
      <c r="J1812" s="275">
        <v>56.224703479867884</v>
      </c>
      <c r="K1812" s="275">
        <v>62.47042017207847</v>
      </c>
      <c r="L1812" s="275">
        <v>32.203139892806519</v>
      </c>
      <c r="M1812" s="275">
        <v>43.987847688726475</v>
      </c>
      <c r="N1812" s="275">
        <v>44.294380440817505</v>
      </c>
      <c r="O1812" s="275">
        <v>21.833233594810096</v>
      </c>
      <c r="P1812" s="275">
        <v>30.3613072381265</v>
      </c>
      <c r="Q1812" s="275">
        <v>35.976593949628352</v>
      </c>
      <c r="R1812" s="275">
        <v>25.056898821795265</v>
      </c>
      <c r="S1812" s="275">
        <v>31.17354601804108</v>
      </c>
      <c r="T1812" s="275">
        <v>28.795217763135369</v>
      </c>
      <c r="U1812" s="275">
        <v>17.673692065941133</v>
      </c>
      <c r="V1812" s="275">
        <v>22.889181860653984</v>
      </c>
      <c r="W1812" s="275">
        <v>0</v>
      </c>
      <c r="X1812" s="275">
        <v>0</v>
      </c>
      <c r="Y1812" s="275">
        <v>0</v>
      </c>
      <c r="Z1812" s="275">
        <v>0</v>
      </c>
      <c r="AA1812" s="275">
        <v>0</v>
      </c>
      <c r="AB1812" s="275">
        <v>0</v>
      </c>
      <c r="AC1812" s="275">
        <v>0</v>
      </c>
      <c r="AD1812" s="275">
        <v>0</v>
      </c>
      <c r="AE1812" s="275">
        <v>0</v>
      </c>
      <c r="AF1812" s="275">
        <v>90.190111157038814</v>
      </c>
      <c r="AG1812" s="275">
        <v>8.351514494381739</v>
      </c>
      <c r="AH1812" s="275">
        <v>8.351514494381739</v>
      </c>
      <c r="AI1812" s="275">
        <v>8.3460810747912486</v>
      </c>
      <c r="AJ1812" s="275">
        <v>8.3460810747912486</v>
      </c>
      <c r="AK1812" s="275">
        <v>8.3460810747912486</v>
      </c>
    </row>
    <row r="1813" spans="1:37" ht="15" x14ac:dyDescent="0.25">
      <c r="A1813" s="269" t="s">
        <v>4468</v>
      </c>
      <c r="B1813" s="269" t="s">
        <v>4029</v>
      </c>
      <c r="C1813" s="275">
        <v>17</v>
      </c>
      <c r="D1813" s="269" t="s">
        <v>802</v>
      </c>
      <c r="E1813" s="275">
        <v>68.137165762549046</v>
      </c>
      <c r="F1813" s="275">
        <v>34.745674755229608</v>
      </c>
      <c r="G1813" s="275">
        <v>43.31042047428727</v>
      </c>
      <c r="H1813" s="275">
        <v>51.621793227084041</v>
      </c>
      <c r="I1813" s="275">
        <v>32.303674819920516</v>
      </c>
      <c r="J1813" s="275">
        <v>43.723802895768806</v>
      </c>
      <c r="K1813" s="275">
        <v>49.715674358660031</v>
      </c>
      <c r="L1813" s="275">
        <v>23.772291262141216</v>
      </c>
      <c r="M1813" s="275">
        <v>33.873469372929755</v>
      </c>
      <c r="N1813" s="275">
        <v>50.356969646126004</v>
      </c>
      <c r="O1813" s="275">
        <v>30.603125981825976</v>
      </c>
      <c r="P1813" s="275">
        <v>37.78754536988091</v>
      </c>
      <c r="Q1813" s="275">
        <v>42.726006285955904</v>
      </c>
      <c r="R1813" s="275">
        <v>33.612714971183863</v>
      </c>
      <c r="S1813" s="275">
        <v>39.233763824002935</v>
      </c>
      <c r="T1813" s="275">
        <v>38.321284595499257</v>
      </c>
      <c r="U1813" s="275">
        <v>27.15889401709261</v>
      </c>
      <c r="V1813" s="275">
        <v>32.068066912889165</v>
      </c>
      <c r="W1813" s="275">
        <v>0</v>
      </c>
      <c r="X1813" s="275">
        <v>0</v>
      </c>
      <c r="Y1813" s="275">
        <v>0</v>
      </c>
      <c r="Z1813" s="275">
        <v>0</v>
      </c>
      <c r="AA1813" s="275">
        <v>0</v>
      </c>
      <c r="AB1813" s="275">
        <v>0</v>
      </c>
      <c r="AC1813" s="275">
        <v>0</v>
      </c>
      <c r="AD1813" s="275">
        <v>0</v>
      </c>
      <c r="AE1813" s="275">
        <v>0</v>
      </c>
      <c r="AF1813" s="275">
        <v>77.169750265797006</v>
      </c>
      <c r="AG1813" s="275">
        <v>7.1458420453043523</v>
      </c>
      <c r="AH1813" s="275">
        <v>7.1458420453043523</v>
      </c>
      <c r="AI1813" s="275">
        <v>8.4256486934284158</v>
      </c>
      <c r="AJ1813" s="275">
        <v>8.4256486934284158</v>
      </c>
      <c r="AK1813" s="275">
        <v>8.4256486934284158</v>
      </c>
    </row>
    <row r="1814" spans="1:37" ht="15" x14ac:dyDescent="0.25">
      <c r="A1814" s="269" t="s">
        <v>4469</v>
      </c>
      <c r="B1814" s="269" t="s">
        <v>4030</v>
      </c>
      <c r="C1814" s="275">
        <v>17</v>
      </c>
      <c r="D1814" s="269" t="s">
        <v>802</v>
      </c>
      <c r="E1814" s="275">
        <v>68.137165762549046</v>
      </c>
      <c r="F1814" s="275">
        <v>34.745674755229608</v>
      </c>
      <c r="G1814" s="275">
        <v>43.31042047428727</v>
      </c>
      <c r="H1814" s="275">
        <v>51.621793227084041</v>
      </c>
      <c r="I1814" s="275">
        <v>32.303674819920516</v>
      </c>
      <c r="J1814" s="275">
        <v>43.723802895768806</v>
      </c>
      <c r="K1814" s="275">
        <v>49.715674358660031</v>
      </c>
      <c r="L1814" s="275">
        <v>23.772291262141216</v>
      </c>
      <c r="M1814" s="275">
        <v>33.873469372929755</v>
      </c>
      <c r="N1814" s="275">
        <v>50.356969646126004</v>
      </c>
      <c r="O1814" s="275">
        <v>30.603125981825976</v>
      </c>
      <c r="P1814" s="275">
        <v>37.78754536988091</v>
      </c>
      <c r="Q1814" s="275">
        <v>42.726006285955904</v>
      </c>
      <c r="R1814" s="275">
        <v>33.612714971183863</v>
      </c>
      <c r="S1814" s="275">
        <v>39.233763824002935</v>
      </c>
      <c r="T1814" s="275">
        <v>38.321284595499257</v>
      </c>
      <c r="U1814" s="275">
        <v>27.158894017092614</v>
      </c>
      <c r="V1814" s="275">
        <v>32.068066912889172</v>
      </c>
      <c r="W1814" s="275">
        <v>0</v>
      </c>
      <c r="X1814" s="275">
        <v>0</v>
      </c>
      <c r="Y1814" s="275">
        <v>0</v>
      </c>
      <c r="Z1814" s="275">
        <v>0</v>
      </c>
      <c r="AA1814" s="275">
        <v>0</v>
      </c>
      <c r="AB1814" s="275">
        <v>0</v>
      </c>
      <c r="AC1814" s="275">
        <v>0</v>
      </c>
      <c r="AD1814" s="275">
        <v>0</v>
      </c>
      <c r="AE1814" s="275">
        <v>0</v>
      </c>
      <c r="AF1814" s="275">
        <v>77.169750265797006</v>
      </c>
      <c r="AG1814" s="275">
        <v>7.1458420453043523</v>
      </c>
      <c r="AH1814" s="275">
        <v>7.1458420453043523</v>
      </c>
      <c r="AI1814" s="275">
        <v>8.4256486934284158</v>
      </c>
      <c r="AJ1814" s="275">
        <v>8.4256486934284158</v>
      </c>
      <c r="AK1814" s="275">
        <v>8.4256486934284158</v>
      </c>
    </row>
    <row r="1815" spans="1:37" ht="15" x14ac:dyDescent="0.25">
      <c r="A1815" s="269" t="s">
        <v>1123</v>
      </c>
      <c r="B1815" s="269" t="s">
        <v>519</v>
      </c>
      <c r="C1815" s="275">
        <v>280</v>
      </c>
      <c r="D1815" s="269" t="s">
        <v>802</v>
      </c>
      <c r="E1815" s="275">
        <v>884.69587168409805</v>
      </c>
      <c r="F1815" s="275">
        <v>542.27367962916901</v>
      </c>
      <c r="G1815" s="275">
        <v>640.70416596411803</v>
      </c>
      <c r="H1815" s="275">
        <v>731.62060996255673</v>
      </c>
      <c r="I1815" s="275">
        <v>636.41459177988531</v>
      </c>
      <c r="J1815" s="275">
        <v>693.56149349453426</v>
      </c>
      <c r="K1815" s="275">
        <v>744.21288761479695</v>
      </c>
      <c r="L1815" s="275">
        <v>467.20628532243649</v>
      </c>
      <c r="M1815" s="275">
        <v>641.1150577843672</v>
      </c>
      <c r="N1815" s="275">
        <v>404.26712639137446</v>
      </c>
      <c r="O1815" s="275">
        <v>266.28143668317216</v>
      </c>
      <c r="P1815" s="275">
        <v>318.72562020175263</v>
      </c>
      <c r="Q1815" s="275">
        <v>408.01063815258647</v>
      </c>
      <c r="R1815" s="275">
        <v>318.99485778441931</v>
      </c>
      <c r="S1815" s="275">
        <v>368.42460523295364</v>
      </c>
      <c r="T1815" s="275">
        <v>385.80040532364046</v>
      </c>
      <c r="U1815" s="275">
        <v>277.56205617644798</v>
      </c>
      <c r="V1815" s="275">
        <v>342.27706059521392</v>
      </c>
      <c r="W1815" s="275">
        <v>21.113657322417819</v>
      </c>
      <c r="X1815" s="275">
        <v>0.4059915524125059</v>
      </c>
      <c r="Y1815" s="275">
        <v>10.759824437415162</v>
      </c>
      <c r="Z1815" s="275">
        <v>2.3544418681458561</v>
      </c>
      <c r="AA1815" s="275">
        <v>2.3544418681458561</v>
      </c>
      <c r="AB1815" s="275">
        <v>2.3544418681458561</v>
      </c>
      <c r="AC1815" s="275">
        <v>2.3544418681458561</v>
      </c>
      <c r="AD1815" s="275">
        <v>2.3544418681458561</v>
      </c>
      <c r="AE1815" s="275">
        <v>2.3544418681458561</v>
      </c>
      <c r="AF1815" s="275">
        <v>434.01871287658059</v>
      </c>
      <c r="AG1815" s="275">
        <v>40.189707548059125</v>
      </c>
      <c r="AH1815" s="275">
        <v>40.189707548059125</v>
      </c>
      <c r="AI1815" s="275">
        <v>72.513243665358374</v>
      </c>
      <c r="AJ1815" s="275">
        <v>72.513243665358374</v>
      </c>
      <c r="AK1815" s="275">
        <v>72.513243665358374</v>
      </c>
    </row>
    <row r="1816" spans="1:37" ht="15" x14ac:dyDescent="0.25">
      <c r="A1816" s="269" t="s">
        <v>1124</v>
      </c>
      <c r="B1816" s="269" t="s">
        <v>1125</v>
      </c>
      <c r="C1816" s="275">
        <v>53</v>
      </c>
      <c r="D1816" s="269" t="s">
        <v>802</v>
      </c>
      <c r="E1816" s="275">
        <v>334.68521791630576</v>
      </c>
      <c r="F1816" s="275">
        <v>192.83990455936231</v>
      </c>
      <c r="G1816" s="275">
        <v>228.57104582374961</v>
      </c>
      <c r="H1816" s="275">
        <v>288.33462080332254</v>
      </c>
      <c r="I1816" s="275">
        <v>222.03760417198777</v>
      </c>
      <c r="J1816" s="275">
        <v>263.18207697278643</v>
      </c>
      <c r="K1816" s="275">
        <v>290.27461882142825</v>
      </c>
      <c r="L1816" s="275">
        <v>176.62875461075882</v>
      </c>
      <c r="M1816" s="275">
        <v>242.85118565902164</v>
      </c>
      <c r="N1816" s="275">
        <v>130.0557329734921</v>
      </c>
      <c r="O1816" s="275">
        <v>85.851301669775921</v>
      </c>
      <c r="P1816" s="275">
        <v>100.49016079981271</v>
      </c>
      <c r="Q1816" s="275">
        <v>142.61420779939064</v>
      </c>
      <c r="R1816" s="275">
        <v>96.816659983788654</v>
      </c>
      <c r="S1816" s="275">
        <v>123.32491496268072</v>
      </c>
      <c r="T1816" s="275">
        <v>141.7171754069509</v>
      </c>
      <c r="U1816" s="275">
        <v>79.221467386685788</v>
      </c>
      <c r="V1816" s="275">
        <v>115.34184822347896</v>
      </c>
      <c r="W1816" s="275">
        <v>4.7847202030729186</v>
      </c>
      <c r="X1816" s="275">
        <v>8.531750136244895E-2</v>
      </c>
      <c r="Y1816" s="275">
        <v>2.4350188522176839</v>
      </c>
      <c r="Z1816" s="275">
        <v>0.45092052524259235</v>
      </c>
      <c r="AA1816" s="275">
        <v>0.45092052524259235</v>
      </c>
      <c r="AB1816" s="275">
        <v>0.45092052524259235</v>
      </c>
      <c r="AC1816" s="275">
        <v>0.45092052524259235</v>
      </c>
      <c r="AD1816" s="275">
        <v>0.45092052524259235</v>
      </c>
      <c r="AE1816" s="275">
        <v>0.45092052524259235</v>
      </c>
      <c r="AF1816" s="275">
        <v>169.6528149173806</v>
      </c>
      <c r="AG1816" s="275">
        <v>15.709685411159127</v>
      </c>
      <c r="AH1816" s="275">
        <v>15.709685411159127</v>
      </c>
      <c r="AI1816" s="275">
        <v>17.584315991441386</v>
      </c>
      <c r="AJ1816" s="275">
        <v>17.584315991441386</v>
      </c>
      <c r="AK1816" s="275">
        <v>17.584315991441386</v>
      </c>
    </row>
    <row r="1817" spans="1:37" ht="15" x14ac:dyDescent="0.25">
      <c r="A1817" s="269" t="s">
        <v>520</v>
      </c>
      <c r="B1817" s="269" t="s">
        <v>521</v>
      </c>
      <c r="C1817" s="275">
        <v>101</v>
      </c>
      <c r="D1817" s="269" t="s">
        <v>802</v>
      </c>
      <c r="E1817" s="275">
        <v>171.00054606104297</v>
      </c>
      <c r="F1817" s="275">
        <v>118.24834594962117</v>
      </c>
      <c r="G1817" s="275">
        <v>141.83723647357883</v>
      </c>
      <c r="H1817" s="275">
        <v>141.82163776470111</v>
      </c>
      <c r="I1817" s="275">
        <v>111.83973923190921</v>
      </c>
      <c r="J1817" s="275">
        <v>127.954574964746</v>
      </c>
      <c r="K1817" s="275">
        <v>128.88521467031734</v>
      </c>
      <c r="L1817" s="275">
        <v>98.067604232137995</v>
      </c>
      <c r="M1817" s="275">
        <v>113.83479775083819</v>
      </c>
      <c r="N1817" s="275">
        <v>108.81016070666219</v>
      </c>
      <c r="O1817" s="275">
        <v>69.188642270712023</v>
      </c>
      <c r="P1817" s="275">
        <v>83.980221735159674</v>
      </c>
      <c r="Q1817" s="275">
        <v>101.32290745204112</v>
      </c>
      <c r="R1817" s="275">
        <v>77.270562473465304</v>
      </c>
      <c r="S1817" s="275">
        <v>89.388374397178296</v>
      </c>
      <c r="T1817" s="275">
        <v>84.329531558294946</v>
      </c>
      <c r="U1817" s="275">
        <v>81.717194278181012</v>
      </c>
      <c r="V1817" s="275">
        <v>83.387538795074605</v>
      </c>
      <c r="W1817" s="275">
        <v>5.7668782410148163</v>
      </c>
      <c r="X1817" s="275">
        <v>0.10382089552538037</v>
      </c>
      <c r="Y1817" s="275">
        <v>2.9353495682700985</v>
      </c>
      <c r="Z1817" s="275">
        <v>0.66064562365136448</v>
      </c>
      <c r="AA1817" s="275">
        <v>0.66064562365136448</v>
      </c>
      <c r="AB1817" s="275">
        <v>0.66064562365136448</v>
      </c>
      <c r="AC1817" s="275">
        <v>0.66064562365136448</v>
      </c>
      <c r="AD1817" s="275">
        <v>0.66064562365136448</v>
      </c>
      <c r="AE1817" s="275">
        <v>0.66064562365136448</v>
      </c>
      <c r="AF1817" s="275">
        <v>109.4623454897</v>
      </c>
      <c r="AG1817" s="275">
        <v>10.1361032341</v>
      </c>
      <c r="AH1817" s="275">
        <v>10.1361032341</v>
      </c>
      <c r="AI1817" s="275">
        <v>19.868591158835937</v>
      </c>
      <c r="AJ1817" s="275">
        <v>19.868591158835937</v>
      </c>
      <c r="AK1817" s="275">
        <v>19.868591158835937</v>
      </c>
    </row>
    <row r="1818" spans="1:37" ht="15" x14ac:dyDescent="0.25">
      <c r="A1818" s="269" t="s">
        <v>1126</v>
      </c>
      <c r="B1818" s="269" t="s">
        <v>1127</v>
      </c>
      <c r="C1818" s="275">
        <v>53</v>
      </c>
      <c r="D1818" s="269" t="s">
        <v>802</v>
      </c>
      <c r="E1818" s="275">
        <v>184.85121034916489</v>
      </c>
      <c r="F1818" s="275">
        <v>100.68754901952204</v>
      </c>
      <c r="G1818" s="275">
        <v>129.28675313892987</v>
      </c>
      <c r="H1818" s="275">
        <v>155.53298101203455</v>
      </c>
      <c r="I1818" s="275">
        <v>132.03289892754839</v>
      </c>
      <c r="J1818" s="275">
        <v>143.17629934256297</v>
      </c>
      <c r="K1818" s="275">
        <v>161.15524863914175</v>
      </c>
      <c r="L1818" s="275">
        <v>92.181872933873791</v>
      </c>
      <c r="M1818" s="275">
        <v>135.98605073097229</v>
      </c>
      <c r="N1818" s="275">
        <v>80.273323228732067</v>
      </c>
      <c r="O1818" s="275">
        <v>50.162770192383569</v>
      </c>
      <c r="P1818" s="275">
        <v>62.630435784945341</v>
      </c>
      <c r="Q1818" s="275">
        <v>79.070812097012066</v>
      </c>
      <c r="R1818" s="275">
        <v>66.886370954054428</v>
      </c>
      <c r="S1818" s="275">
        <v>73.3814227706888</v>
      </c>
      <c r="T1818" s="275">
        <v>74.758654561846143</v>
      </c>
      <c r="U1818" s="275">
        <v>53.789857384929533</v>
      </c>
      <c r="V1818" s="275">
        <v>67.210190566505531</v>
      </c>
      <c r="W1818" s="275">
        <v>5.0538931740150224</v>
      </c>
      <c r="X1818" s="275">
        <v>0.10349704454694608</v>
      </c>
      <c r="Y1818" s="275">
        <v>2.578695109280984</v>
      </c>
      <c r="Z1818" s="275">
        <v>0.56234411668731921</v>
      </c>
      <c r="AA1818" s="275">
        <v>0.56234411668731921</v>
      </c>
      <c r="AB1818" s="275">
        <v>0.56234411668731921</v>
      </c>
      <c r="AC1818" s="275">
        <v>0.56234411668731921</v>
      </c>
      <c r="AD1818" s="275">
        <v>0.56234411668731921</v>
      </c>
      <c r="AE1818" s="275">
        <v>0.56234411668731921</v>
      </c>
      <c r="AF1818" s="275">
        <v>88.281537592700005</v>
      </c>
      <c r="AG1818" s="275">
        <v>8.1747842203999976</v>
      </c>
      <c r="AH1818" s="275">
        <v>8.1747842203999976</v>
      </c>
      <c r="AI1818" s="275">
        <v>16.276070333579007</v>
      </c>
      <c r="AJ1818" s="275">
        <v>16.276070333579007</v>
      </c>
      <c r="AK1818" s="275">
        <v>16.276070333579007</v>
      </c>
    </row>
    <row r="1819" spans="1:37" ht="15" x14ac:dyDescent="0.25">
      <c r="A1819" s="269" t="s">
        <v>523</v>
      </c>
      <c r="B1819" s="269" t="s">
        <v>524</v>
      </c>
      <c r="C1819" s="275">
        <v>32</v>
      </c>
      <c r="D1819" s="269" t="s">
        <v>802</v>
      </c>
      <c r="E1819" s="275">
        <v>202.20880260589655</v>
      </c>
      <c r="F1819" s="275">
        <v>106.62569522776792</v>
      </c>
      <c r="G1819" s="275">
        <v>153.93634737879594</v>
      </c>
      <c r="H1819" s="275">
        <v>130.47796999304677</v>
      </c>
      <c r="I1819" s="275">
        <v>85.033802405408821</v>
      </c>
      <c r="J1819" s="275">
        <v>114.59256680388343</v>
      </c>
      <c r="K1819" s="275">
        <v>150.99876311978383</v>
      </c>
      <c r="L1819" s="275">
        <v>81.790230872099727</v>
      </c>
      <c r="M1819" s="275">
        <v>100.76732951236326</v>
      </c>
      <c r="N1819" s="275">
        <v>115.18949447596431</v>
      </c>
      <c r="O1819" s="275">
        <v>87.664411223049044</v>
      </c>
      <c r="P1819" s="275">
        <v>98.481504770549407</v>
      </c>
      <c r="Q1819" s="275">
        <v>90.724981478854062</v>
      </c>
      <c r="R1819" s="275">
        <v>86.862334240128817</v>
      </c>
      <c r="S1819" s="275">
        <v>88.541001726717411</v>
      </c>
      <c r="T1819" s="275">
        <v>98.708933961073882</v>
      </c>
      <c r="U1819" s="275">
        <v>69.232761151889491</v>
      </c>
      <c r="V1819" s="275">
        <v>81.699226041999509</v>
      </c>
      <c r="W1819" s="275">
        <v>7.9217606823423043</v>
      </c>
      <c r="X1819" s="275">
        <v>0.17071035594801012</v>
      </c>
      <c r="Y1819" s="275">
        <v>4.0462355191451573</v>
      </c>
      <c r="Z1819" s="275">
        <v>1.6317451083375476</v>
      </c>
      <c r="AA1819" s="275">
        <v>1.6317451083375476</v>
      </c>
      <c r="AB1819" s="275">
        <v>1.6317451083375476</v>
      </c>
      <c r="AC1819" s="275">
        <v>1.6317451083375476</v>
      </c>
      <c r="AD1819" s="275">
        <v>1.6317451083375476</v>
      </c>
      <c r="AE1819" s="275">
        <v>1.6317451083375476</v>
      </c>
      <c r="AF1819" s="275">
        <v>141.29571441420001</v>
      </c>
      <c r="AG1819" s="275">
        <v>13.083849261999999</v>
      </c>
      <c r="AH1819" s="275">
        <v>13.083849261999999</v>
      </c>
      <c r="AI1819" s="275">
        <v>14.482061140199905</v>
      </c>
      <c r="AJ1819" s="275">
        <v>14.482061140199905</v>
      </c>
      <c r="AK1819" s="275">
        <v>14.482061140199905</v>
      </c>
    </row>
    <row r="1820" spans="1:37" ht="15" x14ac:dyDescent="0.25">
      <c r="A1820" s="269" t="s">
        <v>1128</v>
      </c>
      <c r="B1820" s="269" t="s">
        <v>1129</v>
      </c>
      <c r="C1820" s="275">
        <v>73</v>
      </c>
      <c r="D1820" s="269" t="s">
        <v>802</v>
      </c>
      <c r="E1820" s="275">
        <v>194.15889735758444</v>
      </c>
      <c r="F1820" s="275">
        <v>110.72787276748146</v>
      </c>
      <c r="G1820" s="275">
        <v>141.0091305278597</v>
      </c>
      <c r="H1820" s="275">
        <v>168.41231387178374</v>
      </c>
      <c r="I1820" s="275">
        <v>152.81763428057863</v>
      </c>
      <c r="J1820" s="275">
        <v>159.24854221443894</v>
      </c>
      <c r="K1820" s="275">
        <v>176.93736136894105</v>
      </c>
      <c r="L1820" s="275">
        <v>100.32805354566585</v>
      </c>
      <c r="M1820" s="275">
        <v>148.44302364353501</v>
      </c>
      <c r="N1820" s="275">
        <v>85.127909482488079</v>
      </c>
      <c r="O1820" s="275">
        <v>61.078722550300682</v>
      </c>
      <c r="P1820" s="275">
        <v>71.624801881834941</v>
      </c>
      <c r="Q1820" s="275">
        <v>86.929321833491173</v>
      </c>
      <c r="R1820" s="275">
        <v>76.808099231736932</v>
      </c>
      <c r="S1820" s="275">
        <v>82.329893102405833</v>
      </c>
      <c r="T1820" s="275">
        <v>84.995043796548529</v>
      </c>
      <c r="U1820" s="275">
        <v>61.161319256653861</v>
      </c>
      <c r="V1820" s="275">
        <v>76.337483010154884</v>
      </c>
      <c r="W1820" s="275">
        <v>5.5081657043150578</v>
      </c>
      <c r="X1820" s="275">
        <v>0.11335611097773056</v>
      </c>
      <c r="Y1820" s="275">
        <v>2.8107609076463942</v>
      </c>
      <c r="Z1820" s="275">
        <v>0.6805316025645799</v>
      </c>
      <c r="AA1820" s="275">
        <v>0.6805316025645799</v>
      </c>
      <c r="AB1820" s="275">
        <v>0.6805316025645799</v>
      </c>
      <c r="AC1820" s="275">
        <v>0.6805316025645799</v>
      </c>
      <c r="AD1820" s="275">
        <v>0.6805316025645799</v>
      </c>
      <c r="AE1820" s="275">
        <v>0.6805316025645799</v>
      </c>
      <c r="AF1820" s="275">
        <v>66.622014876799994</v>
      </c>
      <c r="AG1820" s="275">
        <v>6.1691346824000002</v>
      </c>
      <c r="AH1820" s="275">
        <v>6.1691346824000002</v>
      </c>
      <c r="AI1820" s="275">
        <v>18.784266181502051</v>
      </c>
      <c r="AJ1820" s="275">
        <v>18.784266181502051</v>
      </c>
      <c r="AK1820" s="275">
        <v>18.784266181502051</v>
      </c>
    </row>
    <row r="1821" spans="1:37" ht="15" x14ac:dyDescent="0.25">
      <c r="A1821" s="269" t="s">
        <v>3210</v>
      </c>
      <c r="B1821" s="269" t="s">
        <v>3211</v>
      </c>
      <c r="C1821" s="275">
        <v>122</v>
      </c>
      <c r="D1821" s="269" t="s">
        <v>802</v>
      </c>
      <c r="E1821" s="275">
        <v>851.07271197309274</v>
      </c>
      <c r="F1821" s="275">
        <v>388.57321191115585</v>
      </c>
      <c r="G1821" s="275">
        <v>504.70344675931779</v>
      </c>
      <c r="H1821" s="275">
        <v>687.45103419240502</v>
      </c>
      <c r="I1821" s="275">
        <v>494.29523940709925</v>
      </c>
      <c r="J1821" s="275">
        <v>603.4527886337961</v>
      </c>
      <c r="K1821" s="275">
        <v>683.48517835995563</v>
      </c>
      <c r="L1821" s="275">
        <v>396.20597970626295</v>
      </c>
      <c r="M1821" s="275">
        <v>538.46189837557381</v>
      </c>
      <c r="N1821" s="275">
        <v>291.1082079936798</v>
      </c>
      <c r="O1821" s="275">
        <v>141.3180830093599</v>
      </c>
      <c r="P1821" s="275">
        <v>189.85200022312964</v>
      </c>
      <c r="Q1821" s="275">
        <v>316.76488781385598</v>
      </c>
      <c r="R1821" s="275">
        <v>173.5697308371669</v>
      </c>
      <c r="S1821" s="275">
        <v>255.0199936888352</v>
      </c>
      <c r="T1821" s="275">
        <v>302.89911376574219</v>
      </c>
      <c r="U1821" s="275">
        <v>160.41168362189268</v>
      </c>
      <c r="V1821" s="275">
        <v>231.61139878034487</v>
      </c>
      <c r="W1821" s="275">
        <v>5.9125245703072631</v>
      </c>
      <c r="X1821" s="275">
        <v>0.10053840180517994</v>
      </c>
      <c r="Y1821" s="275">
        <v>3.0065314860562213</v>
      </c>
      <c r="Z1821" s="275">
        <v>0.83742947812014512</v>
      </c>
      <c r="AA1821" s="275">
        <v>0.83742947812014512</v>
      </c>
      <c r="AB1821" s="275">
        <v>0.83742947812014512</v>
      </c>
      <c r="AC1821" s="275">
        <v>0.83742947812014512</v>
      </c>
      <c r="AD1821" s="275">
        <v>0.83742947812014512</v>
      </c>
      <c r="AE1821" s="275">
        <v>0.83742947812014512</v>
      </c>
      <c r="AF1821" s="275">
        <v>548.82415777818915</v>
      </c>
      <c r="AG1821" s="275">
        <v>50.820569201861417</v>
      </c>
      <c r="AH1821" s="275">
        <v>50.820569201861417</v>
      </c>
      <c r="AI1821" s="275">
        <v>53.940445932480969</v>
      </c>
      <c r="AJ1821" s="275">
        <v>53.940445932480969</v>
      </c>
      <c r="AK1821" s="275">
        <v>53.940445932480969</v>
      </c>
    </row>
    <row r="1822" spans="1:37" ht="15" x14ac:dyDescent="0.25">
      <c r="A1822" s="269" t="s">
        <v>3212</v>
      </c>
      <c r="B1822" s="269" t="s">
        <v>3213</v>
      </c>
      <c r="C1822" s="275">
        <v>122</v>
      </c>
      <c r="D1822" s="269" t="s">
        <v>802</v>
      </c>
      <c r="E1822" s="275">
        <v>859.70623670042619</v>
      </c>
      <c r="F1822" s="275">
        <v>393.1851872378607</v>
      </c>
      <c r="G1822" s="275">
        <v>512.36863596301021</v>
      </c>
      <c r="H1822" s="275">
        <v>692.15620250396205</v>
      </c>
      <c r="I1822" s="275">
        <v>498.31360756659291</v>
      </c>
      <c r="J1822" s="275">
        <v>607.1914634610572</v>
      </c>
      <c r="K1822" s="275">
        <v>682.79455363415889</v>
      </c>
      <c r="L1822" s="275">
        <v>400.91114801781998</v>
      </c>
      <c r="M1822" s="275">
        <v>541.79013159381975</v>
      </c>
      <c r="N1822" s="275">
        <v>289.40326178057819</v>
      </c>
      <c r="O1822" s="275">
        <v>140.40821858302269</v>
      </c>
      <c r="P1822" s="275">
        <v>188.62978223770645</v>
      </c>
      <c r="Q1822" s="275">
        <v>315.85502338751871</v>
      </c>
      <c r="R1822" s="275">
        <v>172.65986641082964</v>
      </c>
      <c r="S1822" s="275">
        <v>254.22371237489287</v>
      </c>
      <c r="T1822" s="275">
        <v>302.4435817889846</v>
      </c>
      <c r="U1822" s="275">
        <v>159.50181919555541</v>
      </c>
      <c r="V1822" s="275">
        <v>230.92870057879745</v>
      </c>
      <c r="W1822" s="275">
        <v>5.9199792289340625</v>
      </c>
      <c r="X1822" s="275">
        <v>9.9899925089928995E-2</v>
      </c>
      <c r="Y1822" s="275">
        <v>3.0099395770119957</v>
      </c>
      <c r="Z1822" s="275">
        <v>0.83224124635243102</v>
      </c>
      <c r="AA1822" s="275">
        <v>0.83224124635243102</v>
      </c>
      <c r="AB1822" s="275">
        <v>0.83224124635243102</v>
      </c>
      <c r="AC1822" s="275">
        <v>0.83224124635243102</v>
      </c>
      <c r="AD1822" s="275">
        <v>0.83224124635243102</v>
      </c>
      <c r="AE1822" s="275">
        <v>0.83224124635243102</v>
      </c>
      <c r="AF1822" s="275">
        <v>532.1557640760891</v>
      </c>
      <c r="AG1822" s="275">
        <v>49.277090400461418</v>
      </c>
      <c r="AH1822" s="275">
        <v>49.277090400461418</v>
      </c>
      <c r="AI1822" s="275">
        <v>53.780082611268966</v>
      </c>
      <c r="AJ1822" s="275">
        <v>53.780082611268966</v>
      </c>
      <c r="AK1822" s="275">
        <v>53.780082611268966</v>
      </c>
    </row>
    <row r="1823" spans="1:37" ht="15" x14ac:dyDescent="0.25">
      <c r="A1823" s="269" t="s">
        <v>3214</v>
      </c>
      <c r="B1823" s="269" t="s">
        <v>3215</v>
      </c>
      <c r="C1823" s="275">
        <v>122</v>
      </c>
      <c r="D1823" s="269" t="s">
        <v>802</v>
      </c>
      <c r="E1823" s="275">
        <v>851.40583669775719</v>
      </c>
      <c r="F1823" s="275">
        <v>388.86923612908703</v>
      </c>
      <c r="G1823" s="275">
        <v>504.96193754646362</v>
      </c>
      <c r="H1823" s="275">
        <v>687.74705841033619</v>
      </c>
      <c r="I1823" s="275">
        <v>494.68769246152243</v>
      </c>
      <c r="J1823" s="275">
        <v>603.7729200608502</v>
      </c>
      <c r="K1823" s="275">
        <v>683.8183030846202</v>
      </c>
      <c r="L1823" s="275">
        <v>396.45432836449163</v>
      </c>
      <c r="M1823" s="275">
        <v>538.63881211092962</v>
      </c>
      <c r="N1823" s="275">
        <v>293.85094791882307</v>
      </c>
      <c r="O1823" s="275">
        <v>142.31544298213927</v>
      </c>
      <c r="P1823" s="275">
        <v>191.23297166777408</v>
      </c>
      <c r="Q1823" s="275">
        <v>318.07615242825636</v>
      </c>
      <c r="R1823" s="275">
        <v>174.88099545156729</v>
      </c>
      <c r="S1823" s="275">
        <v>256.1743059824251</v>
      </c>
      <c r="T1823" s="275">
        <v>303.89647373852154</v>
      </c>
      <c r="U1823" s="275">
        <v>161.72294823629306</v>
      </c>
      <c r="V1823" s="275">
        <v>233.26439106032444</v>
      </c>
      <c r="W1823" s="275">
        <v>5.9125245703072631</v>
      </c>
      <c r="X1823" s="275">
        <v>0.10053840180517994</v>
      </c>
      <c r="Y1823" s="275">
        <v>3.0065314860562213</v>
      </c>
      <c r="Z1823" s="275">
        <v>0.83742947812014512</v>
      </c>
      <c r="AA1823" s="275">
        <v>0.83742947812014512</v>
      </c>
      <c r="AB1823" s="275">
        <v>0.83742947812014512</v>
      </c>
      <c r="AC1823" s="275">
        <v>0.83742947812014512</v>
      </c>
      <c r="AD1823" s="275">
        <v>0.83742947812014512</v>
      </c>
      <c r="AE1823" s="275">
        <v>0.83742947812014512</v>
      </c>
      <c r="AF1823" s="275">
        <v>551.0169121854891</v>
      </c>
      <c r="AG1823" s="275">
        <v>51.02361651786142</v>
      </c>
      <c r="AH1823" s="275">
        <v>51.02361651786142</v>
      </c>
      <c r="AI1823" s="275">
        <v>54.159406462436948</v>
      </c>
      <c r="AJ1823" s="275">
        <v>54.159406462436948</v>
      </c>
      <c r="AK1823" s="275">
        <v>54.159406462436948</v>
      </c>
    </row>
    <row r="1824" spans="1:37" ht="15" x14ac:dyDescent="0.25">
      <c r="A1824" s="269" t="s">
        <v>1991</v>
      </c>
      <c r="B1824" s="269" t="s">
        <v>529</v>
      </c>
      <c r="C1824" s="275">
        <v>100</v>
      </c>
      <c r="D1824" s="269" t="s">
        <v>802</v>
      </c>
      <c r="E1824" s="275">
        <v>842.64409623331289</v>
      </c>
      <c r="F1824" s="275">
        <v>393.95466447535102</v>
      </c>
      <c r="G1824" s="275">
        <v>507.84690053820037</v>
      </c>
      <c r="H1824" s="275">
        <v>682.0555006739562</v>
      </c>
      <c r="I1824" s="275">
        <v>496.81390027372294</v>
      </c>
      <c r="J1824" s="275">
        <v>600.4491352288552</v>
      </c>
      <c r="K1824" s="275">
        <v>675.16143577940556</v>
      </c>
      <c r="L1824" s="275">
        <v>396.65401282837934</v>
      </c>
      <c r="M1824" s="275">
        <v>536.15390474683625</v>
      </c>
      <c r="N1824" s="275">
        <v>284.14775615780559</v>
      </c>
      <c r="O1824" s="275">
        <v>138.36514270876106</v>
      </c>
      <c r="P1824" s="275">
        <v>185.75126890334491</v>
      </c>
      <c r="Q1824" s="275">
        <v>308.59698363198936</v>
      </c>
      <c r="R1824" s="275">
        <v>169.91423210183754</v>
      </c>
      <c r="S1824" s="275">
        <v>248.86133424463713</v>
      </c>
      <c r="T1824" s="275">
        <v>294.05105923208873</v>
      </c>
      <c r="U1824" s="275">
        <v>156.41943821144861</v>
      </c>
      <c r="V1824" s="275">
        <v>225.85747588740031</v>
      </c>
      <c r="W1824" s="275">
        <v>5.9125245703072631</v>
      </c>
      <c r="X1824" s="275">
        <v>0.10053840180517994</v>
      </c>
      <c r="Y1824" s="275">
        <v>3.0065314860562213</v>
      </c>
      <c r="Z1824" s="275">
        <v>0.83742947812014512</v>
      </c>
      <c r="AA1824" s="275">
        <v>0.83742947812014512</v>
      </c>
      <c r="AB1824" s="275">
        <v>0.83742947812014512</v>
      </c>
      <c r="AC1824" s="275">
        <v>0.83742947812014512</v>
      </c>
      <c r="AD1824" s="275">
        <v>0.83742947812014512</v>
      </c>
      <c r="AE1824" s="275">
        <v>0.83742947812014512</v>
      </c>
      <c r="AF1824" s="275">
        <v>541.14080737698907</v>
      </c>
      <c r="AG1824" s="275">
        <v>50.109097704711409</v>
      </c>
      <c r="AH1824" s="275">
        <v>50.109097704711409</v>
      </c>
      <c r="AI1824" s="275">
        <v>52.579097159298357</v>
      </c>
      <c r="AJ1824" s="275">
        <v>52.579097159298357</v>
      </c>
      <c r="AK1824" s="275">
        <v>52.579097159298357</v>
      </c>
    </row>
    <row r="1825" spans="1:37" ht="15" x14ac:dyDescent="0.25">
      <c r="A1825" s="269" t="s">
        <v>1992</v>
      </c>
      <c r="B1825" s="269" t="s">
        <v>522</v>
      </c>
      <c r="C1825" s="275">
        <v>100</v>
      </c>
      <c r="D1825" s="269" t="s">
        <v>802</v>
      </c>
      <c r="E1825" s="275">
        <v>882.58396335642715</v>
      </c>
      <c r="F1825" s="275">
        <v>421.77399763125885</v>
      </c>
      <c r="G1825" s="275">
        <v>545.0160467957063</v>
      </c>
      <c r="H1825" s="275">
        <v>717.46372174048179</v>
      </c>
      <c r="I1825" s="275">
        <v>532.79884589097242</v>
      </c>
      <c r="J1825" s="275">
        <v>630.41371846857191</v>
      </c>
      <c r="K1825" s="275">
        <v>703.79047188643381</v>
      </c>
      <c r="L1825" s="275">
        <v>429.47842778574608</v>
      </c>
      <c r="M1825" s="275">
        <v>566.24692081475359</v>
      </c>
      <c r="N1825" s="275">
        <v>293.47294596063114</v>
      </c>
      <c r="O1825" s="275">
        <v>143.76263992270333</v>
      </c>
      <c r="P1825" s="275">
        <v>193.36072529644105</v>
      </c>
      <c r="Q1825" s="275">
        <v>315.69811056412175</v>
      </c>
      <c r="R1825" s="275">
        <v>177.01535903396999</v>
      </c>
      <c r="S1825" s="275">
        <v>254.98498515117254</v>
      </c>
      <c r="T1825" s="275">
        <v>297.44407826963641</v>
      </c>
      <c r="U1825" s="275">
        <v>162.51032511823684</v>
      </c>
      <c r="V1825" s="275">
        <v>231.58619504073749</v>
      </c>
      <c r="W1825" s="275">
        <v>5.9199792289340625</v>
      </c>
      <c r="X1825" s="275">
        <v>9.9899925089928995E-2</v>
      </c>
      <c r="Y1825" s="275">
        <v>3.0099395770119957</v>
      </c>
      <c r="Z1825" s="275">
        <v>0.83224124635243102</v>
      </c>
      <c r="AA1825" s="275">
        <v>0.83224124635243102</v>
      </c>
      <c r="AB1825" s="275">
        <v>0.83224124635243102</v>
      </c>
      <c r="AC1825" s="275">
        <v>0.83224124635243102</v>
      </c>
      <c r="AD1825" s="275">
        <v>0.83224124635243102</v>
      </c>
      <c r="AE1825" s="275">
        <v>0.83224124635243102</v>
      </c>
      <c r="AF1825" s="275">
        <v>528.91078313348908</v>
      </c>
      <c r="AG1825" s="275">
        <v>48.976607527711423</v>
      </c>
      <c r="AH1825" s="275">
        <v>48.976607527711423</v>
      </c>
      <c r="AI1825" s="275">
        <v>53.615020690192146</v>
      </c>
      <c r="AJ1825" s="275">
        <v>53.615020690192146</v>
      </c>
      <c r="AK1825" s="275">
        <v>53.615020690192146</v>
      </c>
    </row>
    <row r="1826" spans="1:37" ht="15" x14ac:dyDescent="0.25">
      <c r="A1826" s="269" t="s">
        <v>4063</v>
      </c>
      <c r="B1826" s="269" t="s">
        <v>4064</v>
      </c>
      <c r="C1826" s="275">
        <v>22</v>
      </c>
      <c r="D1826" s="269" t="s">
        <v>802</v>
      </c>
      <c r="E1826" s="275">
        <v>114.58358639487919</v>
      </c>
      <c r="F1826" s="275">
        <v>56.08446898202709</v>
      </c>
      <c r="G1826" s="275">
        <v>81.423824831387265</v>
      </c>
      <c r="H1826" s="275">
        <v>92.075243747903414</v>
      </c>
      <c r="I1826" s="275">
        <v>73.970717200482568</v>
      </c>
      <c r="J1826" s="275">
        <v>84.747053379678334</v>
      </c>
      <c r="K1826" s="275">
        <v>98.814678704504473</v>
      </c>
      <c r="L1826" s="275">
        <v>68.645236085956157</v>
      </c>
      <c r="M1826" s="275">
        <v>87.228966794720634</v>
      </c>
      <c r="N1826" s="275">
        <v>52.189962954772781</v>
      </c>
      <c r="O1826" s="275">
        <v>30.099203263755875</v>
      </c>
      <c r="P1826" s="275">
        <v>38.617438004293227</v>
      </c>
      <c r="Q1826" s="275">
        <v>48.886725821511916</v>
      </c>
      <c r="R1826" s="275">
        <v>40.073657598023644</v>
      </c>
      <c r="S1826" s="275">
        <v>44.78912132142672</v>
      </c>
      <c r="T1826" s="275">
        <v>45.900846034330975</v>
      </c>
      <c r="U1826" s="275">
        <v>34.682077762452671</v>
      </c>
      <c r="V1826" s="275">
        <v>41.670607858666692</v>
      </c>
      <c r="W1826" s="275">
        <v>0</v>
      </c>
      <c r="X1826" s="275">
        <v>0</v>
      </c>
      <c r="Y1826" s="275">
        <v>0</v>
      </c>
      <c r="Z1826" s="275">
        <v>0</v>
      </c>
      <c r="AA1826" s="275">
        <v>0</v>
      </c>
      <c r="AB1826" s="275">
        <v>0</v>
      </c>
      <c r="AC1826" s="275">
        <v>0</v>
      </c>
      <c r="AD1826" s="275">
        <v>0</v>
      </c>
      <c r="AE1826" s="275">
        <v>0</v>
      </c>
      <c r="AF1826" s="275">
        <v>67.288308547</v>
      </c>
      <c r="AG1826" s="275">
        <v>6.2308307233999995</v>
      </c>
      <c r="AH1826" s="275">
        <v>6.2308307233999995</v>
      </c>
      <c r="AI1826" s="275">
        <v>7.2970122921065883</v>
      </c>
      <c r="AJ1826" s="275">
        <v>7.2970122921065883</v>
      </c>
      <c r="AK1826" s="275">
        <v>7.2970122921065883</v>
      </c>
    </row>
    <row r="1827" spans="1:37" ht="15" x14ac:dyDescent="0.25">
      <c r="A1827" s="269" t="s">
        <v>3216</v>
      </c>
      <c r="B1827" s="269" t="s">
        <v>3211</v>
      </c>
      <c r="C1827" s="275">
        <v>94</v>
      </c>
      <c r="D1827" s="269" t="s">
        <v>802</v>
      </c>
      <c r="E1827" s="275">
        <v>486.27308091847789</v>
      </c>
      <c r="F1827" s="275">
        <v>219.74052651991261</v>
      </c>
      <c r="G1827" s="275">
        <v>298.04242133218492</v>
      </c>
      <c r="H1827" s="275">
        <v>396.10606790154031</v>
      </c>
      <c r="I1827" s="275">
        <v>282.79577710242944</v>
      </c>
      <c r="J1827" s="275">
        <v>338.5037395426923</v>
      </c>
      <c r="K1827" s="275">
        <v>381.30491147688315</v>
      </c>
      <c r="L1827" s="275">
        <v>239.29662613701686</v>
      </c>
      <c r="M1827" s="275">
        <v>304.93836048831406</v>
      </c>
      <c r="N1827" s="275">
        <v>212.01238069316432</v>
      </c>
      <c r="O1827" s="275">
        <v>113.44800813815361</v>
      </c>
      <c r="P1827" s="275">
        <v>147.12351320219224</v>
      </c>
      <c r="Q1827" s="275">
        <v>222.73374715116682</v>
      </c>
      <c r="R1827" s="275">
        <v>136.72167904371111</v>
      </c>
      <c r="S1827" s="275">
        <v>182.38602801278367</v>
      </c>
      <c r="T1827" s="275">
        <v>206.13417260081798</v>
      </c>
      <c r="U1827" s="275">
        <v>129.28738115994921</v>
      </c>
      <c r="V1827" s="275">
        <v>169.04224782645045</v>
      </c>
      <c r="W1827" s="275">
        <v>5.4121513415874869</v>
      </c>
      <c r="X1827" s="275">
        <v>9.3564598697399276E-2</v>
      </c>
      <c r="Y1827" s="275">
        <v>2.7528579701424429</v>
      </c>
      <c r="Z1827" s="275">
        <v>0.66528707372752627</v>
      </c>
      <c r="AA1827" s="275">
        <v>0.66528707372752627</v>
      </c>
      <c r="AB1827" s="275">
        <v>0.66528707372752627</v>
      </c>
      <c r="AC1827" s="275">
        <v>0.66528707372752627</v>
      </c>
      <c r="AD1827" s="275">
        <v>0.66528707372752627</v>
      </c>
      <c r="AE1827" s="275">
        <v>0.66528707372752627</v>
      </c>
      <c r="AF1827" s="275">
        <v>360.0465385044858</v>
      </c>
      <c r="AG1827" s="275">
        <v>33.339951383386087</v>
      </c>
      <c r="AH1827" s="275">
        <v>33.339951383386087</v>
      </c>
      <c r="AI1827" s="275">
        <v>38.826113033877633</v>
      </c>
      <c r="AJ1827" s="275">
        <v>38.826113033877633</v>
      </c>
      <c r="AK1827" s="275">
        <v>38.826113033877633</v>
      </c>
    </row>
    <row r="1828" spans="1:37" ht="15" x14ac:dyDescent="0.25">
      <c r="A1828" s="269" t="s">
        <v>3217</v>
      </c>
      <c r="B1828" s="269" t="s">
        <v>3213</v>
      </c>
      <c r="C1828" s="275">
        <v>94</v>
      </c>
      <c r="D1828" s="269" t="s">
        <v>802</v>
      </c>
      <c r="E1828" s="275">
        <v>494.90660564581134</v>
      </c>
      <c r="F1828" s="275">
        <v>224.3525018466174</v>
      </c>
      <c r="G1828" s="275">
        <v>305.70761053587739</v>
      </c>
      <c r="H1828" s="275">
        <v>400.81123621309735</v>
      </c>
      <c r="I1828" s="275">
        <v>286.8141452619231</v>
      </c>
      <c r="J1828" s="275">
        <v>342.24241436995345</v>
      </c>
      <c r="K1828" s="275">
        <v>380.61428675108635</v>
      </c>
      <c r="L1828" s="275">
        <v>246.97582791295108</v>
      </c>
      <c r="M1828" s="275">
        <v>308.26659370655995</v>
      </c>
      <c r="N1828" s="275">
        <v>210.30743448006274</v>
      </c>
      <c r="O1828" s="275">
        <v>112.53814371181639</v>
      </c>
      <c r="P1828" s="275">
        <v>145.901295216769</v>
      </c>
      <c r="Q1828" s="275">
        <v>221.82388272482959</v>
      </c>
      <c r="R1828" s="275">
        <v>135.81181461737387</v>
      </c>
      <c r="S1828" s="275">
        <v>181.58974669884134</v>
      </c>
      <c r="T1828" s="275">
        <v>205.67864062406042</v>
      </c>
      <c r="U1828" s="275">
        <v>128.26393362121706</v>
      </c>
      <c r="V1828" s="275">
        <v>168.35954962490305</v>
      </c>
      <c r="W1828" s="275">
        <v>5.4123324118999863</v>
      </c>
      <c r="X1828" s="275">
        <v>9.3564657822399283E-2</v>
      </c>
      <c r="Y1828" s="275">
        <v>2.7529485348611926</v>
      </c>
      <c r="Z1828" s="275">
        <v>0.66637435022752622</v>
      </c>
      <c r="AA1828" s="275">
        <v>0.66637435022752622</v>
      </c>
      <c r="AB1828" s="275">
        <v>0.66637435022752622</v>
      </c>
      <c r="AC1828" s="275">
        <v>0.66637435022752622</v>
      </c>
      <c r="AD1828" s="275">
        <v>0.66637435022752622</v>
      </c>
      <c r="AE1828" s="275">
        <v>0.66637435022752622</v>
      </c>
      <c r="AF1828" s="275">
        <v>343.3781448023858</v>
      </c>
      <c r="AG1828" s="275">
        <v>31.796472581986094</v>
      </c>
      <c r="AH1828" s="275">
        <v>31.796472581986094</v>
      </c>
      <c r="AI1828" s="275">
        <v>38.66574971266563</v>
      </c>
      <c r="AJ1828" s="275">
        <v>38.66574971266563</v>
      </c>
      <c r="AK1828" s="275">
        <v>38.66574971266563</v>
      </c>
    </row>
    <row r="1829" spans="1:37" ht="15" x14ac:dyDescent="0.25">
      <c r="A1829" s="269" t="s">
        <v>1993</v>
      </c>
      <c r="B1829" s="269" t="s">
        <v>529</v>
      </c>
      <c r="C1829" s="275">
        <v>73</v>
      </c>
      <c r="D1829" s="269" t="s">
        <v>802</v>
      </c>
      <c r="E1829" s="275">
        <v>477.84446517869821</v>
      </c>
      <c r="F1829" s="275">
        <v>225.12197908410769</v>
      </c>
      <c r="G1829" s="275">
        <v>301.18587511106745</v>
      </c>
      <c r="H1829" s="275">
        <v>390.71053438309161</v>
      </c>
      <c r="I1829" s="275">
        <v>285.31443796905319</v>
      </c>
      <c r="J1829" s="275">
        <v>335.50008613775157</v>
      </c>
      <c r="K1829" s="275">
        <v>372.98116889633309</v>
      </c>
      <c r="L1829" s="275">
        <v>245.18813955429448</v>
      </c>
      <c r="M1829" s="275">
        <v>302.63036685957644</v>
      </c>
      <c r="N1829" s="275">
        <v>204.632997886212</v>
      </c>
      <c r="O1829" s="275">
        <v>110.07613686647667</v>
      </c>
      <c r="P1829" s="275">
        <v>142.60385091132943</v>
      </c>
      <c r="Q1829" s="275">
        <v>214.14691199822209</v>
      </c>
      <c r="R1829" s="275">
        <v>132.64724933730366</v>
      </c>
      <c r="S1829" s="275">
        <v>175.80843759750746</v>
      </c>
      <c r="T1829" s="275">
        <v>196.8671870960865</v>
      </c>
      <c r="U1829" s="275">
        <v>126.23212200040054</v>
      </c>
      <c r="V1829" s="275">
        <v>162.86939396242781</v>
      </c>
      <c r="W1829" s="275">
        <v>5.4121513415874869</v>
      </c>
      <c r="X1829" s="275">
        <v>9.3564598697399276E-2</v>
      </c>
      <c r="Y1829" s="275">
        <v>2.7528579701424429</v>
      </c>
      <c r="Z1829" s="275">
        <v>0.66528707372752627</v>
      </c>
      <c r="AA1829" s="275">
        <v>0.66528707372752627</v>
      </c>
      <c r="AB1829" s="275">
        <v>0.66528707372752627</v>
      </c>
      <c r="AC1829" s="275">
        <v>0.66528707372752627</v>
      </c>
      <c r="AD1829" s="275">
        <v>0.66528707372752627</v>
      </c>
      <c r="AE1829" s="275">
        <v>0.66528707372752627</v>
      </c>
      <c r="AF1829" s="275">
        <v>352.46158535938582</v>
      </c>
      <c r="AG1829" s="275">
        <v>32.637591359336092</v>
      </c>
      <c r="AH1829" s="275">
        <v>32.637591359336092</v>
      </c>
      <c r="AI1829" s="275">
        <v>37.647624292824027</v>
      </c>
      <c r="AJ1829" s="275">
        <v>37.647624292824027</v>
      </c>
      <c r="AK1829" s="275">
        <v>37.647624292824027</v>
      </c>
    </row>
    <row r="1830" spans="1:37" ht="15" x14ac:dyDescent="0.25">
      <c r="A1830" s="269" t="s">
        <v>1994</v>
      </c>
      <c r="B1830" s="269" t="s">
        <v>522</v>
      </c>
      <c r="C1830" s="275">
        <v>73</v>
      </c>
      <c r="D1830" s="269" t="s">
        <v>802</v>
      </c>
      <c r="E1830" s="275">
        <v>517.78433230181224</v>
      </c>
      <c r="F1830" s="275">
        <v>252.94131224001549</v>
      </c>
      <c r="G1830" s="275">
        <v>338.35502136857332</v>
      </c>
      <c r="H1830" s="275">
        <v>426.11875544961697</v>
      </c>
      <c r="I1830" s="275">
        <v>321.29938358630272</v>
      </c>
      <c r="J1830" s="275">
        <v>365.46466937746823</v>
      </c>
      <c r="K1830" s="275">
        <v>401.61020500336116</v>
      </c>
      <c r="L1830" s="275">
        <v>282.56729900968713</v>
      </c>
      <c r="M1830" s="275">
        <v>332.72338292749367</v>
      </c>
      <c r="N1830" s="275">
        <v>214.14070490790604</v>
      </c>
      <c r="O1830" s="275">
        <v>115.65615129928747</v>
      </c>
      <c r="P1830" s="275">
        <v>150.39582452329401</v>
      </c>
      <c r="Q1830" s="275">
        <v>221.43055614922304</v>
      </c>
      <c r="R1830" s="275">
        <v>139.93089348830463</v>
      </c>
      <c r="S1830" s="275">
        <v>182.11460572291142</v>
      </c>
      <c r="T1830" s="275">
        <v>200.6237016473639</v>
      </c>
      <c r="U1830" s="275">
        <v>134.14399533529641</v>
      </c>
      <c r="V1830" s="275">
        <v>168.78063033463354</v>
      </c>
      <c r="W1830" s="275">
        <v>5.4123324118999863</v>
      </c>
      <c r="X1830" s="275">
        <v>9.3564657822399283E-2</v>
      </c>
      <c r="Y1830" s="275">
        <v>2.7529485348611926</v>
      </c>
      <c r="Z1830" s="275">
        <v>0.66637435022752622</v>
      </c>
      <c r="AA1830" s="275">
        <v>0.66637435022752622</v>
      </c>
      <c r="AB1830" s="275">
        <v>0.66637435022752622</v>
      </c>
      <c r="AC1830" s="275">
        <v>0.66637435022752622</v>
      </c>
      <c r="AD1830" s="275">
        <v>0.66637435022752622</v>
      </c>
      <c r="AE1830" s="275">
        <v>0.66637435022752622</v>
      </c>
      <c r="AF1830" s="275">
        <v>340.23113901148577</v>
      </c>
      <c r="AG1830" s="275">
        <v>31.50506209693609</v>
      </c>
      <c r="AH1830" s="275">
        <v>31.50506209693609</v>
      </c>
      <c r="AI1830" s="275">
        <v>38.693675105729461</v>
      </c>
      <c r="AJ1830" s="275">
        <v>38.693675105729461</v>
      </c>
      <c r="AK1830" s="275">
        <v>38.693675105729461</v>
      </c>
    </row>
    <row r="1831" spans="1:37" ht="15" x14ac:dyDescent="0.25">
      <c r="A1831" s="269" t="s">
        <v>525</v>
      </c>
      <c r="B1831" s="269" t="s">
        <v>526</v>
      </c>
      <c r="C1831" s="275">
        <v>0</v>
      </c>
      <c r="D1831" s="269" t="s">
        <v>802</v>
      </c>
      <c r="E1831" s="275">
        <v>0</v>
      </c>
      <c r="F1831" s="275">
        <v>0</v>
      </c>
      <c r="G1831" s="275">
        <v>0</v>
      </c>
      <c r="H1831" s="275">
        <v>0</v>
      </c>
      <c r="I1831" s="275">
        <v>0</v>
      </c>
      <c r="J1831" s="275">
        <v>0</v>
      </c>
      <c r="K1831" s="275">
        <v>0</v>
      </c>
      <c r="L1831" s="275">
        <v>0</v>
      </c>
      <c r="M1831" s="275">
        <v>0</v>
      </c>
      <c r="N1831" s="275">
        <v>0</v>
      </c>
      <c r="O1831" s="275">
        <v>0</v>
      </c>
      <c r="P1831" s="275">
        <v>0</v>
      </c>
      <c r="Q1831" s="275">
        <v>0</v>
      </c>
      <c r="R1831" s="275">
        <v>0</v>
      </c>
      <c r="S1831" s="275">
        <v>0</v>
      </c>
      <c r="T1831" s="275">
        <v>0</v>
      </c>
      <c r="U1831" s="275">
        <v>0</v>
      </c>
      <c r="V1831" s="275">
        <v>0</v>
      </c>
      <c r="W1831" s="275">
        <v>5.205224166561309</v>
      </c>
      <c r="X1831" s="275">
        <v>9.4658121642567691E-2</v>
      </c>
      <c r="Y1831" s="275">
        <v>2.6499411441019385</v>
      </c>
      <c r="Z1831" s="275">
        <v>0.55814582077084707</v>
      </c>
      <c r="AA1831" s="275">
        <v>0.55814582077084707</v>
      </c>
      <c r="AB1831" s="275">
        <v>0.55814582077084707</v>
      </c>
      <c r="AC1831" s="275">
        <v>0.55814582077084707</v>
      </c>
      <c r="AD1831" s="275">
        <v>0.55814582077084707</v>
      </c>
      <c r="AE1831" s="275">
        <v>0.55814582077084707</v>
      </c>
      <c r="AF1831" s="275">
        <v>0</v>
      </c>
      <c r="AG1831" s="275">
        <v>0</v>
      </c>
      <c r="AH1831" s="275">
        <v>0</v>
      </c>
      <c r="AI1831" s="275">
        <v>0</v>
      </c>
      <c r="AJ1831" s="275">
        <v>0</v>
      </c>
      <c r="AK1831" s="275">
        <v>0</v>
      </c>
    </row>
    <row r="1832" spans="1:37" ht="15" x14ac:dyDescent="0.25">
      <c r="A1832" s="269" t="s">
        <v>527</v>
      </c>
      <c r="B1832" s="269" t="s">
        <v>528</v>
      </c>
      <c r="C1832" s="275">
        <v>66</v>
      </c>
      <c r="D1832" s="269" t="s">
        <v>802</v>
      </c>
      <c r="E1832" s="275">
        <v>562.32968332800885</v>
      </c>
      <c r="F1832" s="275">
        <v>333.75840415858522</v>
      </c>
      <c r="G1832" s="275">
        <v>446.55864457137153</v>
      </c>
      <c r="H1832" s="275">
        <v>404.82257713709754</v>
      </c>
      <c r="I1832" s="275">
        <v>279.63259547046243</v>
      </c>
      <c r="J1832" s="275">
        <v>358.52869375525398</v>
      </c>
      <c r="K1832" s="275">
        <v>424.77956821153236</v>
      </c>
      <c r="L1832" s="275">
        <v>275.71313458825637</v>
      </c>
      <c r="M1832" s="275">
        <v>318.6649038824558</v>
      </c>
      <c r="N1832" s="275">
        <v>240.80344620676729</v>
      </c>
      <c r="O1832" s="275">
        <v>158.77467938809022</v>
      </c>
      <c r="P1832" s="275">
        <v>192.08399561536862</v>
      </c>
      <c r="Q1832" s="275">
        <v>169.74063469834695</v>
      </c>
      <c r="R1832" s="275">
        <v>153.94504928394267</v>
      </c>
      <c r="S1832" s="275">
        <v>161.79780170159893</v>
      </c>
      <c r="T1832" s="275">
        <v>192.06887479965738</v>
      </c>
      <c r="U1832" s="275">
        <v>104.78088780289961</v>
      </c>
      <c r="V1832" s="275">
        <v>142.73457950617245</v>
      </c>
      <c r="W1832" s="275">
        <v>5.7446040892948789</v>
      </c>
      <c r="X1832" s="275">
        <v>0.10299862415459939</v>
      </c>
      <c r="Y1832" s="275">
        <v>2.9238013567247392</v>
      </c>
      <c r="Z1832" s="275">
        <v>0.87999140774758444</v>
      </c>
      <c r="AA1832" s="275">
        <v>0.87999140774758444</v>
      </c>
      <c r="AB1832" s="275">
        <v>0.87999140774758444</v>
      </c>
      <c r="AC1832" s="275">
        <v>0.87999140774758444</v>
      </c>
      <c r="AD1832" s="275">
        <v>0.87999140774758444</v>
      </c>
      <c r="AE1832" s="275">
        <v>0.87999140774758444</v>
      </c>
      <c r="AF1832" s="275">
        <v>147.74424543059999</v>
      </c>
      <c r="AG1832" s="275">
        <v>13.6809650172</v>
      </c>
      <c r="AH1832" s="275">
        <v>13.6809650172</v>
      </c>
      <c r="AI1832" s="275">
        <v>36.788726144010568</v>
      </c>
      <c r="AJ1832" s="275">
        <v>36.788726144010568</v>
      </c>
      <c r="AK1832" s="275">
        <v>36.788726144010568</v>
      </c>
    </row>
    <row r="1833" spans="1:37" ht="15" x14ac:dyDescent="0.25">
      <c r="A1833" s="269" t="s">
        <v>1130</v>
      </c>
      <c r="B1833" s="269" t="s">
        <v>1131</v>
      </c>
      <c r="C1833" s="275">
        <v>68</v>
      </c>
      <c r="D1833" s="269" t="s">
        <v>802</v>
      </c>
      <c r="E1833" s="275">
        <v>535.85418943992806</v>
      </c>
      <c r="F1833" s="275">
        <v>279.79171784713731</v>
      </c>
      <c r="G1833" s="275">
        <v>357.25243662329893</v>
      </c>
      <c r="H1833" s="275">
        <v>433.39107164776175</v>
      </c>
      <c r="I1833" s="275">
        <v>327.91977599233417</v>
      </c>
      <c r="J1833" s="275">
        <v>380.18759543517774</v>
      </c>
      <c r="K1833" s="275">
        <v>399.55995154534293</v>
      </c>
      <c r="L1833" s="275">
        <v>273.95479035303856</v>
      </c>
      <c r="M1833" s="275">
        <v>335.70166592879059</v>
      </c>
      <c r="N1833" s="275">
        <v>238.9671364924688</v>
      </c>
      <c r="O1833" s="275">
        <v>125.21256105241206</v>
      </c>
      <c r="P1833" s="275">
        <v>164.44394474253565</v>
      </c>
      <c r="Q1833" s="275">
        <v>231.15135612543199</v>
      </c>
      <c r="R1833" s="275">
        <v>146.58277534577616</v>
      </c>
      <c r="S1833" s="275">
        <v>191.16309617924139</v>
      </c>
      <c r="T1833" s="275">
        <v>203.81105630389112</v>
      </c>
      <c r="U1833" s="275">
        <v>140.19695902934711</v>
      </c>
      <c r="V1833" s="275">
        <v>173.04580771530885</v>
      </c>
      <c r="W1833" s="275">
        <v>5.205224166561309</v>
      </c>
      <c r="X1833" s="275">
        <v>9.4658121642567691E-2</v>
      </c>
      <c r="Y1833" s="275">
        <v>2.6499411441019385</v>
      </c>
      <c r="Z1833" s="275">
        <v>0.55814582077084707</v>
      </c>
      <c r="AA1833" s="275">
        <v>0.55814582077084707</v>
      </c>
      <c r="AB1833" s="275">
        <v>0.55814582077084707</v>
      </c>
      <c r="AC1833" s="275">
        <v>0.55814582077084707</v>
      </c>
      <c r="AD1833" s="275">
        <v>0.55814582077084707</v>
      </c>
      <c r="AE1833" s="275">
        <v>0.55814582077084707</v>
      </c>
      <c r="AF1833" s="275">
        <v>381.89308362249704</v>
      </c>
      <c r="AG1833" s="275">
        <v>35.36292024840435</v>
      </c>
      <c r="AH1833" s="275">
        <v>35.36292024840435</v>
      </c>
      <c r="AI1833" s="275">
        <v>41.249790025191309</v>
      </c>
      <c r="AJ1833" s="275">
        <v>41.249790025191309</v>
      </c>
      <c r="AK1833" s="275">
        <v>41.249790025191309</v>
      </c>
    </row>
    <row r="1834" spans="1:37" ht="15" x14ac:dyDescent="0.25">
      <c r="A1834" s="269" t="s">
        <v>1132</v>
      </c>
      <c r="B1834" s="269" t="s">
        <v>1133</v>
      </c>
      <c r="C1834" s="275">
        <v>62</v>
      </c>
      <c r="D1834" s="269" t="s">
        <v>802</v>
      </c>
      <c r="E1834" s="275">
        <v>420.74382589177026</v>
      </c>
      <c r="F1834" s="275">
        <v>236.3902818520375</v>
      </c>
      <c r="G1834" s="275">
        <v>297.04073357659939</v>
      </c>
      <c r="H1834" s="275">
        <v>339.12920026817636</v>
      </c>
      <c r="I1834" s="275">
        <v>266.59370712126935</v>
      </c>
      <c r="J1834" s="275">
        <v>301.04419022247822</v>
      </c>
      <c r="K1834" s="275">
        <v>301.43421841315268</v>
      </c>
      <c r="L1834" s="275">
        <v>224.69458476684005</v>
      </c>
      <c r="M1834" s="275">
        <v>266.01720226255179</v>
      </c>
      <c r="N1834" s="275">
        <v>202.779908928716</v>
      </c>
      <c r="O1834" s="275">
        <v>115.32306430780923</v>
      </c>
      <c r="P1834" s="275">
        <v>145.82777199237324</v>
      </c>
      <c r="Q1834" s="275">
        <v>191.24074047400148</v>
      </c>
      <c r="R1834" s="275">
        <v>130.89090902335835</v>
      </c>
      <c r="S1834" s="275">
        <v>161.88545555621732</v>
      </c>
      <c r="T1834" s="275">
        <v>166.84779791865833</v>
      </c>
      <c r="U1834" s="275">
        <v>127.05923783217848</v>
      </c>
      <c r="V1834" s="275">
        <v>148.02429808387561</v>
      </c>
      <c r="W1834" s="275">
        <v>5.2144264083969647</v>
      </c>
      <c r="X1834" s="275">
        <v>9.4174684647632012E-2</v>
      </c>
      <c r="Y1834" s="275">
        <v>2.6543005465222982</v>
      </c>
      <c r="Z1834" s="275">
        <v>0.65258491421577947</v>
      </c>
      <c r="AA1834" s="275">
        <v>0.65258491421577947</v>
      </c>
      <c r="AB1834" s="275">
        <v>0.65258491421577947</v>
      </c>
      <c r="AC1834" s="275">
        <v>0.65258491421577947</v>
      </c>
      <c r="AD1834" s="275">
        <v>0.65258491421577947</v>
      </c>
      <c r="AE1834" s="275">
        <v>0.65258491421577947</v>
      </c>
      <c r="AF1834" s="275">
        <v>245.97095320439999</v>
      </c>
      <c r="AG1834" s="275">
        <v>22.776666302699997</v>
      </c>
      <c r="AH1834" s="275">
        <v>22.776666302699997</v>
      </c>
      <c r="AI1834" s="275">
        <v>27.594635247424325</v>
      </c>
      <c r="AJ1834" s="275">
        <v>27.594635247424325</v>
      </c>
      <c r="AK1834" s="275">
        <v>27.594635247424325</v>
      </c>
    </row>
    <row r="1835" spans="1:37" ht="15" x14ac:dyDescent="0.25">
      <c r="A1835" s="269" t="s">
        <v>1134</v>
      </c>
      <c r="B1835" s="269" t="s">
        <v>529</v>
      </c>
      <c r="C1835" s="275">
        <v>95</v>
      </c>
      <c r="D1835" s="269" t="s">
        <v>802</v>
      </c>
      <c r="E1835" s="275">
        <v>900.65382049454297</v>
      </c>
      <c r="F1835" s="275">
        <v>448.62440323838058</v>
      </c>
      <c r="G1835" s="275">
        <v>563.9134620504318</v>
      </c>
      <c r="H1835" s="275">
        <v>724.7360379386264</v>
      </c>
      <c r="I1835" s="275">
        <v>539.41923829700386</v>
      </c>
      <c r="J1835" s="275">
        <v>645.13664452628154</v>
      </c>
      <c r="K1835" s="275">
        <v>701.74021842841535</v>
      </c>
      <c r="L1835" s="275">
        <v>417.74153280647971</v>
      </c>
      <c r="M1835" s="275">
        <v>569.22520381605034</v>
      </c>
      <c r="N1835" s="275">
        <v>318.48189476406242</v>
      </c>
      <c r="O1835" s="275">
        <v>153.50156689469642</v>
      </c>
      <c r="P1835" s="275">
        <v>207.59136273455113</v>
      </c>
      <c r="Q1835" s="275">
        <v>325.60142775919928</v>
      </c>
      <c r="R1835" s="275">
        <v>183.84975811030998</v>
      </c>
      <c r="S1835" s="275">
        <v>264.21599282637106</v>
      </c>
      <c r="T1835" s="275">
        <v>300.81395014503221</v>
      </c>
      <c r="U1835" s="275">
        <v>162.79580049789479</v>
      </c>
      <c r="V1835" s="275">
        <v>236.03388964028142</v>
      </c>
      <c r="W1835" s="275">
        <v>5.7055973952810879</v>
      </c>
      <c r="X1835" s="275">
        <v>0.10163192475034841</v>
      </c>
      <c r="Y1835" s="275">
        <v>2.9036146600157182</v>
      </c>
      <c r="Z1835" s="275">
        <v>0.73028822516346581</v>
      </c>
      <c r="AA1835" s="275">
        <v>0.73028822516346581</v>
      </c>
      <c r="AB1835" s="275">
        <v>0.73028822516346581</v>
      </c>
      <c r="AC1835" s="275">
        <v>0.73028822516346581</v>
      </c>
      <c r="AD1835" s="275">
        <v>0.73028822516346581</v>
      </c>
      <c r="AE1835" s="275">
        <v>0.73028822516346581</v>
      </c>
      <c r="AF1835" s="275">
        <v>570.57230564010035</v>
      </c>
      <c r="AG1835" s="275">
        <v>52.834426593779675</v>
      </c>
      <c r="AH1835" s="275">
        <v>52.834426593779675</v>
      </c>
      <c r="AI1835" s="275">
        <v>56.181262891665632</v>
      </c>
      <c r="AJ1835" s="275">
        <v>56.181262891665632</v>
      </c>
      <c r="AK1835" s="275">
        <v>56.181262891665632</v>
      </c>
    </row>
    <row r="1836" spans="1:37" ht="15" x14ac:dyDescent="0.25">
      <c r="A1836" s="269" t="s">
        <v>1135</v>
      </c>
      <c r="B1836" s="269" t="s">
        <v>522</v>
      </c>
      <c r="C1836" s="275">
        <v>89</v>
      </c>
      <c r="D1836" s="269" t="s">
        <v>802</v>
      </c>
      <c r="E1836" s="275">
        <v>785.54345694638516</v>
      </c>
      <c r="F1836" s="275">
        <v>405.22296724328078</v>
      </c>
      <c r="G1836" s="275">
        <v>503.70175900373232</v>
      </c>
      <c r="H1836" s="275">
        <v>630.47416655904101</v>
      </c>
      <c r="I1836" s="275">
        <v>478.0931694259391</v>
      </c>
      <c r="J1836" s="275">
        <v>565.99323931358208</v>
      </c>
      <c r="K1836" s="275">
        <v>603.6144852962251</v>
      </c>
      <c r="L1836" s="275">
        <v>368.48132722028112</v>
      </c>
      <c r="M1836" s="275">
        <v>499.54074014981154</v>
      </c>
      <c r="N1836" s="275">
        <v>282.11214998144112</v>
      </c>
      <c r="O1836" s="275">
        <v>143.42955293122512</v>
      </c>
      <c r="P1836" s="275">
        <v>188.79267276552025</v>
      </c>
      <c r="Q1836" s="275">
        <v>285.50829488890031</v>
      </c>
      <c r="R1836" s="275">
        <v>167.97537456902373</v>
      </c>
      <c r="S1836" s="275">
        <v>234.75583498447855</v>
      </c>
      <c r="T1836" s="275">
        <v>263.66817454093086</v>
      </c>
      <c r="U1836" s="275">
        <v>149.47556208185762</v>
      </c>
      <c r="V1836" s="275">
        <v>210.82986278997964</v>
      </c>
      <c r="W1836" s="275">
        <v>5.7220732254310427</v>
      </c>
      <c r="X1836" s="275">
        <v>0.10050995191516178</v>
      </c>
      <c r="Y1836" s="275">
        <v>2.9112915886731021</v>
      </c>
      <c r="Z1836" s="275">
        <v>0.81845181034068404</v>
      </c>
      <c r="AA1836" s="275">
        <v>0.81845181034068404</v>
      </c>
      <c r="AB1836" s="275">
        <v>0.81845181034068404</v>
      </c>
      <c r="AC1836" s="275">
        <v>0.81845181034068404</v>
      </c>
      <c r="AD1836" s="275">
        <v>0.81845181034068404</v>
      </c>
      <c r="AE1836" s="275">
        <v>0.81845181034068404</v>
      </c>
      <c r="AF1836" s="275">
        <v>434.65059732640327</v>
      </c>
      <c r="AG1836" s="275">
        <v>40.248211733475323</v>
      </c>
      <c r="AH1836" s="275">
        <v>40.248211733475323</v>
      </c>
      <c r="AI1836" s="275">
        <v>42.51598083188702</v>
      </c>
      <c r="AJ1836" s="275">
        <v>42.51598083188702</v>
      </c>
      <c r="AK1836" s="275">
        <v>42.51598083188702</v>
      </c>
    </row>
    <row r="1837" spans="1:37" ht="15" x14ac:dyDescent="0.25">
      <c r="A1837" s="269" t="s">
        <v>1996</v>
      </c>
      <c r="B1837" s="269" t="s">
        <v>1995</v>
      </c>
      <c r="C1837" s="275">
        <v>27</v>
      </c>
      <c r="D1837" s="269" t="s">
        <v>802</v>
      </c>
      <c r="E1837" s="275">
        <v>364.79963105461491</v>
      </c>
      <c r="F1837" s="275">
        <v>163.06633085200303</v>
      </c>
      <c r="G1837" s="275">
        <v>206.6610254271329</v>
      </c>
      <c r="H1837" s="275">
        <v>298.86689967825777</v>
      </c>
      <c r="I1837" s="275">
        <v>211.49946230466975</v>
      </c>
      <c r="J1837" s="275">
        <v>264.94904909110375</v>
      </c>
      <c r="K1837" s="275">
        <v>302.18026688307259</v>
      </c>
      <c r="L1837" s="275">
        <v>143.78674245344118</v>
      </c>
      <c r="M1837" s="275">
        <v>233.52353788725983</v>
      </c>
      <c r="N1837" s="275">
        <v>79.514758271593578</v>
      </c>
      <c r="O1837" s="275">
        <v>28.289005842284375</v>
      </c>
      <c r="P1837" s="275">
        <v>43.147417992015512</v>
      </c>
      <c r="Q1837" s="275">
        <v>97.18387213600225</v>
      </c>
      <c r="R1837" s="275">
        <v>37.266982764533864</v>
      </c>
      <c r="S1837" s="275">
        <v>73.052896647129657</v>
      </c>
      <c r="T1837" s="275">
        <v>97.18387213600225</v>
      </c>
      <c r="U1837" s="275">
        <v>22.598841468547644</v>
      </c>
      <c r="V1837" s="275">
        <v>62.988081924972512</v>
      </c>
      <c r="W1837" s="275">
        <v>0.50037322871977774</v>
      </c>
      <c r="X1837" s="275">
        <v>6.9738031077806713E-3</v>
      </c>
      <c r="Y1837" s="275">
        <v>0.25367351591377918</v>
      </c>
      <c r="Z1837" s="275">
        <v>0.1721424043926188</v>
      </c>
      <c r="AA1837" s="275">
        <v>0.1721424043926188</v>
      </c>
      <c r="AB1837" s="275">
        <v>0.1721424043926188</v>
      </c>
      <c r="AC1837" s="275">
        <v>0.1721424043926188</v>
      </c>
      <c r="AD1837" s="275">
        <v>0.1721424043926188</v>
      </c>
      <c r="AE1837" s="275">
        <v>0.1721424043926188</v>
      </c>
      <c r="AF1837" s="275">
        <v>188.67922201760328</v>
      </c>
      <c r="AG1837" s="275">
        <v>17.471506345375325</v>
      </c>
      <c r="AH1837" s="275">
        <v>17.471506345375325</v>
      </c>
      <c r="AI1837" s="275">
        <v>14.931472866474326</v>
      </c>
      <c r="AJ1837" s="275">
        <v>14.931472866474326</v>
      </c>
      <c r="AK1837" s="275">
        <v>14.931472866474326</v>
      </c>
    </row>
    <row r="1838" spans="1:37" ht="15" x14ac:dyDescent="0.25">
      <c r="A1838" s="269" t="s">
        <v>1997</v>
      </c>
      <c r="B1838" s="269" t="s">
        <v>1995</v>
      </c>
      <c r="C1838" s="275">
        <v>0</v>
      </c>
      <c r="D1838" s="269" t="s">
        <v>802</v>
      </c>
      <c r="E1838" s="275">
        <v>0</v>
      </c>
      <c r="F1838" s="275">
        <v>0</v>
      </c>
      <c r="G1838" s="275">
        <v>0</v>
      </c>
      <c r="H1838" s="275">
        <v>0</v>
      </c>
      <c r="I1838" s="275">
        <v>0</v>
      </c>
      <c r="J1838" s="275">
        <v>0</v>
      </c>
      <c r="K1838" s="275">
        <v>0</v>
      </c>
      <c r="L1838" s="275">
        <v>0</v>
      </c>
      <c r="M1838" s="275">
        <v>0</v>
      </c>
      <c r="N1838" s="275">
        <v>0</v>
      </c>
      <c r="O1838" s="275">
        <v>0</v>
      </c>
      <c r="P1838" s="275">
        <v>0</v>
      </c>
      <c r="Q1838" s="275">
        <v>0</v>
      </c>
      <c r="R1838" s="275">
        <v>0</v>
      </c>
      <c r="S1838" s="275">
        <v>0</v>
      </c>
      <c r="T1838" s="275">
        <v>0</v>
      </c>
      <c r="U1838" s="275">
        <v>0</v>
      </c>
      <c r="V1838" s="275">
        <v>0</v>
      </c>
      <c r="W1838" s="275">
        <v>5.8586433793238042</v>
      </c>
      <c r="X1838" s="275">
        <v>0.10249213219509362</v>
      </c>
      <c r="Y1838" s="275">
        <v>2.980567755759449</v>
      </c>
      <c r="Z1838" s="275">
        <v>0.81579070610541693</v>
      </c>
      <c r="AA1838" s="275">
        <v>0.81579070610541693</v>
      </c>
      <c r="AB1838" s="275">
        <v>0.81579070610541693</v>
      </c>
      <c r="AC1838" s="275">
        <v>0.81579070610541693</v>
      </c>
      <c r="AD1838" s="275">
        <v>0.81579070610541693</v>
      </c>
      <c r="AE1838" s="275">
        <v>0.81579070610541693</v>
      </c>
      <c r="AF1838" s="275">
        <v>0</v>
      </c>
      <c r="AG1838" s="275">
        <v>0</v>
      </c>
      <c r="AH1838" s="275">
        <v>0</v>
      </c>
      <c r="AI1838" s="275">
        <v>0</v>
      </c>
      <c r="AJ1838" s="275">
        <v>0</v>
      </c>
      <c r="AK1838" s="275">
        <v>0</v>
      </c>
    </row>
    <row r="1839" spans="1:37" ht="15" x14ac:dyDescent="0.25">
      <c r="A1839" s="269" t="s">
        <v>3218</v>
      </c>
      <c r="B1839" s="269" t="s">
        <v>3219</v>
      </c>
      <c r="C1839" s="275">
        <v>667</v>
      </c>
      <c r="D1839" s="269" t="s">
        <v>802</v>
      </c>
      <c r="E1839" s="275">
        <v>3507.6672582656925</v>
      </c>
      <c r="F1839" s="275">
        <v>1277.6702181283044</v>
      </c>
      <c r="G1839" s="275">
        <v>1871.0652457410326</v>
      </c>
      <c r="H1839" s="275">
        <v>2669.7345708191433</v>
      </c>
      <c r="I1839" s="275">
        <v>1814.6933512863179</v>
      </c>
      <c r="J1839" s="275">
        <v>2365.100621295478</v>
      </c>
      <c r="K1839" s="275">
        <v>2788.7484806088364</v>
      </c>
      <c r="L1839" s="275">
        <v>1405.830132760497</v>
      </c>
      <c r="M1839" s="275">
        <v>2150.4947105196111</v>
      </c>
      <c r="N1839" s="275">
        <v>1222.6964562651058</v>
      </c>
      <c r="O1839" s="275">
        <v>491.86361916649253</v>
      </c>
      <c r="P1839" s="275">
        <v>733.86837823893245</v>
      </c>
      <c r="Q1839" s="275">
        <v>1282.5519869250984</v>
      </c>
      <c r="R1839" s="275">
        <v>717.00314908483699</v>
      </c>
      <c r="S1839" s="275">
        <v>1053.2224632478212</v>
      </c>
      <c r="T1839" s="275">
        <v>1260.8473751958504</v>
      </c>
      <c r="U1839" s="275">
        <v>555.63360309055383</v>
      </c>
      <c r="V1839" s="275">
        <v>941.49144307816096</v>
      </c>
      <c r="W1839" s="275">
        <v>39.116597201835688</v>
      </c>
      <c r="X1839" s="275">
        <v>0.74056347895003594</v>
      </c>
      <c r="Y1839" s="275">
        <v>19.928580340392863</v>
      </c>
      <c r="Z1839" s="275">
        <v>5.1734123920415893</v>
      </c>
      <c r="AA1839" s="275">
        <v>5.1734123920415893</v>
      </c>
      <c r="AB1839" s="275">
        <v>5.1734123920415893</v>
      </c>
      <c r="AC1839" s="275">
        <v>5.1734123920415893</v>
      </c>
      <c r="AD1839" s="275">
        <v>5.1734123920415893</v>
      </c>
      <c r="AE1839" s="275">
        <v>5.1734123920415893</v>
      </c>
      <c r="AF1839" s="275">
        <v>2412.4538188636679</v>
      </c>
      <c r="AG1839" s="275">
        <v>223.39083363671389</v>
      </c>
      <c r="AH1839" s="275">
        <v>223.39083363671389</v>
      </c>
      <c r="AI1839" s="275">
        <v>234.76298199702563</v>
      </c>
      <c r="AJ1839" s="275">
        <v>234.76298199702563</v>
      </c>
      <c r="AK1839" s="275">
        <v>234.76298199702563</v>
      </c>
    </row>
    <row r="1840" spans="1:37" ht="15" x14ac:dyDescent="0.25">
      <c r="A1840" s="269" t="s">
        <v>3220</v>
      </c>
      <c r="B1840" s="269" t="s">
        <v>1999</v>
      </c>
      <c r="C1840" s="275">
        <v>91</v>
      </c>
      <c r="D1840" s="269" t="s">
        <v>802</v>
      </c>
      <c r="E1840" s="275">
        <v>440.76965230422206</v>
      </c>
      <c r="F1840" s="275">
        <v>193.094778953363</v>
      </c>
      <c r="G1840" s="275">
        <v>250.54933334814703</v>
      </c>
      <c r="H1840" s="275">
        <v>358.50340749586559</v>
      </c>
      <c r="I1840" s="275">
        <v>262.66669147187065</v>
      </c>
      <c r="J1840" s="275">
        <v>322.84976926661056</v>
      </c>
      <c r="K1840" s="275">
        <v>361.17367684605381</v>
      </c>
      <c r="L1840" s="275">
        <v>194.3861363863036</v>
      </c>
      <c r="M1840" s="275">
        <v>284.39066388353558</v>
      </c>
      <c r="N1840" s="275">
        <v>163.67935267629616</v>
      </c>
      <c r="O1840" s="275">
        <v>84.977508509633481</v>
      </c>
      <c r="P1840" s="275">
        <v>111.32693703902449</v>
      </c>
      <c r="Q1840" s="275">
        <v>177.98017409058164</v>
      </c>
      <c r="R1840" s="275">
        <v>111.85172154546197</v>
      </c>
      <c r="S1840" s="275">
        <v>151.21764397477503</v>
      </c>
      <c r="T1840" s="275">
        <v>173.91431509627239</v>
      </c>
      <c r="U1840" s="275">
        <v>89.843077670723048</v>
      </c>
      <c r="V1840" s="275">
        <v>136.20931461430101</v>
      </c>
      <c r="W1840" s="275">
        <v>5.4853950988630356</v>
      </c>
      <c r="X1840" s="275">
        <v>9.1082629621674599E-2</v>
      </c>
      <c r="Y1840" s="275">
        <v>2.7882388642423552</v>
      </c>
      <c r="Z1840" s="275">
        <v>0.55489981431949364</v>
      </c>
      <c r="AA1840" s="275">
        <v>0.55489981431949364</v>
      </c>
      <c r="AB1840" s="275">
        <v>0.55489981431949364</v>
      </c>
      <c r="AC1840" s="275">
        <v>0.55489981431949364</v>
      </c>
      <c r="AD1840" s="275">
        <v>0.55489981431949364</v>
      </c>
      <c r="AE1840" s="275">
        <v>0.55489981431949364</v>
      </c>
      <c r="AF1840" s="275">
        <v>253.79735037562045</v>
      </c>
      <c r="AG1840" s="275">
        <v>23.501386147519113</v>
      </c>
      <c r="AH1840" s="275">
        <v>23.501386147519113</v>
      </c>
      <c r="AI1840" s="275">
        <v>23.731728662242048</v>
      </c>
      <c r="AJ1840" s="275">
        <v>23.731728662242048</v>
      </c>
      <c r="AK1840" s="275">
        <v>23.731728662242048</v>
      </c>
    </row>
    <row r="1841" spans="1:37" ht="15" x14ac:dyDescent="0.25">
      <c r="A1841" s="269" t="s">
        <v>1998</v>
      </c>
      <c r="B1841" s="269" t="s">
        <v>1999</v>
      </c>
      <c r="C1841" s="275">
        <v>98</v>
      </c>
      <c r="D1841" s="269" t="s">
        <v>802</v>
      </c>
      <c r="E1841" s="275">
        <v>375.7604222606688</v>
      </c>
      <c r="F1841" s="275">
        <v>144.72297837203234</v>
      </c>
      <c r="G1841" s="275">
        <v>201.79406721135493</v>
      </c>
      <c r="H1841" s="275">
        <v>302.79756197737692</v>
      </c>
      <c r="I1841" s="275">
        <v>209.20724024933361</v>
      </c>
      <c r="J1841" s="275">
        <v>267.11583150795963</v>
      </c>
      <c r="K1841" s="275">
        <v>302.00626054789882</v>
      </c>
      <c r="L1841" s="275">
        <v>160.87283790382455</v>
      </c>
      <c r="M1841" s="275">
        <v>235.23428605608404</v>
      </c>
      <c r="N1841" s="275">
        <v>152.9873441363585</v>
      </c>
      <c r="O1841" s="275">
        <v>76.693361700367802</v>
      </c>
      <c r="P1841" s="275">
        <v>101.65634314494018</v>
      </c>
      <c r="Q1841" s="275">
        <v>163.76615353307847</v>
      </c>
      <c r="R1841" s="275">
        <v>101.23375283519243</v>
      </c>
      <c r="S1841" s="275">
        <v>138.35852724083918</v>
      </c>
      <c r="T1841" s="275">
        <v>159.03193258995586</v>
      </c>
      <c r="U1841" s="275">
        <v>83.812008358387729</v>
      </c>
      <c r="V1841" s="275">
        <v>124.88813996778485</v>
      </c>
      <c r="W1841" s="275">
        <v>5.4853950988630356</v>
      </c>
      <c r="X1841" s="275">
        <v>9.1082629621674599E-2</v>
      </c>
      <c r="Y1841" s="275">
        <v>2.7882388642423552</v>
      </c>
      <c r="Z1841" s="275">
        <v>0.55489981431949364</v>
      </c>
      <c r="AA1841" s="275">
        <v>0.55489981431949364</v>
      </c>
      <c r="AB1841" s="275">
        <v>0.55489981431949364</v>
      </c>
      <c r="AC1841" s="275">
        <v>0.55489981431949364</v>
      </c>
      <c r="AD1841" s="275">
        <v>0.55489981431949364</v>
      </c>
      <c r="AE1841" s="275">
        <v>0.55489981431949364</v>
      </c>
      <c r="AF1841" s="275">
        <v>233.73422417767046</v>
      </c>
      <c r="AG1841" s="275">
        <v>21.643559519419114</v>
      </c>
      <c r="AH1841" s="275">
        <v>21.643559519419114</v>
      </c>
      <c r="AI1841" s="275">
        <v>22.433147378908494</v>
      </c>
      <c r="AJ1841" s="275">
        <v>22.433147378908494</v>
      </c>
      <c r="AK1841" s="275">
        <v>22.433147378908494</v>
      </c>
    </row>
    <row r="1842" spans="1:37" ht="15" x14ac:dyDescent="0.25">
      <c r="A1842" s="269" t="s">
        <v>2452</v>
      </c>
      <c r="B1842" s="269" t="s">
        <v>530</v>
      </c>
      <c r="C1842" s="275">
        <v>0</v>
      </c>
      <c r="D1842" s="269" t="s">
        <v>802</v>
      </c>
      <c r="E1842" s="275">
        <v>0</v>
      </c>
      <c r="F1842" s="275">
        <v>0</v>
      </c>
      <c r="G1842" s="275">
        <v>0</v>
      </c>
      <c r="H1842" s="275">
        <v>0</v>
      </c>
      <c r="I1842" s="275">
        <v>0</v>
      </c>
      <c r="J1842" s="275">
        <v>0</v>
      </c>
      <c r="K1842" s="275">
        <v>0</v>
      </c>
      <c r="L1842" s="275">
        <v>0</v>
      </c>
      <c r="M1842" s="275">
        <v>0</v>
      </c>
      <c r="N1842" s="275">
        <v>0</v>
      </c>
      <c r="O1842" s="275">
        <v>0</v>
      </c>
      <c r="P1842" s="275">
        <v>0</v>
      </c>
      <c r="Q1842" s="275">
        <v>0</v>
      </c>
      <c r="R1842" s="275">
        <v>0</v>
      </c>
      <c r="S1842" s="275">
        <v>0</v>
      </c>
      <c r="T1842" s="275">
        <v>0</v>
      </c>
      <c r="U1842" s="275">
        <v>0</v>
      </c>
      <c r="V1842" s="275">
        <v>0</v>
      </c>
      <c r="W1842" s="275">
        <v>0</v>
      </c>
      <c r="X1842" s="275">
        <v>0</v>
      </c>
      <c r="Y1842" s="275">
        <v>0</v>
      </c>
      <c r="Z1842" s="275">
        <v>0</v>
      </c>
      <c r="AA1842" s="275">
        <v>0</v>
      </c>
      <c r="AB1842" s="275">
        <v>0</v>
      </c>
      <c r="AC1842" s="275">
        <v>0</v>
      </c>
      <c r="AD1842" s="275">
        <v>0</v>
      </c>
      <c r="AE1842" s="275">
        <v>0</v>
      </c>
      <c r="AF1842" s="275">
        <v>0</v>
      </c>
      <c r="AG1842" s="275">
        <v>0</v>
      </c>
      <c r="AH1842" s="275">
        <v>0</v>
      </c>
      <c r="AI1842" s="275">
        <v>0</v>
      </c>
      <c r="AJ1842" s="275">
        <v>0</v>
      </c>
      <c r="AK1842" s="275">
        <v>0</v>
      </c>
    </row>
    <row r="1843" spans="1:37" ht="15" x14ac:dyDescent="0.25">
      <c r="A1843" s="269" t="s">
        <v>1136</v>
      </c>
      <c r="B1843" s="269" t="s">
        <v>530</v>
      </c>
      <c r="C1843" s="275">
        <v>208</v>
      </c>
      <c r="D1843" s="269" t="s">
        <v>802</v>
      </c>
      <c r="E1843" s="275">
        <v>7806.2780209466955</v>
      </c>
      <c r="F1843" s="275">
        <v>7440.90558658603</v>
      </c>
      <c r="G1843" s="275">
        <v>7667.8556557386864</v>
      </c>
      <c r="H1843" s="275">
        <v>7776.2975262449791</v>
      </c>
      <c r="I1843" s="275">
        <v>7514.8264351771413</v>
      </c>
      <c r="J1843" s="275">
        <v>7623.0189653894877</v>
      </c>
      <c r="K1843" s="275">
        <v>7728.2848527400829</v>
      </c>
      <c r="L1843" s="275">
        <v>7541.3908640225527</v>
      </c>
      <c r="M1843" s="275">
        <v>7644.1043718261581</v>
      </c>
      <c r="N1843" s="275">
        <v>322.24233385823021</v>
      </c>
      <c r="O1843" s="275">
        <v>210.50488963416032</v>
      </c>
      <c r="P1843" s="275">
        <v>259.09160514936571</v>
      </c>
      <c r="Q1843" s="275">
        <v>317.66487542484151</v>
      </c>
      <c r="R1843" s="275">
        <v>244.09191662474564</v>
      </c>
      <c r="S1843" s="275">
        <v>272.71164192699109</v>
      </c>
      <c r="T1843" s="275">
        <v>303.98177717567944</v>
      </c>
      <c r="U1843" s="275">
        <v>243.60238820353493</v>
      </c>
      <c r="V1843" s="275">
        <v>275.97738466176429</v>
      </c>
      <c r="W1843" s="275">
        <v>10.904588005863996</v>
      </c>
      <c r="X1843" s="275">
        <v>0.19937380452361478</v>
      </c>
      <c r="Y1843" s="275">
        <v>5.5519809051938056</v>
      </c>
      <c r="Z1843" s="275">
        <v>1.3286835271604669</v>
      </c>
      <c r="AA1843" s="275">
        <v>1.3286835271604669</v>
      </c>
      <c r="AB1843" s="275">
        <v>1.3286835271604669</v>
      </c>
      <c r="AC1843" s="275">
        <v>1.3286835271604669</v>
      </c>
      <c r="AD1843" s="275">
        <v>1.3286835271604669</v>
      </c>
      <c r="AE1843" s="275">
        <v>1.3286835271604669</v>
      </c>
      <c r="AF1843" s="275">
        <v>580.59536084842603</v>
      </c>
      <c r="AG1843" s="275">
        <v>53.764025963548889</v>
      </c>
      <c r="AH1843" s="275">
        <v>53.764025963548889</v>
      </c>
      <c r="AI1843" s="275">
        <v>50.134301827942117</v>
      </c>
      <c r="AJ1843" s="275">
        <v>50.134301827942117</v>
      </c>
      <c r="AK1843" s="275">
        <v>50.134301827942117</v>
      </c>
    </row>
    <row r="1844" spans="1:37" ht="15" x14ac:dyDescent="0.25">
      <c r="A1844" s="269" t="s">
        <v>1137</v>
      </c>
      <c r="B1844" s="269" t="s">
        <v>531</v>
      </c>
      <c r="C1844" s="275">
        <v>205</v>
      </c>
      <c r="D1844" s="269" t="s">
        <v>802</v>
      </c>
      <c r="E1844" s="275">
        <v>7258.1735734398053</v>
      </c>
      <c r="F1844" s="275">
        <v>7059.3246971402441</v>
      </c>
      <c r="G1844" s="275">
        <v>7155.762986991359</v>
      </c>
      <c r="H1844" s="275">
        <v>7185.4690469009165</v>
      </c>
      <c r="I1844" s="275">
        <v>7116.6787791081188</v>
      </c>
      <c r="J1844" s="275">
        <v>7135.128195122682</v>
      </c>
      <c r="K1844" s="275">
        <v>7163.5124084903682</v>
      </c>
      <c r="L1844" s="275">
        <v>7022.9653568545327</v>
      </c>
      <c r="M1844" s="275">
        <v>7121.1488726036778</v>
      </c>
      <c r="N1844" s="275">
        <v>251.16179414880159</v>
      </c>
      <c r="O1844" s="275">
        <v>169.42304007490677</v>
      </c>
      <c r="P1844" s="275">
        <v>199.49265381780387</v>
      </c>
      <c r="Q1844" s="275">
        <v>238.03162658022109</v>
      </c>
      <c r="R1844" s="275">
        <v>186.85074540853032</v>
      </c>
      <c r="S1844" s="275">
        <v>213.14456864480763</v>
      </c>
      <c r="T1844" s="275">
        <v>233.94035600266955</v>
      </c>
      <c r="U1844" s="275">
        <v>170.10891458750035</v>
      </c>
      <c r="V1844" s="275">
        <v>209.26954033155113</v>
      </c>
      <c r="W1844" s="275">
        <v>10.894002519550213</v>
      </c>
      <c r="X1844" s="275">
        <v>0.2135262180582426</v>
      </c>
      <c r="Y1844" s="275">
        <v>5.5537643688042282</v>
      </c>
      <c r="Z1844" s="275">
        <v>1.4740303964206272</v>
      </c>
      <c r="AA1844" s="275">
        <v>1.4740303964206272</v>
      </c>
      <c r="AB1844" s="275">
        <v>1.4740303964206272</v>
      </c>
      <c r="AC1844" s="275">
        <v>1.4740303964206272</v>
      </c>
      <c r="AD1844" s="275">
        <v>1.4740303964206272</v>
      </c>
      <c r="AE1844" s="275">
        <v>1.4740303964206272</v>
      </c>
      <c r="AF1844" s="275">
        <v>530.97205842742596</v>
      </c>
      <c r="AG1844" s="275">
        <v>49.168957567348883</v>
      </c>
      <c r="AH1844" s="275">
        <v>49.168957567348883</v>
      </c>
      <c r="AI1844" s="275">
        <v>46.150940685087107</v>
      </c>
      <c r="AJ1844" s="275">
        <v>46.150940685087107</v>
      </c>
      <c r="AK1844" s="275">
        <v>46.150940685087107</v>
      </c>
    </row>
    <row r="1845" spans="1:37" ht="15" x14ac:dyDescent="0.25">
      <c r="A1845" s="269" t="s">
        <v>1138</v>
      </c>
      <c r="B1845" s="269" t="s">
        <v>532</v>
      </c>
      <c r="C1845" s="275">
        <v>206</v>
      </c>
      <c r="D1845" s="269" t="s">
        <v>802</v>
      </c>
      <c r="E1845" s="275">
        <v>7247.5925860553025</v>
      </c>
      <c r="F1845" s="275">
        <v>7013.9333768569504</v>
      </c>
      <c r="G1845" s="275">
        <v>7126.1716528836296</v>
      </c>
      <c r="H1845" s="275">
        <v>7179.473353601119</v>
      </c>
      <c r="I1845" s="275">
        <v>7078.9821494577263</v>
      </c>
      <c r="J1845" s="275">
        <v>7114.1293143110233</v>
      </c>
      <c r="K1845" s="275">
        <v>7143.736398561211</v>
      </c>
      <c r="L1845" s="275">
        <v>7025.0195443382936</v>
      </c>
      <c r="M1845" s="275">
        <v>7103.2824381184555</v>
      </c>
      <c r="N1845" s="275">
        <v>238.50370490285536</v>
      </c>
      <c r="O1845" s="275">
        <v>152.07469970272015</v>
      </c>
      <c r="P1845" s="275">
        <v>186.60819956440025</v>
      </c>
      <c r="Q1845" s="275">
        <v>228.73397582576541</v>
      </c>
      <c r="R1845" s="275">
        <v>175.98877280545508</v>
      </c>
      <c r="S1845" s="275">
        <v>199.97002032326031</v>
      </c>
      <c r="T1845" s="275">
        <v>224.80132361644053</v>
      </c>
      <c r="U1845" s="275">
        <v>161.43020963457619</v>
      </c>
      <c r="V1845" s="275">
        <v>197.75953824668323</v>
      </c>
      <c r="W1845" s="275">
        <v>10.864868009830445</v>
      </c>
      <c r="X1845" s="275">
        <v>0.19889805084377143</v>
      </c>
      <c r="Y1845" s="275">
        <v>5.5318830303371085</v>
      </c>
      <c r="Z1845" s="275">
        <v>1.2926902116282879</v>
      </c>
      <c r="AA1845" s="275">
        <v>1.2926902116282879</v>
      </c>
      <c r="AB1845" s="275">
        <v>1.2926902116282879</v>
      </c>
      <c r="AC1845" s="275">
        <v>1.2926902116282879</v>
      </c>
      <c r="AD1845" s="275">
        <v>1.2926902116282879</v>
      </c>
      <c r="AE1845" s="275">
        <v>1.2926902116282879</v>
      </c>
      <c r="AF1845" s="275">
        <v>524.06065627622604</v>
      </c>
      <c r="AG1845" s="275">
        <v>48.528968006648888</v>
      </c>
      <c r="AH1845" s="275">
        <v>48.528968006648888</v>
      </c>
      <c r="AI1845" s="275">
        <v>45.302399158319076</v>
      </c>
      <c r="AJ1845" s="275">
        <v>45.302399158319076</v>
      </c>
      <c r="AK1845" s="275">
        <v>45.302399158319076</v>
      </c>
    </row>
    <row r="1846" spans="1:37" ht="15" x14ac:dyDescent="0.25">
      <c r="A1846" s="269" t="s">
        <v>4470</v>
      </c>
      <c r="B1846" s="269" t="s">
        <v>530</v>
      </c>
      <c r="C1846" s="275">
        <v>131</v>
      </c>
      <c r="D1846" s="269" t="s">
        <v>802</v>
      </c>
      <c r="E1846" s="275">
        <v>0</v>
      </c>
      <c r="F1846" s="275">
        <v>0</v>
      </c>
      <c r="G1846" s="275">
        <v>0</v>
      </c>
      <c r="H1846" s="275">
        <v>0</v>
      </c>
      <c r="I1846" s="275">
        <v>0</v>
      </c>
      <c r="J1846" s="275">
        <v>0</v>
      </c>
      <c r="K1846" s="275">
        <v>0</v>
      </c>
      <c r="L1846" s="275">
        <v>0</v>
      </c>
      <c r="M1846" s="275">
        <v>0</v>
      </c>
      <c r="N1846" s="275">
        <v>20.813594384239796</v>
      </c>
      <c r="O1846" s="275">
        <v>20.813594384239796</v>
      </c>
      <c r="P1846" s="275">
        <v>20.813594384239796</v>
      </c>
      <c r="Q1846" s="275">
        <v>20.813594384239796</v>
      </c>
      <c r="R1846" s="275">
        <v>20.813594384239796</v>
      </c>
      <c r="S1846" s="275">
        <v>20.813594384239796</v>
      </c>
      <c r="T1846" s="275">
        <v>20.813594384239796</v>
      </c>
      <c r="U1846" s="275">
        <v>20.813594384239796</v>
      </c>
      <c r="V1846" s="275">
        <v>20.813594384239796</v>
      </c>
      <c r="W1846" s="275">
        <v>5.0539245754536122</v>
      </c>
      <c r="X1846" s="275">
        <v>0.10259307062756347</v>
      </c>
      <c r="Y1846" s="275">
        <v>2.5782588230405876</v>
      </c>
      <c r="Z1846" s="275">
        <v>0.67096051570889814</v>
      </c>
      <c r="AA1846" s="275">
        <v>0.67096051570889814</v>
      </c>
      <c r="AB1846" s="275">
        <v>0.67096051570889814</v>
      </c>
      <c r="AC1846" s="275">
        <v>0.67096051570889814</v>
      </c>
      <c r="AD1846" s="275">
        <v>0.67096051570889814</v>
      </c>
      <c r="AE1846" s="275">
        <v>0.67096051570889814</v>
      </c>
      <c r="AF1846" s="275">
        <v>0.15225206590000001</v>
      </c>
      <c r="AG1846" s="275">
        <v>1.40983459E-2</v>
      </c>
      <c r="AH1846" s="275">
        <v>1.40983459E-2</v>
      </c>
      <c r="AI1846" s="275">
        <v>0.51329309588705063</v>
      </c>
      <c r="AJ1846" s="275">
        <v>0.51329309588705063</v>
      </c>
      <c r="AK1846" s="275">
        <v>0.51329309588705063</v>
      </c>
    </row>
    <row r="1847" spans="1:37" ht="15" x14ac:dyDescent="0.25">
      <c r="A1847" s="269" t="s">
        <v>1139</v>
      </c>
      <c r="B1847" s="269" t="s">
        <v>1140</v>
      </c>
      <c r="C1847" s="275">
        <v>74</v>
      </c>
      <c r="D1847" s="269" t="s">
        <v>802</v>
      </c>
      <c r="E1847" s="275">
        <v>289.58189687904337</v>
      </c>
      <c r="F1847" s="275">
        <v>161.99718728205164</v>
      </c>
      <c r="G1847" s="275">
        <v>219.38699498264342</v>
      </c>
      <c r="H1847" s="275">
        <v>251.20803909505818</v>
      </c>
      <c r="I1847" s="275">
        <v>185.74195100524878</v>
      </c>
      <c r="J1847" s="275">
        <v>225.5932148655088</v>
      </c>
      <c r="K1847" s="275">
        <v>239.07373435239091</v>
      </c>
      <c r="L1847" s="275">
        <v>145.92085126054445</v>
      </c>
      <c r="M1847" s="275">
        <v>214.86805735088643</v>
      </c>
      <c r="N1847" s="275">
        <v>118.15907075622042</v>
      </c>
      <c r="O1847" s="275">
        <v>68.066261722730559</v>
      </c>
      <c r="P1847" s="275">
        <v>83.1326858986681</v>
      </c>
      <c r="Q1847" s="275">
        <v>111.57449661291048</v>
      </c>
      <c r="R1847" s="275">
        <v>73.699310489277238</v>
      </c>
      <c r="S1847" s="275">
        <v>96.573027456393547</v>
      </c>
      <c r="T1847" s="275">
        <v>111.34639531015927</v>
      </c>
      <c r="U1847" s="275">
        <v>60.891008448926776</v>
      </c>
      <c r="V1847" s="275">
        <v>92.744693137496114</v>
      </c>
      <c r="W1847" s="275">
        <v>5.0364359298954753</v>
      </c>
      <c r="X1847" s="275">
        <v>0.1024058914004394</v>
      </c>
      <c r="Y1847" s="275">
        <v>2.5694209106479575</v>
      </c>
      <c r="Z1847" s="275">
        <v>0.67041488184030873</v>
      </c>
      <c r="AA1847" s="275">
        <v>0.67041488184030873</v>
      </c>
      <c r="AB1847" s="275">
        <v>0.67041488184030873</v>
      </c>
      <c r="AC1847" s="275">
        <v>0.67041488184030873</v>
      </c>
      <c r="AD1847" s="275">
        <v>0.67041488184030873</v>
      </c>
      <c r="AE1847" s="275">
        <v>0.67041488184030873</v>
      </c>
      <c r="AF1847" s="275">
        <v>175.15096403812603</v>
      </c>
      <c r="AG1847" s="275">
        <v>16.219541356848886</v>
      </c>
      <c r="AH1847" s="275">
        <v>16.219541356848886</v>
      </c>
      <c r="AI1847" s="275">
        <v>29.910709583523968</v>
      </c>
      <c r="AJ1847" s="275">
        <v>29.910709583523968</v>
      </c>
      <c r="AK1847" s="275">
        <v>29.910709583523968</v>
      </c>
    </row>
    <row r="1848" spans="1:37" ht="15" x14ac:dyDescent="0.25">
      <c r="A1848" s="269" t="s">
        <v>1141</v>
      </c>
      <c r="B1848" s="269" t="s">
        <v>1142</v>
      </c>
      <c r="C1848" s="275">
        <v>72</v>
      </c>
      <c r="D1848" s="269" t="s">
        <v>802</v>
      </c>
      <c r="E1848" s="275">
        <v>302.84151525257107</v>
      </c>
      <c r="F1848" s="275">
        <v>173.2412310346262</v>
      </c>
      <c r="G1848" s="275">
        <v>231.65042318387415</v>
      </c>
      <c r="H1848" s="275">
        <v>262.7594028564896</v>
      </c>
      <c r="I1848" s="275">
        <v>197.9137147651067</v>
      </c>
      <c r="J1848" s="275">
        <v>237.30111862172504</v>
      </c>
      <c r="K1848" s="275">
        <v>253.24656481368126</v>
      </c>
      <c r="L1848" s="275">
        <v>155.61101502669658</v>
      </c>
      <c r="M1848" s="275">
        <v>226.84610392227094</v>
      </c>
      <c r="N1848" s="275">
        <v>132.42627182968789</v>
      </c>
      <c r="O1848" s="275">
        <v>81.747076644671779</v>
      </c>
      <c r="P1848" s="275">
        <v>96.960610013798203</v>
      </c>
      <c r="Q1848" s="275">
        <v>125.36420664208319</v>
      </c>
      <c r="R1848" s="275">
        <v>87.489020518449976</v>
      </c>
      <c r="S1848" s="275">
        <v>110.30828993195051</v>
      </c>
      <c r="T1848" s="275">
        <v>125.13610533933198</v>
      </c>
      <c r="U1848" s="275">
        <v>74.245138049173462</v>
      </c>
      <c r="V1848" s="275">
        <v>106.53121062938921</v>
      </c>
      <c r="W1848" s="275">
        <v>5.0473517382716997</v>
      </c>
      <c r="X1848" s="275">
        <v>0.11684664156219131</v>
      </c>
      <c r="Y1848" s="275">
        <v>2.5820991899169456</v>
      </c>
      <c r="Z1848" s="275">
        <v>0.8415546653140582</v>
      </c>
      <c r="AA1848" s="275">
        <v>0.8415546653140582</v>
      </c>
      <c r="AB1848" s="275">
        <v>0.8415546653140582</v>
      </c>
      <c r="AC1848" s="275">
        <v>0.8415546653140582</v>
      </c>
      <c r="AD1848" s="275">
        <v>0.8415546653140582</v>
      </c>
      <c r="AE1848" s="275">
        <v>0.8415546653140582</v>
      </c>
      <c r="AF1848" s="275">
        <v>183.88790273322599</v>
      </c>
      <c r="AG1848" s="275">
        <v>17.028574653648889</v>
      </c>
      <c r="AH1848" s="275">
        <v>17.028574653648889</v>
      </c>
      <c r="AI1848" s="275">
        <v>31.32813678330443</v>
      </c>
      <c r="AJ1848" s="275">
        <v>31.32813678330443</v>
      </c>
      <c r="AK1848" s="275">
        <v>31.32813678330443</v>
      </c>
    </row>
    <row r="1849" spans="1:37" ht="15" x14ac:dyDescent="0.25">
      <c r="A1849" s="269" t="s">
        <v>1143</v>
      </c>
      <c r="B1849" s="269" t="s">
        <v>1140</v>
      </c>
      <c r="C1849" s="275">
        <v>75</v>
      </c>
      <c r="D1849" s="269" t="s">
        <v>802</v>
      </c>
      <c r="E1849" s="275">
        <v>295.39671527145379</v>
      </c>
      <c r="F1849" s="275">
        <v>162.07403106295033</v>
      </c>
      <c r="G1849" s="275">
        <v>220.79342321141146</v>
      </c>
      <c r="H1849" s="275">
        <v>251.59220288481379</v>
      </c>
      <c r="I1849" s="275">
        <v>185.50571479657793</v>
      </c>
      <c r="J1849" s="275">
        <v>225.51351865162269</v>
      </c>
      <c r="K1849" s="275">
        <v>242.07936484200539</v>
      </c>
      <c r="L1849" s="275">
        <v>148.16621504557935</v>
      </c>
      <c r="M1849" s="275">
        <v>215.98910394980828</v>
      </c>
      <c r="N1849" s="275">
        <v>119.05875585487198</v>
      </c>
      <c r="O1849" s="275">
        <v>67.726190026466824</v>
      </c>
      <c r="P1849" s="275">
        <v>82.994170949208993</v>
      </c>
      <c r="Q1849" s="275">
        <v>111.12552980941524</v>
      </c>
      <c r="R1849" s="275">
        <v>73.250343685781999</v>
      </c>
      <c r="S1849" s="275">
        <v>96.178508206514053</v>
      </c>
      <c r="T1849" s="275">
        <v>110.89742850666403</v>
      </c>
      <c r="U1849" s="275">
        <v>60.877622074357561</v>
      </c>
      <c r="V1849" s="275">
        <v>92.564771564800026</v>
      </c>
      <c r="W1849" s="275">
        <v>5.0539245754536122</v>
      </c>
      <c r="X1849" s="275">
        <v>0.10259307062756347</v>
      </c>
      <c r="Y1849" s="275">
        <v>2.5782588230405876</v>
      </c>
      <c r="Z1849" s="275">
        <v>0.67096051570889814</v>
      </c>
      <c r="AA1849" s="275">
        <v>0.67096051570889814</v>
      </c>
      <c r="AB1849" s="275">
        <v>0.67096051570889814</v>
      </c>
      <c r="AC1849" s="275">
        <v>0.67096051570889814</v>
      </c>
      <c r="AD1849" s="275">
        <v>0.67096051570889814</v>
      </c>
      <c r="AE1849" s="275">
        <v>0.67096051570889814</v>
      </c>
      <c r="AF1849" s="275">
        <v>183.507929661726</v>
      </c>
      <c r="AG1849" s="275">
        <v>16.993389512448889</v>
      </c>
      <c r="AH1849" s="275">
        <v>16.993389512448889</v>
      </c>
      <c r="AI1849" s="275">
        <v>31.287531001819005</v>
      </c>
      <c r="AJ1849" s="275">
        <v>31.287531001819005</v>
      </c>
      <c r="AK1849" s="275">
        <v>31.287531001819005</v>
      </c>
    </row>
    <row r="1850" spans="1:37" ht="15" x14ac:dyDescent="0.25">
      <c r="A1850" s="269" t="s">
        <v>4471</v>
      </c>
      <c r="B1850" s="269" t="s">
        <v>1140</v>
      </c>
      <c r="C1850" s="275">
        <v>131</v>
      </c>
      <c r="D1850" s="269" t="s">
        <v>802</v>
      </c>
      <c r="E1850" s="275">
        <v>0</v>
      </c>
      <c r="F1850" s="275">
        <v>0</v>
      </c>
      <c r="G1850" s="275">
        <v>0</v>
      </c>
      <c r="H1850" s="275">
        <v>0</v>
      </c>
      <c r="I1850" s="275">
        <v>0</v>
      </c>
      <c r="J1850" s="275">
        <v>0</v>
      </c>
      <c r="K1850" s="275">
        <v>0</v>
      </c>
      <c r="L1850" s="275">
        <v>0</v>
      </c>
      <c r="M1850" s="275">
        <v>0</v>
      </c>
      <c r="N1850" s="275">
        <v>20.813594384239796</v>
      </c>
      <c r="O1850" s="275">
        <v>20.813594384239796</v>
      </c>
      <c r="P1850" s="275">
        <v>20.813594384239796</v>
      </c>
      <c r="Q1850" s="275">
        <v>20.813594384239796</v>
      </c>
      <c r="R1850" s="275">
        <v>20.813594384239796</v>
      </c>
      <c r="S1850" s="275">
        <v>20.813594384239796</v>
      </c>
      <c r="T1850" s="275">
        <v>20.813594384239796</v>
      </c>
      <c r="U1850" s="275">
        <v>20.813594384239796</v>
      </c>
      <c r="V1850" s="275">
        <v>20.813594384239796</v>
      </c>
      <c r="W1850" s="275">
        <v>5.0539245754536122</v>
      </c>
      <c r="X1850" s="275">
        <v>0.10259307062756347</v>
      </c>
      <c r="Y1850" s="275">
        <v>2.5782588230405876</v>
      </c>
      <c r="Z1850" s="275">
        <v>0.67096051570889814</v>
      </c>
      <c r="AA1850" s="275">
        <v>0.67096051570889814</v>
      </c>
      <c r="AB1850" s="275">
        <v>0.67096051570889814</v>
      </c>
      <c r="AC1850" s="275">
        <v>0.67096051570889814</v>
      </c>
      <c r="AD1850" s="275">
        <v>0.67096051570889814</v>
      </c>
      <c r="AE1850" s="275">
        <v>0.67096051570889814</v>
      </c>
      <c r="AF1850" s="275">
        <v>0.15225206590000001</v>
      </c>
      <c r="AG1850" s="275">
        <v>1.40983459E-2</v>
      </c>
      <c r="AH1850" s="275">
        <v>1.40983459E-2</v>
      </c>
      <c r="AI1850" s="275">
        <v>0.51329309588705063</v>
      </c>
      <c r="AJ1850" s="275">
        <v>0.51329309588705063</v>
      </c>
      <c r="AK1850" s="275">
        <v>0.51329309588705063</v>
      </c>
    </row>
    <row r="1851" spans="1:37" ht="15" x14ac:dyDescent="0.25">
      <c r="A1851" s="269" t="s">
        <v>533</v>
      </c>
      <c r="B1851" s="269" t="s">
        <v>534</v>
      </c>
      <c r="C1851" s="275">
        <v>134</v>
      </c>
      <c r="D1851" s="269" t="s">
        <v>802</v>
      </c>
      <c r="E1851" s="275">
        <v>7474.0386776667629</v>
      </c>
      <c r="F1851" s="275">
        <v>7257.8384184528959</v>
      </c>
      <c r="G1851" s="275">
        <v>7335.31912695348</v>
      </c>
      <c r="H1851" s="275">
        <v>7412.9780629933139</v>
      </c>
      <c r="I1851" s="275">
        <v>7361.1839668038519</v>
      </c>
      <c r="J1851" s="275">
        <v>7394.1058451503932</v>
      </c>
      <c r="K1851" s="275">
        <v>7412.5778498373884</v>
      </c>
      <c r="L1851" s="275">
        <v>7136.7683934055576</v>
      </c>
      <c r="M1851" s="275">
        <v>7327.0667846384877</v>
      </c>
      <c r="N1851" s="275">
        <v>229.71599845608088</v>
      </c>
      <c r="O1851" s="275">
        <v>167.50411237018454</v>
      </c>
      <c r="P1851" s="275">
        <v>193.82862812897886</v>
      </c>
      <c r="Q1851" s="275">
        <v>224.77784664144178</v>
      </c>
      <c r="R1851" s="275">
        <v>202.25880997769499</v>
      </c>
      <c r="S1851" s="275">
        <v>213.72169687296878</v>
      </c>
      <c r="T1851" s="275">
        <v>219.22405903964821</v>
      </c>
      <c r="U1851" s="275">
        <v>160.86324179636034</v>
      </c>
      <c r="V1851" s="275">
        <v>200.19981559783469</v>
      </c>
      <c r="W1851" s="275">
        <v>5.8753681549935237</v>
      </c>
      <c r="X1851" s="275">
        <v>9.6970268189841988E-2</v>
      </c>
      <c r="Y1851" s="275">
        <v>2.9861692115916827</v>
      </c>
      <c r="Z1851" s="275">
        <v>0.72066236922849103</v>
      </c>
      <c r="AA1851" s="275">
        <v>0.72066236922849103</v>
      </c>
      <c r="AB1851" s="275">
        <v>0.72066236922849103</v>
      </c>
      <c r="AC1851" s="275">
        <v>0.72066236922849103</v>
      </c>
      <c r="AD1851" s="275">
        <v>0.72066236922849103</v>
      </c>
      <c r="AE1851" s="275">
        <v>0.72066236922849103</v>
      </c>
      <c r="AF1851" s="275">
        <v>459.31071615093424</v>
      </c>
      <c r="AG1851" s="275">
        <v>42.532448398893905</v>
      </c>
      <c r="AH1851" s="275">
        <v>42.532448398893905</v>
      </c>
      <c r="AI1851" s="275">
        <v>33.717675345143753</v>
      </c>
      <c r="AJ1851" s="275">
        <v>33.717675345143753</v>
      </c>
      <c r="AK1851" s="275">
        <v>33.717675345143753</v>
      </c>
    </row>
    <row r="1852" spans="1:37" ht="15" x14ac:dyDescent="0.25">
      <c r="A1852" s="269" t="s">
        <v>2000</v>
      </c>
      <c r="B1852" s="269" t="s">
        <v>2001</v>
      </c>
      <c r="C1852" s="275">
        <v>134</v>
      </c>
      <c r="D1852" s="269" t="s">
        <v>802</v>
      </c>
      <c r="E1852" s="275">
        <v>7523.7583444785396</v>
      </c>
      <c r="F1852" s="275">
        <v>7278.9083993039794</v>
      </c>
      <c r="G1852" s="275">
        <v>7448.4686607560425</v>
      </c>
      <c r="H1852" s="275">
        <v>7525.0894871499204</v>
      </c>
      <c r="I1852" s="275">
        <v>7287.4395809007756</v>
      </c>
      <c r="J1852" s="275">
        <v>7397.4257505239784</v>
      </c>
      <c r="K1852" s="275">
        <v>7491.9329553943471</v>
      </c>
      <c r="L1852" s="275">
        <v>7302.3171296701621</v>
      </c>
      <c r="M1852" s="275">
        <v>7429.2363144752708</v>
      </c>
      <c r="N1852" s="275">
        <v>204.08326310200968</v>
      </c>
      <c r="O1852" s="275">
        <v>142.43862791142979</v>
      </c>
      <c r="P1852" s="275">
        <v>175.95891925069759</v>
      </c>
      <c r="Q1852" s="275">
        <v>207.48013914531316</v>
      </c>
      <c r="R1852" s="275">
        <v>153.25835018088742</v>
      </c>
      <c r="S1852" s="275">
        <v>176.13861447059753</v>
      </c>
      <c r="T1852" s="275">
        <v>195.31595644125855</v>
      </c>
      <c r="U1852" s="275">
        <v>169.66660249982465</v>
      </c>
      <c r="V1852" s="275">
        <v>183.23269152426818</v>
      </c>
      <c r="W1852" s="275">
        <v>5.8681520759685233</v>
      </c>
      <c r="X1852" s="275">
        <v>9.6967913123175334E-2</v>
      </c>
      <c r="Y1852" s="275">
        <v>2.9825599945458494</v>
      </c>
      <c r="Z1852" s="275">
        <v>0.65826864532015761</v>
      </c>
      <c r="AA1852" s="275">
        <v>0.65826864532015761</v>
      </c>
      <c r="AB1852" s="275">
        <v>0.65826864532015761</v>
      </c>
      <c r="AC1852" s="275">
        <v>0.65826864532015761</v>
      </c>
      <c r="AD1852" s="275">
        <v>0.65826864532015761</v>
      </c>
      <c r="AE1852" s="275">
        <v>0.65826864532015761</v>
      </c>
      <c r="AF1852" s="275">
        <v>405.44439681030008</v>
      </c>
      <c r="AG1852" s="275">
        <v>37.544484606699996</v>
      </c>
      <c r="AH1852" s="275">
        <v>37.544484606699996</v>
      </c>
      <c r="AI1852" s="275">
        <v>20.223592244418136</v>
      </c>
      <c r="AJ1852" s="275">
        <v>20.223592244418136</v>
      </c>
      <c r="AK1852" s="275">
        <v>20.223592244418136</v>
      </c>
    </row>
    <row r="1853" spans="1:37" ht="15" x14ac:dyDescent="0.25">
      <c r="A1853" s="269" t="s">
        <v>2002</v>
      </c>
      <c r="B1853" s="269" t="s">
        <v>2001</v>
      </c>
      <c r="C1853" s="275">
        <v>133</v>
      </c>
      <c r="D1853" s="269" t="s">
        <v>802</v>
      </c>
      <c r="E1853" s="275">
        <v>6960.8155750631731</v>
      </c>
      <c r="F1853" s="275">
        <v>6886.0834661056178</v>
      </c>
      <c r="G1853" s="275">
        <v>6924.1125638074845</v>
      </c>
      <c r="H1853" s="275">
        <v>6922.7096440444266</v>
      </c>
      <c r="I1853" s="275">
        <v>6863.0778637218582</v>
      </c>
      <c r="J1853" s="275">
        <v>6897.8270765009565</v>
      </c>
      <c r="K1853" s="275">
        <v>6911.7247829529242</v>
      </c>
      <c r="L1853" s="275">
        <v>6867.3543418278368</v>
      </c>
      <c r="M1853" s="275">
        <v>6894.3027686814057</v>
      </c>
      <c r="N1853" s="275">
        <v>118.73552231911374</v>
      </c>
      <c r="O1853" s="275">
        <v>87.675963430235029</v>
      </c>
      <c r="P1853" s="275">
        <v>102.5320438040057</v>
      </c>
      <c r="Q1853" s="275">
        <v>114.16607537875163</v>
      </c>
      <c r="R1853" s="275">
        <v>95.878279258899312</v>
      </c>
      <c r="S1853" s="275">
        <v>102.83627871285715</v>
      </c>
      <c r="T1853" s="275">
        <v>111.60033863173827</v>
      </c>
      <c r="U1853" s="275">
        <v>95.86377653832686</v>
      </c>
      <c r="V1853" s="275">
        <v>102.73832970216193</v>
      </c>
      <c r="W1853" s="275">
        <v>5.8466507812785142</v>
      </c>
      <c r="X1853" s="275">
        <v>9.6679576496051314E-2</v>
      </c>
      <c r="Y1853" s="275">
        <v>2.971665178887283</v>
      </c>
      <c r="Z1853" s="275">
        <v>0.6324757311065683</v>
      </c>
      <c r="AA1853" s="275">
        <v>0.6324757311065683</v>
      </c>
      <c r="AB1853" s="275">
        <v>0.6324757311065683</v>
      </c>
      <c r="AC1853" s="275">
        <v>0.6324757311065683</v>
      </c>
      <c r="AD1853" s="275">
        <v>0.6324757311065683</v>
      </c>
      <c r="AE1853" s="275">
        <v>0.6324757311065683</v>
      </c>
      <c r="AF1853" s="275">
        <v>347.08415569420004</v>
      </c>
      <c r="AG1853" s="275">
        <v>32.140382913699995</v>
      </c>
      <c r="AH1853" s="275">
        <v>32.140382913699995</v>
      </c>
      <c r="AI1853" s="275">
        <v>14.822803901782674</v>
      </c>
      <c r="AJ1853" s="275">
        <v>14.822803901782674</v>
      </c>
      <c r="AK1853" s="275">
        <v>14.822803901782674</v>
      </c>
    </row>
    <row r="1854" spans="1:37" ht="15" x14ac:dyDescent="0.25">
      <c r="A1854" s="269" t="s">
        <v>2003</v>
      </c>
      <c r="B1854" s="269" t="s">
        <v>2001</v>
      </c>
      <c r="C1854" s="275">
        <v>131</v>
      </c>
      <c r="D1854" s="269" t="s">
        <v>802</v>
      </c>
      <c r="E1854" s="275">
        <v>6952.1958707838485</v>
      </c>
      <c r="F1854" s="275">
        <v>6851.8593457939996</v>
      </c>
      <c r="G1854" s="275">
        <v>6905.3782296722193</v>
      </c>
      <c r="H1854" s="275">
        <v>6927.8811507163055</v>
      </c>
      <c r="I1854" s="275">
        <v>6863.1759703622611</v>
      </c>
      <c r="J1854" s="275">
        <v>6888.6157956594006</v>
      </c>
      <c r="K1854" s="275">
        <v>6901.6570337192052</v>
      </c>
      <c r="L1854" s="275">
        <v>6871.3599704252038</v>
      </c>
      <c r="M1854" s="275">
        <v>6887.2933341686467</v>
      </c>
      <c r="N1854" s="275">
        <v>119.44494904798339</v>
      </c>
      <c r="O1854" s="275">
        <v>84.3485096762533</v>
      </c>
      <c r="P1854" s="275">
        <v>103.61402861519127</v>
      </c>
      <c r="Q1854" s="275">
        <v>118.88931124250085</v>
      </c>
      <c r="R1854" s="275">
        <v>93.417846090040911</v>
      </c>
      <c r="S1854" s="275">
        <v>103.79151211674626</v>
      </c>
      <c r="T1854" s="275">
        <v>116.69998307817717</v>
      </c>
      <c r="U1854" s="275">
        <v>99.843800646108534</v>
      </c>
      <c r="V1854" s="275">
        <v>105.19476668188321</v>
      </c>
      <c r="W1854" s="275">
        <v>5.8109434343768331</v>
      </c>
      <c r="X1854" s="275">
        <v>9.630498021620798E-2</v>
      </c>
      <c r="Y1854" s="275">
        <v>2.9536242072965204</v>
      </c>
      <c r="Z1854" s="275">
        <v>0.62172969591938942</v>
      </c>
      <c r="AA1854" s="275">
        <v>0.62172969591938942</v>
      </c>
      <c r="AB1854" s="275">
        <v>0.62172969591938942</v>
      </c>
      <c r="AC1854" s="275">
        <v>0.62172969591938942</v>
      </c>
      <c r="AD1854" s="275">
        <v>0.62172969591938942</v>
      </c>
      <c r="AE1854" s="275">
        <v>0.62172969591938942</v>
      </c>
      <c r="AF1854" s="275">
        <v>340.55272661449999</v>
      </c>
      <c r="AG1854" s="275">
        <v>31.535578494199996</v>
      </c>
      <c r="AH1854" s="275">
        <v>31.535578494199996</v>
      </c>
      <c r="AI1854" s="275">
        <v>14.014868156500064</v>
      </c>
      <c r="AJ1854" s="275">
        <v>14.014868156500064</v>
      </c>
      <c r="AK1854" s="275">
        <v>14.014868156500064</v>
      </c>
    </row>
    <row r="1855" spans="1:37" ht="15" x14ac:dyDescent="0.25">
      <c r="A1855" s="269" t="s">
        <v>3221</v>
      </c>
      <c r="B1855" s="269" t="s">
        <v>2454</v>
      </c>
      <c r="C1855" s="275">
        <v>288</v>
      </c>
      <c r="D1855" s="269" t="s">
        <v>802</v>
      </c>
      <c r="E1855" s="275">
        <v>1533.4488029807355</v>
      </c>
      <c r="F1855" s="275">
        <v>540.19215180414926</v>
      </c>
      <c r="G1855" s="275">
        <v>810.25795619644293</v>
      </c>
      <c r="H1855" s="275">
        <v>1155.615581661639</v>
      </c>
      <c r="I1855" s="275">
        <v>776.01332990722369</v>
      </c>
      <c r="J1855" s="275">
        <v>1021.1254260144339</v>
      </c>
      <c r="K1855" s="275">
        <v>1213.7874018813916</v>
      </c>
      <c r="L1855" s="275">
        <v>605.72199818709669</v>
      </c>
      <c r="M1855" s="275">
        <v>933.05202331803787</v>
      </c>
      <c r="N1855" s="275">
        <v>529.50855179440487</v>
      </c>
      <c r="O1855" s="275">
        <v>203.44305532842944</v>
      </c>
      <c r="P1855" s="275">
        <v>311.27072059995396</v>
      </c>
      <c r="Q1855" s="275">
        <v>552.28590641725839</v>
      </c>
      <c r="R1855" s="275">
        <v>302.57571376968747</v>
      </c>
      <c r="S1855" s="275">
        <v>451.002409636523</v>
      </c>
      <c r="T1855" s="275">
        <v>543.46653004978907</v>
      </c>
      <c r="U1855" s="275">
        <v>232.89526270991536</v>
      </c>
      <c r="V1855" s="275">
        <v>402.64106423193005</v>
      </c>
      <c r="W1855" s="275">
        <v>16.815601051486325</v>
      </c>
      <c r="X1855" s="275">
        <v>0.32474042466418068</v>
      </c>
      <c r="Y1855" s="275">
        <v>8.5701707380752534</v>
      </c>
      <c r="Z1855" s="275">
        <v>2.3092562888610471</v>
      </c>
      <c r="AA1855" s="275">
        <v>2.3092562888610471</v>
      </c>
      <c r="AB1855" s="275">
        <v>2.3092562888610471</v>
      </c>
      <c r="AC1855" s="275">
        <v>2.3092562888610471</v>
      </c>
      <c r="AD1855" s="275">
        <v>2.3092562888610471</v>
      </c>
      <c r="AE1855" s="275">
        <v>2.3092562888610471</v>
      </c>
      <c r="AF1855" s="275">
        <v>1079.3282342440239</v>
      </c>
      <c r="AG1855" s="275">
        <v>99.944723744597383</v>
      </c>
      <c r="AH1855" s="275">
        <v>99.944723744597383</v>
      </c>
      <c r="AI1855" s="275">
        <v>105.51562666739177</v>
      </c>
      <c r="AJ1855" s="275">
        <v>105.51562666739177</v>
      </c>
      <c r="AK1855" s="275">
        <v>105.51562666739177</v>
      </c>
    </row>
    <row r="1856" spans="1:37" ht="15" x14ac:dyDescent="0.25">
      <c r="A1856" s="269" t="s">
        <v>2453</v>
      </c>
      <c r="B1856" s="269" t="s">
        <v>2454</v>
      </c>
      <c r="C1856" s="275">
        <v>297</v>
      </c>
      <c r="D1856" s="269" t="s">
        <v>802</v>
      </c>
      <c r="E1856" s="275">
        <v>1543.5262646140502</v>
      </c>
      <c r="F1856" s="275">
        <v>573.97204498276847</v>
      </c>
      <c r="G1856" s="275">
        <v>839.18001675813503</v>
      </c>
      <c r="H1856" s="275">
        <v>1180.5323366534667</v>
      </c>
      <c r="I1856" s="275">
        <v>822.40226811663888</v>
      </c>
      <c r="J1856" s="275">
        <v>1050.8368851822372</v>
      </c>
      <c r="K1856" s="275">
        <v>1238.1865593512709</v>
      </c>
      <c r="L1856" s="275">
        <v>637.53611897311737</v>
      </c>
      <c r="M1856" s="275">
        <v>965.51154859122607</v>
      </c>
      <c r="N1856" s="275">
        <v>536.30645299427192</v>
      </c>
      <c r="O1856" s="275">
        <v>211.60552224611934</v>
      </c>
      <c r="P1856" s="275">
        <v>320.49931089604962</v>
      </c>
      <c r="Q1856" s="275">
        <v>552.15323017985509</v>
      </c>
      <c r="R1856" s="275">
        <v>316.00745993637742</v>
      </c>
      <c r="S1856" s="275">
        <v>455.53812426870093</v>
      </c>
      <c r="T1856" s="275">
        <v>540.86844818598911</v>
      </c>
      <c r="U1856" s="275">
        <v>245.69105135206752</v>
      </c>
      <c r="V1856" s="275">
        <v>408.42144401358519</v>
      </c>
      <c r="W1856" s="275">
        <v>16.815601051486325</v>
      </c>
      <c r="X1856" s="275">
        <v>0.32474042466418068</v>
      </c>
      <c r="Y1856" s="275">
        <v>8.5701707380752534</v>
      </c>
      <c r="Z1856" s="275">
        <v>2.3092562888610471</v>
      </c>
      <c r="AA1856" s="275">
        <v>2.3092562888610471</v>
      </c>
      <c r="AB1856" s="275">
        <v>2.3092562888610471</v>
      </c>
      <c r="AC1856" s="275">
        <v>2.3092562888610471</v>
      </c>
      <c r="AD1856" s="275">
        <v>2.3092562888610471</v>
      </c>
      <c r="AE1856" s="275">
        <v>2.3092562888610471</v>
      </c>
      <c r="AF1856" s="275">
        <v>1060.8350870780237</v>
      </c>
      <c r="AG1856" s="275">
        <v>98.232276702297384</v>
      </c>
      <c r="AH1856" s="275">
        <v>98.232276702297384</v>
      </c>
      <c r="AI1856" s="275">
        <v>104.98654610091204</v>
      </c>
      <c r="AJ1856" s="275">
        <v>104.98654610091204</v>
      </c>
      <c r="AK1856" s="275">
        <v>104.98654610091204</v>
      </c>
    </row>
    <row r="1857" spans="1:37" ht="15" x14ac:dyDescent="0.25">
      <c r="A1857" s="269" t="s">
        <v>3222</v>
      </c>
      <c r="B1857" s="269" t="s">
        <v>2005</v>
      </c>
      <c r="C1857" s="275">
        <v>67</v>
      </c>
      <c r="D1857" s="269" t="s">
        <v>802</v>
      </c>
      <c r="E1857" s="275">
        <v>441.3299276294797</v>
      </c>
      <c r="F1857" s="275">
        <v>194.83643760858945</v>
      </c>
      <c r="G1857" s="275">
        <v>257.50967046621741</v>
      </c>
      <c r="H1857" s="275">
        <v>362.37885677877318</v>
      </c>
      <c r="I1857" s="275">
        <v>271.04573507247369</v>
      </c>
      <c r="J1857" s="275">
        <v>324.46357016015429</v>
      </c>
      <c r="K1857" s="275">
        <v>363.14630872194243</v>
      </c>
      <c r="L1857" s="275">
        <v>208.58807606903216</v>
      </c>
      <c r="M1857" s="275">
        <v>293.22004103462291</v>
      </c>
      <c r="N1857" s="275">
        <v>157.53522036324711</v>
      </c>
      <c r="O1857" s="275">
        <v>76.170678168246951</v>
      </c>
      <c r="P1857" s="275">
        <v>103.66466623288755</v>
      </c>
      <c r="Q1857" s="275">
        <v>165.44315401378532</v>
      </c>
      <c r="R1857" s="275">
        <v>103.04885504552736</v>
      </c>
      <c r="S1857" s="275">
        <v>139.61308276201962</v>
      </c>
      <c r="T1857" s="275">
        <v>160.64135029617674</v>
      </c>
      <c r="U1857" s="275">
        <v>84.196607168049297</v>
      </c>
      <c r="V1857" s="275">
        <v>127.06217424848124</v>
      </c>
      <c r="W1857" s="275">
        <v>5.3333254731707473</v>
      </c>
      <c r="X1857" s="275">
        <v>0.13373160091635655</v>
      </c>
      <c r="Y1857" s="275">
        <v>2.733528537043552</v>
      </c>
      <c r="Z1857" s="275">
        <v>1.0436620706633239</v>
      </c>
      <c r="AA1857" s="275">
        <v>1.0436620706633239</v>
      </c>
      <c r="AB1857" s="275">
        <v>1.0436620706633239</v>
      </c>
      <c r="AC1857" s="275">
        <v>1.0436620706633239</v>
      </c>
      <c r="AD1857" s="275">
        <v>1.0436620706633239</v>
      </c>
      <c r="AE1857" s="275">
        <v>1.0436620706633239</v>
      </c>
      <c r="AF1857" s="275">
        <v>245.20082284037372</v>
      </c>
      <c r="AG1857" s="275">
        <v>22.705358911097385</v>
      </c>
      <c r="AH1857" s="275">
        <v>22.705358911097385</v>
      </c>
      <c r="AI1857" s="275">
        <v>24.945958387054464</v>
      </c>
      <c r="AJ1857" s="275">
        <v>24.945958387054464</v>
      </c>
      <c r="AK1857" s="275">
        <v>24.945958387054464</v>
      </c>
    </row>
    <row r="1858" spans="1:37" ht="15" x14ac:dyDescent="0.25">
      <c r="A1858" s="269" t="s">
        <v>2004</v>
      </c>
      <c r="B1858" s="269" t="s">
        <v>2005</v>
      </c>
      <c r="C1858" s="275">
        <v>76</v>
      </c>
      <c r="D1858" s="269" t="s">
        <v>802</v>
      </c>
      <c r="E1858" s="275">
        <v>451.4073892627946</v>
      </c>
      <c r="F1858" s="275">
        <v>217.47355810915337</v>
      </c>
      <c r="G1858" s="275">
        <v>286.43173102790934</v>
      </c>
      <c r="H1858" s="275">
        <v>387.29561177060089</v>
      </c>
      <c r="I1858" s="275">
        <v>317.43467328188905</v>
      </c>
      <c r="J1858" s="275">
        <v>354.17502932795765</v>
      </c>
      <c r="K1858" s="275">
        <v>387.54546619182202</v>
      </c>
      <c r="L1858" s="275">
        <v>240.40219685505284</v>
      </c>
      <c r="M1858" s="275">
        <v>325.67956630781111</v>
      </c>
      <c r="N1858" s="275">
        <v>164.33312156311405</v>
      </c>
      <c r="O1858" s="275">
        <v>84.33314508593682</v>
      </c>
      <c r="P1858" s="275">
        <v>112.8932565289832</v>
      </c>
      <c r="Q1858" s="275">
        <v>165.31047777638213</v>
      </c>
      <c r="R1858" s="275">
        <v>116.48060121221728</v>
      </c>
      <c r="S1858" s="275">
        <v>144.14879739419757</v>
      </c>
      <c r="T1858" s="275">
        <v>158.04326843237692</v>
      </c>
      <c r="U1858" s="275">
        <v>96.992395810201444</v>
      </c>
      <c r="V1858" s="275">
        <v>132.84255403013645</v>
      </c>
      <c r="W1858" s="275">
        <v>5.3333254731707473</v>
      </c>
      <c r="X1858" s="275">
        <v>0.13373160091635655</v>
      </c>
      <c r="Y1858" s="275">
        <v>2.733528537043552</v>
      </c>
      <c r="Z1858" s="275">
        <v>1.0436620706633239</v>
      </c>
      <c r="AA1858" s="275">
        <v>1.0436620706633239</v>
      </c>
      <c r="AB1858" s="275">
        <v>1.0436620706633239</v>
      </c>
      <c r="AC1858" s="275">
        <v>1.0436620706633239</v>
      </c>
      <c r="AD1858" s="275">
        <v>1.0436620706633239</v>
      </c>
      <c r="AE1858" s="275">
        <v>1.0436620706633239</v>
      </c>
      <c r="AF1858" s="275">
        <v>226.87653425697368</v>
      </c>
      <c r="AG1858" s="275">
        <v>21.008547991197393</v>
      </c>
      <c r="AH1858" s="275">
        <v>21.008547991197393</v>
      </c>
      <c r="AI1858" s="275">
        <v>25.818876658662788</v>
      </c>
      <c r="AJ1858" s="275">
        <v>25.818876658662788</v>
      </c>
      <c r="AK1858" s="275">
        <v>25.818876658662788</v>
      </c>
    </row>
    <row r="1859" spans="1:37" ht="15" x14ac:dyDescent="0.25">
      <c r="A1859" s="269" t="s">
        <v>4065</v>
      </c>
      <c r="B1859" s="269" t="s">
        <v>2007</v>
      </c>
      <c r="C1859" s="275">
        <v>77</v>
      </c>
      <c r="D1859" s="269" t="s">
        <v>802</v>
      </c>
      <c r="E1859" s="275">
        <v>454.46010741956934</v>
      </c>
      <c r="F1859" s="275">
        <v>158.24209950667202</v>
      </c>
      <c r="G1859" s="275">
        <v>258.05818319698773</v>
      </c>
      <c r="H1859" s="275">
        <v>326.23337826901479</v>
      </c>
      <c r="I1859" s="275">
        <v>242.74366174484413</v>
      </c>
      <c r="J1859" s="275">
        <v>295.01596622317993</v>
      </c>
      <c r="K1859" s="275">
        <v>367.71705582993434</v>
      </c>
      <c r="L1859" s="275">
        <v>197.26894904444543</v>
      </c>
      <c r="M1859" s="275">
        <v>294.47627259978009</v>
      </c>
      <c r="N1859" s="275">
        <v>151.4679319574725</v>
      </c>
      <c r="O1859" s="275">
        <v>51.525944740942087</v>
      </c>
      <c r="P1859" s="275">
        <v>86.881494858601442</v>
      </c>
      <c r="Q1859" s="275">
        <v>140.13025597360934</v>
      </c>
      <c r="R1859" s="275">
        <v>88.461084501420572</v>
      </c>
      <c r="S1859" s="275">
        <v>118.46238859122758</v>
      </c>
      <c r="T1859" s="275">
        <v>141.47162870009655</v>
      </c>
      <c r="U1859" s="275">
        <v>65.954600842716104</v>
      </c>
      <c r="V1859" s="275">
        <v>108.78538922625469</v>
      </c>
      <c r="W1859" s="275">
        <v>4.912635842148628</v>
      </c>
      <c r="X1859" s="275">
        <v>8.144139123780722E-2</v>
      </c>
      <c r="Y1859" s="275">
        <v>2.4970386166932177</v>
      </c>
      <c r="Z1859" s="275">
        <v>0.49844161207973636</v>
      </c>
      <c r="AA1859" s="275">
        <v>0.49844161207973636</v>
      </c>
      <c r="AB1859" s="275">
        <v>0.49844161207973636</v>
      </c>
      <c r="AC1859" s="275">
        <v>0.49844161207973636</v>
      </c>
      <c r="AD1859" s="275">
        <v>0.49844161207973636</v>
      </c>
      <c r="AE1859" s="275">
        <v>0.49844161207973636</v>
      </c>
      <c r="AF1859" s="275">
        <v>302.9667521156</v>
      </c>
      <c r="AG1859" s="275">
        <v>28.054422804499996</v>
      </c>
      <c r="AH1859" s="275">
        <v>28.054422804499996</v>
      </c>
      <c r="AI1859" s="275">
        <v>29.95872563459212</v>
      </c>
      <c r="AJ1859" s="275">
        <v>29.95872563459212</v>
      </c>
      <c r="AK1859" s="275">
        <v>29.95872563459212</v>
      </c>
    </row>
    <row r="1860" spans="1:37" ht="15" x14ac:dyDescent="0.25">
      <c r="A1860" s="269" t="s">
        <v>2006</v>
      </c>
      <c r="B1860" s="269" t="s">
        <v>2007</v>
      </c>
      <c r="C1860" s="275">
        <v>77</v>
      </c>
      <c r="D1860" s="269" t="s">
        <v>802</v>
      </c>
      <c r="E1860" s="275">
        <v>454.46010741956934</v>
      </c>
      <c r="F1860" s="275">
        <v>158.24209950667202</v>
      </c>
      <c r="G1860" s="275">
        <v>258.05818319698773</v>
      </c>
      <c r="H1860" s="275">
        <v>326.23337826901479</v>
      </c>
      <c r="I1860" s="275">
        <v>242.74366174484413</v>
      </c>
      <c r="J1860" s="275">
        <v>295.01596622317993</v>
      </c>
      <c r="K1860" s="275">
        <v>367.71705582993434</v>
      </c>
      <c r="L1860" s="275">
        <v>197.26894904444543</v>
      </c>
      <c r="M1860" s="275">
        <v>294.47627259978009</v>
      </c>
      <c r="N1860" s="275">
        <v>151.4679319574725</v>
      </c>
      <c r="O1860" s="275">
        <v>51.525944740942087</v>
      </c>
      <c r="P1860" s="275">
        <v>86.881494858601442</v>
      </c>
      <c r="Q1860" s="275">
        <v>140.13025597360937</v>
      </c>
      <c r="R1860" s="275">
        <v>88.461084501420572</v>
      </c>
      <c r="S1860" s="275">
        <v>118.46238859122761</v>
      </c>
      <c r="T1860" s="275">
        <v>141.47162870009655</v>
      </c>
      <c r="U1860" s="275">
        <v>65.954600842716104</v>
      </c>
      <c r="V1860" s="275">
        <v>108.78538922625469</v>
      </c>
      <c r="W1860" s="275">
        <v>4.912635842148628</v>
      </c>
      <c r="X1860" s="275">
        <v>8.144139123780722E-2</v>
      </c>
      <c r="Y1860" s="275">
        <v>2.4970386166932177</v>
      </c>
      <c r="Z1860" s="275">
        <v>0.49844161207973636</v>
      </c>
      <c r="AA1860" s="275">
        <v>0.49844161207973636</v>
      </c>
      <c r="AB1860" s="275">
        <v>0.49844161207973636</v>
      </c>
      <c r="AC1860" s="275">
        <v>0.49844161207973636</v>
      </c>
      <c r="AD1860" s="275">
        <v>0.49844161207973636</v>
      </c>
      <c r="AE1860" s="275">
        <v>0.49844161207973636</v>
      </c>
      <c r="AF1860" s="275">
        <v>302.9084023469</v>
      </c>
      <c r="AG1860" s="275">
        <v>28.049019674799997</v>
      </c>
      <c r="AH1860" s="275">
        <v>28.049019674799997</v>
      </c>
      <c r="AI1860" s="275">
        <v>29.540583832238724</v>
      </c>
      <c r="AJ1860" s="275">
        <v>29.540583832238724</v>
      </c>
      <c r="AK1860" s="275">
        <v>29.540583832238724</v>
      </c>
    </row>
    <row r="1861" spans="1:37" ht="15" x14ac:dyDescent="0.25">
      <c r="A1861" s="269" t="s">
        <v>4066</v>
      </c>
      <c r="B1861" s="269" t="s">
        <v>2009</v>
      </c>
      <c r="C1861" s="275">
        <v>144</v>
      </c>
      <c r="D1861" s="269" t="s">
        <v>802</v>
      </c>
      <c r="E1861" s="275">
        <v>637.65876793168638</v>
      </c>
      <c r="F1861" s="275">
        <v>168.78673096679182</v>
      </c>
      <c r="G1861" s="275">
        <v>294.69010253323773</v>
      </c>
      <c r="H1861" s="275">
        <v>475.05529138354029</v>
      </c>
      <c r="I1861" s="275">
        <v>262.22393308990581</v>
      </c>
      <c r="J1861" s="275">
        <v>401.64588963109958</v>
      </c>
      <c r="K1861" s="275">
        <v>482.92403732951453</v>
      </c>
      <c r="L1861" s="275">
        <v>199.8649730736191</v>
      </c>
      <c r="M1861" s="275">
        <v>345.35570968363481</v>
      </c>
      <c r="N1861" s="275">
        <v>220.50539947368532</v>
      </c>
      <c r="O1861" s="275">
        <v>75.746432419240435</v>
      </c>
      <c r="P1861" s="275">
        <v>120.72455950846495</v>
      </c>
      <c r="Q1861" s="275">
        <v>246.71249642986373</v>
      </c>
      <c r="R1861" s="275">
        <v>111.06577422273961</v>
      </c>
      <c r="S1861" s="275">
        <v>192.9269382832758</v>
      </c>
      <c r="T1861" s="275">
        <v>241.35355105351573</v>
      </c>
      <c r="U1861" s="275">
        <v>82.74405469914997</v>
      </c>
      <c r="V1861" s="275">
        <v>166.79350075719407</v>
      </c>
      <c r="W1861" s="275">
        <v>6.569639736166951</v>
      </c>
      <c r="X1861" s="275">
        <v>0.10956743251001694</v>
      </c>
      <c r="Y1861" s="275">
        <v>3.3396035843384841</v>
      </c>
      <c r="Z1861" s="275">
        <v>0.76715260611798719</v>
      </c>
      <c r="AA1861" s="275">
        <v>0.76715260611798719</v>
      </c>
      <c r="AB1861" s="275">
        <v>0.76715260611798719</v>
      </c>
      <c r="AC1861" s="275">
        <v>0.76715260611798719</v>
      </c>
      <c r="AD1861" s="275">
        <v>0.76715260611798719</v>
      </c>
      <c r="AE1861" s="275">
        <v>0.76715260611798719</v>
      </c>
      <c r="AF1861" s="275">
        <v>531.16065928804994</v>
      </c>
      <c r="AG1861" s="275">
        <v>49.184942028999998</v>
      </c>
      <c r="AH1861" s="275">
        <v>49.184942028999998</v>
      </c>
      <c r="AI1861" s="275">
        <v>50.610942645745205</v>
      </c>
      <c r="AJ1861" s="275">
        <v>50.610942645745205</v>
      </c>
      <c r="AK1861" s="275">
        <v>50.610942645745205</v>
      </c>
    </row>
    <row r="1862" spans="1:37" ht="15" x14ac:dyDescent="0.25">
      <c r="A1862" s="269" t="s">
        <v>2008</v>
      </c>
      <c r="B1862" s="269" t="s">
        <v>2009</v>
      </c>
      <c r="C1862" s="275">
        <v>144</v>
      </c>
      <c r="D1862" s="269" t="s">
        <v>802</v>
      </c>
      <c r="E1862" s="275">
        <v>637.65876793168638</v>
      </c>
      <c r="F1862" s="275">
        <v>168.78673096679182</v>
      </c>
      <c r="G1862" s="275">
        <v>294.69010253323773</v>
      </c>
      <c r="H1862" s="275">
        <v>475.05529138354029</v>
      </c>
      <c r="I1862" s="275">
        <v>262.22393308990581</v>
      </c>
      <c r="J1862" s="275">
        <v>401.64588963109958</v>
      </c>
      <c r="K1862" s="275">
        <v>482.92403732951453</v>
      </c>
      <c r="L1862" s="275">
        <v>199.8649730736191</v>
      </c>
      <c r="M1862" s="275">
        <v>345.35570968363481</v>
      </c>
      <c r="N1862" s="275">
        <v>220.50539947368532</v>
      </c>
      <c r="O1862" s="275">
        <v>75.746432419240435</v>
      </c>
      <c r="P1862" s="275">
        <v>120.72455950846495</v>
      </c>
      <c r="Q1862" s="275">
        <v>246.71249642986373</v>
      </c>
      <c r="R1862" s="275">
        <v>111.06577422273958</v>
      </c>
      <c r="S1862" s="275">
        <v>192.9269382832758</v>
      </c>
      <c r="T1862" s="275">
        <v>241.35355105351573</v>
      </c>
      <c r="U1862" s="275">
        <v>82.74405469914997</v>
      </c>
      <c r="V1862" s="275">
        <v>166.79350075719407</v>
      </c>
      <c r="W1862" s="275">
        <v>6.569639736166951</v>
      </c>
      <c r="X1862" s="275">
        <v>0.10956743251001694</v>
      </c>
      <c r="Y1862" s="275">
        <v>3.3396035843384841</v>
      </c>
      <c r="Z1862" s="275">
        <v>0.76715260611798719</v>
      </c>
      <c r="AA1862" s="275">
        <v>0.76715260611798719</v>
      </c>
      <c r="AB1862" s="275">
        <v>0.76715260611798719</v>
      </c>
      <c r="AC1862" s="275">
        <v>0.76715260611798719</v>
      </c>
      <c r="AD1862" s="275">
        <v>0.76715260611798719</v>
      </c>
      <c r="AE1862" s="275">
        <v>0.76715260611798719</v>
      </c>
      <c r="AF1862" s="275">
        <v>531.05015047414997</v>
      </c>
      <c r="AG1862" s="275">
        <v>49.174709036299994</v>
      </c>
      <c r="AH1862" s="275">
        <v>49.174709036299994</v>
      </c>
      <c r="AI1862" s="275">
        <v>49.627085610010532</v>
      </c>
      <c r="AJ1862" s="275">
        <v>49.627085610010532</v>
      </c>
      <c r="AK1862" s="275">
        <v>49.627085610010532</v>
      </c>
    </row>
    <row r="1863" spans="1:37" ht="15" x14ac:dyDescent="0.25">
      <c r="A1863" s="269" t="s">
        <v>4472</v>
      </c>
      <c r="B1863" s="269" t="s">
        <v>4473</v>
      </c>
      <c r="C1863" s="275">
        <v>14</v>
      </c>
      <c r="D1863" s="269" t="s">
        <v>802</v>
      </c>
      <c r="E1863" s="275">
        <v>70.039781928363141</v>
      </c>
      <c r="F1863" s="275">
        <v>11.672194285387032</v>
      </c>
      <c r="G1863" s="275">
        <v>27.447829903511433</v>
      </c>
      <c r="H1863" s="275">
        <v>51.02996621573508</v>
      </c>
      <c r="I1863" s="275">
        <v>23.245188573401968</v>
      </c>
      <c r="J1863" s="275">
        <v>41.793523217174027</v>
      </c>
      <c r="K1863" s="275">
        <v>51.02996621573508</v>
      </c>
      <c r="L1863" s="275">
        <v>15.795048230222754</v>
      </c>
      <c r="M1863" s="275">
        <v>33.793863969633165</v>
      </c>
      <c r="N1863" s="275">
        <v>21.319732055908599</v>
      </c>
      <c r="O1863" s="275">
        <v>5.1171382044006126</v>
      </c>
      <c r="P1863" s="275">
        <v>9.7484078488028505</v>
      </c>
      <c r="Q1863" s="275">
        <v>25.899486837468796</v>
      </c>
      <c r="R1863" s="275">
        <v>7.8498650513197887</v>
      </c>
      <c r="S1863" s="275">
        <v>18.875779272081907</v>
      </c>
      <c r="T1863" s="275">
        <v>25.899486837468796</v>
      </c>
      <c r="U1863" s="275">
        <v>5.1558916504020269</v>
      </c>
      <c r="V1863" s="275">
        <v>15.854747557549778</v>
      </c>
      <c r="W1863" s="275">
        <v>0</v>
      </c>
      <c r="X1863" s="275">
        <v>0</v>
      </c>
      <c r="Y1863" s="275">
        <v>0</v>
      </c>
      <c r="Z1863" s="275">
        <v>0</v>
      </c>
      <c r="AA1863" s="275">
        <v>0</v>
      </c>
      <c r="AB1863" s="275">
        <v>0</v>
      </c>
      <c r="AC1863" s="275">
        <v>0</v>
      </c>
      <c r="AD1863" s="275">
        <v>0</v>
      </c>
      <c r="AE1863" s="275">
        <v>0</v>
      </c>
      <c r="AF1863" s="275">
        <v>48.4079579227</v>
      </c>
      <c r="AG1863" s="275">
        <v>4.4825282587999995</v>
      </c>
      <c r="AH1863" s="275">
        <v>4.4825282587999995</v>
      </c>
      <c r="AI1863" s="275">
        <v>3.817298170999869</v>
      </c>
      <c r="AJ1863" s="275">
        <v>3.817298170999869</v>
      </c>
      <c r="AK1863" s="275">
        <v>3.817298170999869</v>
      </c>
    </row>
    <row r="1864" spans="1:37" ht="15" x14ac:dyDescent="0.25">
      <c r="A1864" s="269" t="s">
        <v>4067</v>
      </c>
      <c r="B1864" s="269" t="s">
        <v>550</v>
      </c>
      <c r="C1864" s="275">
        <v>4</v>
      </c>
      <c r="D1864" s="269" t="s">
        <v>802</v>
      </c>
      <c r="E1864" s="275">
        <v>0</v>
      </c>
      <c r="F1864" s="275">
        <v>0</v>
      </c>
      <c r="G1864" s="275">
        <v>0</v>
      </c>
      <c r="H1864" s="275">
        <v>0</v>
      </c>
      <c r="I1864" s="275">
        <v>0</v>
      </c>
      <c r="J1864" s="275">
        <v>0</v>
      </c>
      <c r="K1864" s="275">
        <v>0</v>
      </c>
      <c r="L1864" s="275">
        <v>0</v>
      </c>
      <c r="M1864" s="275">
        <v>0</v>
      </c>
      <c r="N1864" s="275">
        <v>0.47765553706637887</v>
      </c>
      <c r="O1864" s="275">
        <v>0.47765553706637887</v>
      </c>
      <c r="P1864" s="275">
        <v>0.47765553706637903</v>
      </c>
      <c r="Q1864" s="275">
        <v>0.47765553706637887</v>
      </c>
      <c r="R1864" s="275">
        <v>0.47765553706637887</v>
      </c>
      <c r="S1864" s="275">
        <v>0.47765553706637887</v>
      </c>
      <c r="T1864" s="275">
        <v>0.47765553706637887</v>
      </c>
      <c r="U1864" s="275">
        <v>0.47765553706637887</v>
      </c>
      <c r="V1864" s="275">
        <v>0.47765553706637887</v>
      </c>
      <c r="W1864" s="275">
        <v>6.8101748979187693E-2</v>
      </c>
      <c r="X1864" s="275">
        <v>6.1257917012213733E-4</v>
      </c>
      <c r="Y1864" s="275">
        <v>3.4357164074654917E-2</v>
      </c>
      <c r="Z1864" s="275">
        <v>3.5989913635768457E-2</v>
      </c>
      <c r="AA1864" s="275">
        <v>3.5989913635768457E-2</v>
      </c>
      <c r="AB1864" s="275">
        <v>3.5989913635768457E-2</v>
      </c>
      <c r="AC1864" s="275">
        <v>3.5989913635768457E-2</v>
      </c>
      <c r="AD1864" s="275">
        <v>3.5989913635768457E-2</v>
      </c>
      <c r="AE1864" s="275">
        <v>3.5989913635768457E-2</v>
      </c>
      <c r="AF1864" s="275">
        <v>4.4953321999999995E-3</v>
      </c>
      <c r="AG1864" s="275">
        <v>4.1625989999999997E-4</v>
      </c>
      <c r="AH1864" s="275">
        <v>4.1625989999999997E-4</v>
      </c>
      <c r="AI1864" s="275">
        <v>1.3351242026406486E-2</v>
      </c>
      <c r="AJ1864" s="275">
        <v>1.3351242026406486E-2</v>
      </c>
      <c r="AK1864" s="275">
        <v>1.3351242026406486E-2</v>
      </c>
    </row>
    <row r="1865" spans="1:37" ht="15" x14ac:dyDescent="0.25">
      <c r="A1865" s="269" t="s">
        <v>4068</v>
      </c>
      <c r="B1865" s="269" t="s">
        <v>537</v>
      </c>
      <c r="C1865" s="275">
        <v>2</v>
      </c>
      <c r="D1865" s="269" t="s">
        <v>802</v>
      </c>
      <c r="E1865" s="275">
        <v>0</v>
      </c>
      <c r="F1865" s="275">
        <v>0</v>
      </c>
      <c r="G1865" s="275">
        <v>0</v>
      </c>
      <c r="H1865" s="275">
        <v>0</v>
      </c>
      <c r="I1865" s="275">
        <v>0</v>
      </c>
      <c r="J1865" s="275">
        <v>0</v>
      </c>
      <c r="K1865" s="275">
        <v>0</v>
      </c>
      <c r="L1865" s="275">
        <v>0</v>
      </c>
      <c r="M1865" s="275">
        <v>0</v>
      </c>
      <c r="N1865" s="275">
        <v>0.25964042541074767</v>
      </c>
      <c r="O1865" s="275">
        <v>0.25964042541074767</v>
      </c>
      <c r="P1865" s="275">
        <v>0.25964042541074767</v>
      </c>
      <c r="Q1865" s="275">
        <v>0.25964042541074767</v>
      </c>
      <c r="R1865" s="275">
        <v>0.25964042541074767</v>
      </c>
      <c r="S1865" s="275">
        <v>0.25964042541074767</v>
      </c>
      <c r="T1865" s="275">
        <v>0.25964042541074767</v>
      </c>
      <c r="U1865" s="275">
        <v>0.25964042541074767</v>
      </c>
      <c r="V1865" s="275">
        <v>0.25964042541074767</v>
      </c>
      <c r="W1865" s="275">
        <v>4.9950560410014007E-2</v>
      </c>
      <c r="X1865" s="275">
        <v>3.7526522299809152E-4</v>
      </c>
      <c r="Y1865" s="275">
        <v>2.5162912816506049E-2</v>
      </c>
      <c r="Z1865" s="275">
        <v>3.5236305587178975E-2</v>
      </c>
      <c r="AA1865" s="275">
        <v>3.5236305587178975E-2</v>
      </c>
      <c r="AB1865" s="275">
        <v>3.5236305587178975E-2</v>
      </c>
      <c r="AC1865" s="275">
        <v>3.5236305587178975E-2</v>
      </c>
      <c r="AD1865" s="275">
        <v>3.5236305587178975E-2</v>
      </c>
      <c r="AE1865" s="275">
        <v>3.5236305587178975E-2</v>
      </c>
      <c r="AF1865" s="275">
        <v>2.4062522000000003E-3</v>
      </c>
      <c r="AG1865" s="275">
        <v>2.2281640000000003E-4</v>
      </c>
      <c r="AH1865" s="275">
        <v>2.2281640000000003E-4</v>
      </c>
      <c r="AI1865" s="275">
        <v>7.685271772202045E-3</v>
      </c>
      <c r="AJ1865" s="275">
        <v>7.685271772202045E-3</v>
      </c>
      <c r="AK1865" s="275">
        <v>7.685271772202045E-3</v>
      </c>
    </row>
    <row r="1866" spans="1:37" ht="15" x14ac:dyDescent="0.25">
      <c r="A1866" s="269" t="s">
        <v>4069</v>
      </c>
      <c r="B1866" s="269" t="s">
        <v>538</v>
      </c>
      <c r="C1866" s="275">
        <v>4</v>
      </c>
      <c r="D1866" s="269" t="s">
        <v>802</v>
      </c>
      <c r="E1866" s="275">
        <v>0</v>
      </c>
      <c r="F1866" s="275">
        <v>0</v>
      </c>
      <c r="G1866" s="275">
        <v>0</v>
      </c>
      <c r="H1866" s="275">
        <v>0</v>
      </c>
      <c r="I1866" s="275">
        <v>0</v>
      </c>
      <c r="J1866" s="275">
        <v>0</v>
      </c>
      <c r="K1866" s="275">
        <v>0</v>
      </c>
      <c r="L1866" s="275">
        <v>0</v>
      </c>
      <c r="M1866" s="275">
        <v>0</v>
      </c>
      <c r="N1866" s="275">
        <v>0.51928085082149533</v>
      </c>
      <c r="O1866" s="275">
        <v>0.51928085082149533</v>
      </c>
      <c r="P1866" s="275">
        <v>0.51928085082149533</v>
      </c>
      <c r="Q1866" s="275">
        <v>0.51928085082149533</v>
      </c>
      <c r="R1866" s="275">
        <v>0.51928085082149533</v>
      </c>
      <c r="S1866" s="275">
        <v>0.51928085082149533</v>
      </c>
      <c r="T1866" s="275">
        <v>0.51928085082149533</v>
      </c>
      <c r="U1866" s="275">
        <v>0.51928085082149533</v>
      </c>
      <c r="V1866" s="275">
        <v>0.51928085082149533</v>
      </c>
      <c r="W1866" s="275">
        <v>6.7492538419187689E-2</v>
      </c>
      <c r="X1866" s="275">
        <v>5.6246145012213737E-4</v>
      </c>
      <c r="Y1866" s="275">
        <v>3.4027499934654912E-2</v>
      </c>
      <c r="Z1866" s="275">
        <v>3.5883978555768456E-2</v>
      </c>
      <c r="AA1866" s="275">
        <v>3.5883978555768456E-2</v>
      </c>
      <c r="AB1866" s="275">
        <v>3.5883978555768456E-2</v>
      </c>
      <c r="AC1866" s="275">
        <v>3.5883978555768456E-2</v>
      </c>
      <c r="AD1866" s="275">
        <v>3.5883978555768456E-2</v>
      </c>
      <c r="AE1866" s="275">
        <v>3.5883978555768456E-2</v>
      </c>
      <c r="AF1866" s="275">
        <v>4.0238032000000003E-3</v>
      </c>
      <c r="AG1866" s="275">
        <v>3.726E-4</v>
      </c>
      <c r="AH1866" s="275">
        <v>3.726E-4</v>
      </c>
      <c r="AI1866" s="275">
        <v>1.537054354440409E-2</v>
      </c>
      <c r="AJ1866" s="275">
        <v>1.537054354440409E-2</v>
      </c>
      <c r="AK1866" s="275">
        <v>1.537054354440409E-2</v>
      </c>
    </row>
    <row r="1867" spans="1:37" ht="15" x14ac:dyDescent="0.25">
      <c r="A1867" s="269" t="s">
        <v>4070</v>
      </c>
      <c r="B1867" s="269" t="s">
        <v>539</v>
      </c>
      <c r="C1867" s="275">
        <v>4</v>
      </c>
      <c r="D1867" s="269" t="s">
        <v>802</v>
      </c>
      <c r="E1867" s="275">
        <v>0</v>
      </c>
      <c r="F1867" s="275">
        <v>0</v>
      </c>
      <c r="G1867" s="275">
        <v>0</v>
      </c>
      <c r="H1867" s="275">
        <v>0</v>
      </c>
      <c r="I1867" s="275">
        <v>0</v>
      </c>
      <c r="J1867" s="275">
        <v>0</v>
      </c>
      <c r="K1867" s="275">
        <v>0</v>
      </c>
      <c r="L1867" s="275">
        <v>0</v>
      </c>
      <c r="M1867" s="275">
        <v>0</v>
      </c>
      <c r="N1867" s="275">
        <v>0.51928085082149533</v>
      </c>
      <c r="O1867" s="275">
        <v>0.51928085082149533</v>
      </c>
      <c r="P1867" s="275">
        <v>0.51928085082149533</v>
      </c>
      <c r="Q1867" s="275">
        <v>0.51928085082149533</v>
      </c>
      <c r="R1867" s="275">
        <v>0.51928085082149533</v>
      </c>
      <c r="S1867" s="275">
        <v>0.51928085082149533</v>
      </c>
      <c r="T1867" s="275">
        <v>0.51928085082149533</v>
      </c>
      <c r="U1867" s="275">
        <v>0.51928085082149533</v>
      </c>
      <c r="V1867" s="275">
        <v>0.51928085082149533</v>
      </c>
      <c r="W1867" s="275">
        <v>6.7492538419187689E-2</v>
      </c>
      <c r="X1867" s="275">
        <v>5.6246145012213737E-4</v>
      </c>
      <c r="Y1867" s="275">
        <v>3.4027499934654912E-2</v>
      </c>
      <c r="Z1867" s="275">
        <v>3.5883978555768456E-2</v>
      </c>
      <c r="AA1867" s="275">
        <v>3.5883978555768456E-2</v>
      </c>
      <c r="AB1867" s="275">
        <v>3.5883978555768456E-2</v>
      </c>
      <c r="AC1867" s="275">
        <v>3.5883978555768456E-2</v>
      </c>
      <c r="AD1867" s="275">
        <v>3.5883978555768456E-2</v>
      </c>
      <c r="AE1867" s="275">
        <v>3.5883978555768456E-2</v>
      </c>
      <c r="AF1867" s="275">
        <v>4.0238032000000003E-3</v>
      </c>
      <c r="AG1867" s="275">
        <v>3.726E-4</v>
      </c>
      <c r="AH1867" s="275">
        <v>3.726E-4</v>
      </c>
      <c r="AI1867" s="275">
        <v>1.537054354440409E-2</v>
      </c>
      <c r="AJ1867" s="275">
        <v>1.537054354440409E-2</v>
      </c>
      <c r="AK1867" s="275">
        <v>1.537054354440409E-2</v>
      </c>
    </row>
    <row r="1868" spans="1:37" ht="15" x14ac:dyDescent="0.25">
      <c r="A1868" s="269" t="s">
        <v>4071</v>
      </c>
      <c r="B1868" s="269" t="s">
        <v>551</v>
      </c>
      <c r="C1868" s="275">
        <v>6</v>
      </c>
      <c r="D1868" s="269" t="s">
        <v>802</v>
      </c>
      <c r="E1868" s="275">
        <v>47.566850476731354</v>
      </c>
      <c r="F1868" s="275">
        <v>25.77223078222379</v>
      </c>
      <c r="G1868" s="275">
        <v>31.448654777297751</v>
      </c>
      <c r="H1868" s="275">
        <v>40.756963786576776</v>
      </c>
      <c r="I1868" s="275">
        <v>35.361408249511477</v>
      </c>
      <c r="J1868" s="275">
        <v>38.243072464254126</v>
      </c>
      <c r="K1868" s="275">
        <v>39.639796457082916</v>
      </c>
      <c r="L1868" s="275">
        <v>20.952663201753698</v>
      </c>
      <c r="M1868" s="275">
        <v>32.342810406006826</v>
      </c>
      <c r="N1868" s="275">
        <v>27.902316420568241</v>
      </c>
      <c r="O1868" s="275">
        <v>23.438348936740603</v>
      </c>
      <c r="P1868" s="275">
        <v>25.022929732199412</v>
      </c>
      <c r="Q1868" s="275">
        <v>29.546656046768337</v>
      </c>
      <c r="R1868" s="275">
        <v>25.167176946990839</v>
      </c>
      <c r="S1868" s="275">
        <v>27.733148219820535</v>
      </c>
      <c r="T1868" s="275">
        <v>29.280803353248828</v>
      </c>
      <c r="U1868" s="275">
        <v>23.063798238633069</v>
      </c>
      <c r="V1868" s="275">
        <v>26.549514659386144</v>
      </c>
      <c r="W1868" s="275">
        <v>4.236573950891616</v>
      </c>
      <c r="X1868" s="275">
        <v>6.9615561254979016E-2</v>
      </c>
      <c r="Y1868" s="275">
        <v>2.1530947560732976</v>
      </c>
      <c r="Z1868" s="275">
        <v>0.36684180883417794</v>
      </c>
      <c r="AA1868" s="275">
        <v>0.36684180883417794</v>
      </c>
      <c r="AB1868" s="275">
        <v>0.36684180883417794</v>
      </c>
      <c r="AC1868" s="275">
        <v>0.36684180883417794</v>
      </c>
      <c r="AD1868" s="275">
        <v>0.36684180883417794</v>
      </c>
      <c r="AE1868" s="275">
        <v>0.36684180883417794</v>
      </c>
      <c r="AF1868" s="275">
        <v>19.807354112299997</v>
      </c>
      <c r="AG1868" s="275">
        <v>1.8341421068999999</v>
      </c>
      <c r="AH1868" s="275">
        <v>1.8341421068999999</v>
      </c>
      <c r="AI1868" s="275">
        <v>1.8174845936923567</v>
      </c>
      <c r="AJ1868" s="275">
        <v>1.8174845936923567</v>
      </c>
      <c r="AK1868" s="275">
        <v>1.8174845936923567</v>
      </c>
    </row>
    <row r="1869" spans="1:37" ht="15" x14ac:dyDescent="0.25">
      <c r="A1869" s="269" t="s">
        <v>4072</v>
      </c>
      <c r="B1869" s="269" t="s">
        <v>2016</v>
      </c>
      <c r="C1869" s="275">
        <v>2</v>
      </c>
      <c r="D1869" s="269" t="s">
        <v>802</v>
      </c>
      <c r="E1869" s="275">
        <v>23.71394546635516</v>
      </c>
      <c r="F1869" s="275">
        <v>9.1063457938787096</v>
      </c>
      <c r="G1869" s="275">
        <v>12.290457462109183</v>
      </c>
      <c r="H1869" s="275">
        <v>18.961491538198146</v>
      </c>
      <c r="I1869" s="275">
        <v>12.015297127614867</v>
      </c>
      <c r="J1869" s="275">
        <v>16.342180789344663</v>
      </c>
      <c r="K1869" s="275">
        <v>18.961491538198146</v>
      </c>
      <c r="L1869" s="275">
        <v>8.0525187947685648</v>
      </c>
      <c r="M1869" s="275">
        <v>13.876965978639621</v>
      </c>
      <c r="N1869" s="275">
        <v>5.83420264302526</v>
      </c>
      <c r="O1869" s="275">
        <v>2.1199278633431398</v>
      </c>
      <c r="P1869" s="275">
        <v>3.243255226510557</v>
      </c>
      <c r="Q1869" s="275">
        <v>7.4147217673413408</v>
      </c>
      <c r="R1869" s="275">
        <v>2.9023163208040881</v>
      </c>
      <c r="S1869" s="275">
        <v>5.6091915031290416</v>
      </c>
      <c r="T1869" s="275">
        <v>7.4147217673413408</v>
      </c>
      <c r="U1869" s="275">
        <v>1.7932425416486166</v>
      </c>
      <c r="V1869" s="275">
        <v>4.7698401536972899</v>
      </c>
      <c r="W1869" s="275">
        <v>5.2513561644590333E-2</v>
      </c>
      <c r="X1869" s="275">
        <v>1.8376660771240458E-3</v>
      </c>
      <c r="Y1869" s="275">
        <v>2.7175613860857189E-2</v>
      </c>
      <c r="Z1869" s="275">
        <v>4.3721721249839481E-2</v>
      </c>
      <c r="AA1869" s="275">
        <v>4.3721721249839481E-2</v>
      </c>
      <c r="AB1869" s="275">
        <v>4.3721721249839481E-2</v>
      </c>
      <c r="AC1869" s="275">
        <v>4.3721721249839481E-2</v>
      </c>
      <c r="AD1869" s="275">
        <v>4.3721721249839481E-2</v>
      </c>
      <c r="AE1869" s="275">
        <v>4.3721721249839481E-2</v>
      </c>
      <c r="AF1869" s="275">
        <v>12.2550666354</v>
      </c>
      <c r="AG1869" s="275">
        <v>1.1348068655999999</v>
      </c>
      <c r="AH1869" s="275">
        <v>1.1348068655999999</v>
      </c>
      <c r="AI1869" s="275">
        <v>0.97283149890240406</v>
      </c>
      <c r="AJ1869" s="275">
        <v>0.97283149890240406</v>
      </c>
      <c r="AK1869" s="275">
        <v>0.97283149890240406</v>
      </c>
    </row>
    <row r="1870" spans="1:37" ht="15" x14ac:dyDescent="0.25">
      <c r="A1870" s="269" t="s">
        <v>4073</v>
      </c>
      <c r="B1870" s="269" t="s">
        <v>540</v>
      </c>
      <c r="C1870" s="275">
        <v>4</v>
      </c>
      <c r="D1870" s="269" t="s">
        <v>802</v>
      </c>
      <c r="E1870" s="275">
        <v>23.71394546635516</v>
      </c>
      <c r="F1870" s="275">
        <v>9.1063457938787096</v>
      </c>
      <c r="G1870" s="275">
        <v>12.290457462109183</v>
      </c>
      <c r="H1870" s="275">
        <v>18.961491538198146</v>
      </c>
      <c r="I1870" s="275">
        <v>12.015297127614867</v>
      </c>
      <c r="J1870" s="275">
        <v>16.342180789344663</v>
      </c>
      <c r="K1870" s="275">
        <v>18.961491538198146</v>
      </c>
      <c r="L1870" s="275">
        <v>8.0525187947685648</v>
      </c>
      <c r="M1870" s="275">
        <v>13.876965978639621</v>
      </c>
      <c r="N1870" s="275">
        <v>6.7664438126355781</v>
      </c>
      <c r="O1870" s="275">
        <v>2.3530177788342028</v>
      </c>
      <c r="P1870" s="275">
        <v>3.767658164551309</v>
      </c>
      <c r="Q1870" s="275">
        <v>8.0362290462319894</v>
      </c>
      <c r="R1870" s="275">
        <v>3.6015070723746545</v>
      </c>
      <c r="S1870" s="275">
        <v>6.2695405183596487</v>
      </c>
      <c r="T1870" s="275">
        <v>7.8808621008721556</v>
      </c>
      <c r="U1870" s="275">
        <v>2.2593828751794316</v>
      </c>
      <c r="V1870" s="275">
        <v>5.2942430917380428</v>
      </c>
      <c r="W1870" s="275">
        <v>8.4767854336253334E-2</v>
      </c>
      <c r="X1870" s="275">
        <v>7.4957097724618314E-4</v>
      </c>
      <c r="Y1870" s="275">
        <v>4.2758712656749756E-2</v>
      </c>
      <c r="Z1870" s="275">
        <v>3.6021450924357941E-2</v>
      </c>
      <c r="AA1870" s="275">
        <v>3.6021450924357941E-2</v>
      </c>
      <c r="AB1870" s="275">
        <v>3.6021450924357941E-2</v>
      </c>
      <c r="AC1870" s="275">
        <v>3.6021450924357941E-2</v>
      </c>
      <c r="AD1870" s="275">
        <v>3.6021450924357941E-2</v>
      </c>
      <c r="AE1870" s="275">
        <v>3.6021450924357941E-2</v>
      </c>
      <c r="AF1870" s="275">
        <v>12.5172093347</v>
      </c>
      <c r="AG1870" s="275">
        <v>1.1590811326999999</v>
      </c>
      <c r="AH1870" s="275">
        <v>1.1590811326999999</v>
      </c>
      <c r="AI1870" s="275">
        <v>1.4484280686274933</v>
      </c>
      <c r="AJ1870" s="275">
        <v>1.4484280686274933</v>
      </c>
      <c r="AK1870" s="275">
        <v>1.4484280686274933</v>
      </c>
    </row>
    <row r="1871" spans="1:37" ht="15" x14ac:dyDescent="0.25">
      <c r="A1871" s="269" t="s">
        <v>4074</v>
      </c>
      <c r="B1871" s="269" t="s">
        <v>541</v>
      </c>
      <c r="C1871" s="275">
        <v>4</v>
      </c>
      <c r="D1871" s="269" t="s">
        <v>802</v>
      </c>
      <c r="E1871" s="275">
        <v>35.682831576328731</v>
      </c>
      <c r="F1871" s="275">
        <v>11.879697116345614</v>
      </c>
      <c r="G1871" s="275">
        <v>25.122122437501456</v>
      </c>
      <c r="H1871" s="275">
        <v>24.131356266108359</v>
      </c>
      <c r="I1871" s="275">
        <v>20.702864450179064</v>
      </c>
      <c r="J1871" s="275">
        <v>22.417110358143709</v>
      </c>
      <c r="K1871" s="275">
        <v>37.544031571608045</v>
      </c>
      <c r="L1871" s="275">
        <v>20.487048195095749</v>
      </c>
      <c r="M1871" s="275">
        <v>26.876872391016455</v>
      </c>
      <c r="N1871" s="275">
        <v>25.024719657243708</v>
      </c>
      <c r="O1871" s="275">
        <v>17.236692682767078</v>
      </c>
      <c r="P1871" s="275">
        <v>20.702847921068756</v>
      </c>
      <c r="Q1871" s="275">
        <v>21.85740485380677</v>
      </c>
      <c r="R1871" s="275">
        <v>20.996540235940564</v>
      </c>
      <c r="S1871" s="275">
        <v>21.426972544873667</v>
      </c>
      <c r="T1871" s="275">
        <v>25.351404978938234</v>
      </c>
      <c r="U1871" s="275">
        <v>17.345587789998586</v>
      </c>
      <c r="V1871" s="275">
        <v>20.702847921068759</v>
      </c>
      <c r="W1871" s="275">
        <v>1.8253809543362538</v>
      </c>
      <c r="X1871" s="275">
        <v>3.0973045977246181E-2</v>
      </c>
      <c r="Y1871" s="275">
        <v>0.92817700015674998</v>
      </c>
      <c r="Z1871" s="275">
        <v>0.50797839842435799</v>
      </c>
      <c r="AA1871" s="275">
        <v>0.50797839842435799</v>
      </c>
      <c r="AB1871" s="275">
        <v>0.50797839842435799</v>
      </c>
      <c r="AC1871" s="275">
        <v>0.50797839842435799</v>
      </c>
      <c r="AD1871" s="275">
        <v>0.50797839842435799</v>
      </c>
      <c r="AE1871" s="275">
        <v>0.50797839842435799</v>
      </c>
      <c r="AF1871" s="275">
        <v>25.373150538099999</v>
      </c>
      <c r="AG1871" s="275">
        <v>2.3495284269999996</v>
      </c>
      <c r="AH1871" s="275">
        <v>2.3495284269999996</v>
      </c>
      <c r="AI1871" s="275">
        <v>2.3899242465913693</v>
      </c>
      <c r="AJ1871" s="275">
        <v>2.3899242465913693</v>
      </c>
      <c r="AK1871" s="275">
        <v>2.3899242465913693</v>
      </c>
    </row>
    <row r="1872" spans="1:37" ht="15" x14ac:dyDescent="0.25">
      <c r="A1872" s="269" t="s">
        <v>4075</v>
      </c>
      <c r="B1872" s="269" t="s">
        <v>542</v>
      </c>
      <c r="C1872" s="275">
        <v>6</v>
      </c>
      <c r="D1872" s="269" t="s">
        <v>802</v>
      </c>
      <c r="E1872" s="275">
        <v>40.042850404252107</v>
      </c>
      <c r="F1872" s="275">
        <v>19.000630716992468</v>
      </c>
      <c r="G1872" s="275">
        <v>24.8651547138784</v>
      </c>
      <c r="H1872" s="275">
        <v>33.575802575980681</v>
      </c>
      <c r="I1872" s="275">
        <v>27.837408177032231</v>
      </c>
      <c r="J1872" s="275">
        <v>31.09527239539884</v>
      </c>
      <c r="K1872" s="275">
        <v>32.115796384603662</v>
      </c>
      <c r="L1872" s="275">
        <v>16.43826315826615</v>
      </c>
      <c r="M1872" s="275">
        <v>25.759310342587483</v>
      </c>
      <c r="N1872" s="275">
        <v>29.498813958098594</v>
      </c>
      <c r="O1872" s="275">
        <v>24.914157698740361</v>
      </c>
      <c r="P1872" s="275">
        <v>26.50154049461942</v>
      </c>
      <c r="Q1872" s="275">
        <v>30.976430898892055</v>
      </c>
      <c r="R1872" s="275">
        <v>26.605658276163314</v>
      </c>
      <c r="S1872" s="275">
        <v>29.190293265406648</v>
      </c>
      <c r="T1872" s="275">
        <v>30.710578205372549</v>
      </c>
      <c r="U1872" s="275">
        <v>24.651589299114669</v>
      </c>
      <c r="V1872" s="275">
        <v>28.023772183281778</v>
      </c>
      <c r="W1872" s="275">
        <v>4.1945891542822409</v>
      </c>
      <c r="X1872" s="275">
        <v>6.6161612786229007E-2</v>
      </c>
      <c r="Y1872" s="275">
        <v>2.1303753835342349</v>
      </c>
      <c r="Z1872" s="275">
        <v>0.34877970977167799</v>
      </c>
      <c r="AA1872" s="275">
        <v>0.34877970977167799</v>
      </c>
      <c r="AB1872" s="275">
        <v>0.34877970977167799</v>
      </c>
      <c r="AC1872" s="275">
        <v>0.34877970977167799</v>
      </c>
      <c r="AD1872" s="275">
        <v>0.34877970977167799</v>
      </c>
      <c r="AE1872" s="275">
        <v>0.34877970977167799</v>
      </c>
      <c r="AF1872" s="275">
        <v>20.323285611899998</v>
      </c>
      <c r="AG1872" s="275">
        <v>1.8819171037</v>
      </c>
      <c r="AH1872" s="275">
        <v>1.8819171037</v>
      </c>
      <c r="AI1872" s="275">
        <v>2.2396610863620623</v>
      </c>
      <c r="AJ1872" s="275">
        <v>2.2396610863620623</v>
      </c>
      <c r="AK1872" s="275">
        <v>2.2396610863620623</v>
      </c>
    </row>
    <row r="1873" spans="1:37" ht="15" x14ac:dyDescent="0.25">
      <c r="A1873" s="269" t="s">
        <v>4076</v>
      </c>
      <c r="B1873" s="269" t="s">
        <v>543</v>
      </c>
      <c r="C1873" s="275">
        <v>6</v>
      </c>
      <c r="D1873" s="269" t="s">
        <v>802</v>
      </c>
      <c r="E1873" s="275">
        <v>7.5240000724792475</v>
      </c>
      <c r="F1873" s="275">
        <v>4.5144000434875498</v>
      </c>
      <c r="G1873" s="275">
        <v>6.5835000634193426</v>
      </c>
      <c r="H1873" s="275">
        <v>7.5240000724792475</v>
      </c>
      <c r="I1873" s="275">
        <v>6.7716000652313229</v>
      </c>
      <c r="J1873" s="275">
        <v>7.1478000688552852</v>
      </c>
      <c r="K1873" s="275">
        <v>7.5240000724792475</v>
      </c>
      <c r="L1873" s="275">
        <v>4.5144000434875498</v>
      </c>
      <c r="M1873" s="275">
        <v>6.5835000634193417</v>
      </c>
      <c r="N1873" s="275">
        <v>1.1560097474823907</v>
      </c>
      <c r="O1873" s="275">
        <v>0.97187410797823848</v>
      </c>
      <c r="P1873" s="275">
        <v>1.0984673601373431</v>
      </c>
      <c r="Q1873" s="275">
        <v>1.1560097474823907</v>
      </c>
      <c r="R1873" s="275">
        <v>1.1099758376063527</v>
      </c>
      <c r="S1873" s="275">
        <v>1.1329927925443717</v>
      </c>
      <c r="T1873" s="275">
        <v>1.1560097474823907</v>
      </c>
      <c r="U1873" s="275">
        <v>0.97187410797823848</v>
      </c>
      <c r="V1873" s="275">
        <v>1.0984673601373431</v>
      </c>
      <c r="W1873" s="275">
        <v>8.7228346873753304E-2</v>
      </c>
      <c r="X1873" s="275">
        <v>8.3392847724618295E-4</v>
      </c>
      <c r="Y1873" s="275">
        <v>4.4031137675499744E-2</v>
      </c>
      <c r="Z1873" s="275">
        <v>4.2163271809357944E-2</v>
      </c>
      <c r="AA1873" s="275">
        <v>4.2163271809357944E-2</v>
      </c>
      <c r="AB1873" s="275">
        <v>4.2163271809357944E-2</v>
      </c>
      <c r="AC1873" s="275">
        <v>4.2163271809357944E-2</v>
      </c>
      <c r="AD1873" s="275">
        <v>4.2163271809357944E-2</v>
      </c>
      <c r="AE1873" s="275">
        <v>4.2163271809357944E-2</v>
      </c>
      <c r="AF1873" s="275">
        <v>0.34286414710000002</v>
      </c>
      <c r="AG1873" s="275">
        <v>3.1748903200000012E-2</v>
      </c>
      <c r="AH1873" s="275">
        <v>3.1748903200000012E-2</v>
      </c>
      <c r="AI1873" s="275">
        <v>0.23897400419427867</v>
      </c>
      <c r="AJ1873" s="275">
        <v>0.23897400419427867</v>
      </c>
      <c r="AK1873" s="275">
        <v>0.23897400419427867</v>
      </c>
    </row>
    <row r="1874" spans="1:37" ht="15" x14ac:dyDescent="0.25">
      <c r="A1874" s="269" t="s">
        <v>4077</v>
      </c>
      <c r="B1874" s="269" t="s">
        <v>544</v>
      </c>
      <c r="C1874" s="275">
        <v>3</v>
      </c>
      <c r="D1874" s="269" t="s">
        <v>802</v>
      </c>
      <c r="E1874" s="275">
        <v>6.2039999842643745</v>
      </c>
      <c r="F1874" s="275">
        <v>3.7223999905586242</v>
      </c>
      <c r="G1874" s="275">
        <v>5.4284999862313272</v>
      </c>
      <c r="H1874" s="275">
        <v>6.2039999842643745</v>
      </c>
      <c r="I1874" s="275">
        <v>5.583599985837937</v>
      </c>
      <c r="J1874" s="275">
        <v>5.8937999850511558</v>
      </c>
      <c r="K1874" s="275">
        <v>6.2039999842643745</v>
      </c>
      <c r="L1874" s="275">
        <v>3.7223999905586242</v>
      </c>
      <c r="M1874" s="275">
        <v>5.4284999862313272</v>
      </c>
      <c r="N1874" s="275">
        <v>1.3535357691658485</v>
      </c>
      <c r="O1874" s="275">
        <v>0.91795534023981795</v>
      </c>
      <c r="P1874" s="275">
        <v>1.217416885126464</v>
      </c>
      <c r="Q1874" s="275">
        <v>1.3535357691658485</v>
      </c>
      <c r="R1874" s="275">
        <v>1.2446406619343409</v>
      </c>
      <c r="S1874" s="275">
        <v>1.2990882155500947</v>
      </c>
      <c r="T1874" s="275">
        <v>1.3535357691658485</v>
      </c>
      <c r="U1874" s="275">
        <v>0.91795534023981795</v>
      </c>
      <c r="V1874" s="275">
        <v>1.217416885126464</v>
      </c>
      <c r="W1874" s="275">
        <v>1.6662839831666665E-2</v>
      </c>
      <c r="X1874" s="275">
        <v>1.2679064874999995E-4</v>
      </c>
      <c r="Y1874" s="275">
        <v>8.3948152402083323E-3</v>
      </c>
      <c r="Z1874" s="275">
        <v>3.4768963790000003E-2</v>
      </c>
      <c r="AA1874" s="275">
        <v>3.4768963790000003E-2</v>
      </c>
      <c r="AB1874" s="275">
        <v>3.4768963790000003E-2</v>
      </c>
      <c r="AC1874" s="275">
        <v>3.4768963790000003E-2</v>
      </c>
      <c r="AD1874" s="275">
        <v>3.4768963790000003E-2</v>
      </c>
      <c r="AE1874" s="275">
        <v>3.4768963790000003E-2</v>
      </c>
      <c r="AF1874" s="275">
        <v>0.1458000143</v>
      </c>
      <c r="AG1874" s="275">
        <v>1.35009467E-2</v>
      </c>
      <c r="AH1874" s="275">
        <v>1.35009467E-2</v>
      </c>
      <c r="AI1874" s="275">
        <v>4.9032769716690641E-2</v>
      </c>
      <c r="AJ1874" s="275">
        <v>4.9032769716690641E-2</v>
      </c>
      <c r="AK1874" s="275">
        <v>4.9032769716690641E-2</v>
      </c>
    </row>
    <row r="1875" spans="1:37" ht="15" x14ac:dyDescent="0.25">
      <c r="A1875" s="269" t="s">
        <v>4078</v>
      </c>
      <c r="B1875" s="269" t="s">
        <v>545</v>
      </c>
      <c r="C1875" s="275">
        <v>4</v>
      </c>
      <c r="D1875" s="269" t="s">
        <v>802</v>
      </c>
      <c r="E1875" s="275">
        <v>13.728000056743621</v>
      </c>
      <c r="F1875" s="275">
        <v>8.2368000340461744</v>
      </c>
      <c r="G1875" s="275">
        <v>12.012000049650668</v>
      </c>
      <c r="H1875" s="275">
        <v>13.728000056743621</v>
      </c>
      <c r="I1875" s="275">
        <v>12.355200051069261</v>
      </c>
      <c r="J1875" s="275">
        <v>13.041600053906443</v>
      </c>
      <c r="K1875" s="275">
        <v>13.728000056743621</v>
      </c>
      <c r="L1875" s="275">
        <v>8.2368000340461744</v>
      </c>
      <c r="M1875" s="275">
        <v>12.01200004965067</v>
      </c>
      <c r="N1875" s="275">
        <v>2.0685710218969522</v>
      </c>
      <c r="O1875" s="275">
        <v>1.4488549534667694</v>
      </c>
      <c r="P1875" s="275">
        <v>1.8749097505125196</v>
      </c>
      <c r="Q1875" s="275">
        <v>2.0685710218969522</v>
      </c>
      <c r="R1875" s="275">
        <v>1.9136420047894065</v>
      </c>
      <c r="S1875" s="275">
        <v>1.9911065133431793</v>
      </c>
      <c r="T1875" s="275">
        <v>2.0685710218969522</v>
      </c>
      <c r="U1875" s="275">
        <v>1.4488549534667694</v>
      </c>
      <c r="V1875" s="275">
        <v>1.8749097505125201</v>
      </c>
      <c r="W1875" s="275">
        <v>8.4927851536253346E-2</v>
      </c>
      <c r="X1875" s="275">
        <v>7.4962367724618311E-4</v>
      </c>
      <c r="Y1875" s="275">
        <v>4.2838737606749763E-2</v>
      </c>
      <c r="Z1875" s="275">
        <v>3.6327571624357943E-2</v>
      </c>
      <c r="AA1875" s="275">
        <v>3.6327571624357943E-2</v>
      </c>
      <c r="AB1875" s="275">
        <v>3.6327571624357943E-2</v>
      </c>
      <c r="AC1875" s="275">
        <v>3.6327571624357943E-2</v>
      </c>
      <c r="AD1875" s="275">
        <v>3.6327571624357943E-2</v>
      </c>
      <c r="AE1875" s="275">
        <v>3.6327571624357943E-2</v>
      </c>
      <c r="AF1875" s="275">
        <v>0.45051302079999994</v>
      </c>
      <c r="AG1875" s="275">
        <v>4.1717096700000005E-2</v>
      </c>
      <c r="AH1875" s="275">
        <v>4.1717096700000005E-2</v>
      </c>
      <c r="AI1875" s="275">
        <v>0.16909776666087356</v>
      </c>
      <c r="AJ1875" s="275">
        <v>0.16909776666087356</v>
      </c>
      <c r="AK1875" s="275">
        <v>0.16909776666087356</v>
      </c>
    </row>
    <row r="1876" spans="1:37" ht="15" x14ac:dyDescent="0.25">
      <c r="A1876" s="269" t="s">
        <v>4079</v>
      </c>
      <c r="B1876" s="269" t="s">
        <v>546</v>
      </c>
      <c r="C1876" s="275">
        <v>2</v>
      </c>
      <c r="D1876" s="269" t="s">
        <v>802</v>
      </c>
      <c r="E1876" s="275">
        <v>23.71394546635516</v>
      </c>
      <c r="F1876" s="275">
        <v>9.1063457938787096</v>
      </c>
      <c r="G1876" s="275">
        <v>12.290457462109183</v>
      </c>
      <c r="H1876" s="275">
        <v>18.961491538198146</v>
      </c>
      <c r="I1876" s="275">
        <v>12.015297127614867</v>
      </c>
      <c r="J1876" s="275">
        <v>16.342180789344663</v>
      </c>
      <c r="K1876" s="275">
        <v>18.961491538198146</v>
      </c>
      <c r="L1876" s="275">
        <v>8.0525187947685648</v>
      </c>
      <c r="M1876" s="275">
        <v>13.876965978639621</v>
      </c>
      <c r="N1876" s="275">
        <v>5.5684347966465291</v>
      </c>
      <c r="O1876" s="275">
        <v>1.8541600169644077</v>
      </c>
      <c r="P1876" s="275">
        <v>2.9774873801318247</v>
      </c>
      <c r="Q1876" s="275">
        <v>7.1489539209626072</v>
      </c>
      <c r="R1876" s="275">
        <v>2.6365484744253558</v>
      </c>
      <c r="S1876" s="275">
        <v>5.3434236567503088</v>
      </c>
      <c r="T1876" s="275">
        <v>7.1489539209626072</v>
      </c>
      <c r="U1876" s="275">
        <v>1.5274746952698846</v>
      </c>
      <c r="V1876" s="275">
        <v>4.5040723073185562</v>
      </c>
      <c r="W1876" s="275">
        <v>1.6046317191666666E-2</v>
      </c>
      <c r="X1876" s="275">
        <v>8.481066874999998E-5</v>
      </c>
      <c r="Y1876" s="275">
        <v>8.0655639302083335E-3</v>
      </c>
      <c r="Z1876" s="275">
        <v>3.4458948810000001E-2</v>
      </c>
      <c r="AA1876" s="275">
        <v>3.4458948810000001E-2</v>
      </c>
      <c r="AB1876" s="275">
        <v>3.4458948810000001E-2</v>
      </c>
      <c r="AC1876" s="275">
        <v>3.4458948810000001E-2</v>
      </c>
      <c r="AD1876" s="275">
        <v>3.4458948810000001E-2</v>
      </c>
      <c r="AE1876" s="275">
        <v>3.4458948810000001E-2</v>
      </c>
      <c r="AF1876" s="275">
        <v>12.2529136882</v>
      </c>
      <c r="AG1876" s="275">
        <v>1.1346075051999998</v>
      </c>
      <c r="AH1876" s="275">
        <v>1.1346075051999998</v>
      </c>
      <c r="AI1876" s="275">
        <v>0.95886947918101562</v>
      </c>
      <c r="AJ1876" s="275">
        <v>0.95886947918101562</v>
      </c>
      <c r="AK1876" s="275">
        <v>0.95886947918101562</v>
      </c>
    </row>
    <row r="1877" spans="1:37" ht="15" x14ac:dyDescent="0.25">
      <c r="A1877" s="269" t="s">
        <v>4080</v>
      </c>
      <c r="B1877" s="269" t="s">
        <v>547</v>
      </c>
      <c r="C1877" s="275">
        <v>4</v>
      </c>
      <c r="D1877" s="269" t="s">
        <v>802</v>
      </c>
      <c r="E1877" s="275">
        <v>31.237945538834406</v>
      </c>
      <c r="F1877" s="275">
        <v>13.620745837366259</v>
      </c>
      <c r="G1877" s="275">
        <v>18.873957525528528</v>
      </c>
      <c r="H1877" s="275">
        <v>26.485491610677393</v>
      </c>
      <c r="I1877" s="275">
        <v>19.539297200094111</v>
      </c>
      <c r="J1877" s="275">
        <v>23.489980858199946</v>
      </c>
      <c r="K1877" s="275">
        <v>26.485491610677393</v>
      </c>
      <c r="L1877" s="275">
        <v>12.566918838256115</v>
      </c>
      <c r="M1877" s="275">
        <v>20.460466042058965</v>
      </c>
      <c r="N1877" s="275">
        <v>6.1881290724127158</v>
      </c>
      <c r="O1877" s="275">
        <v>2.6119560223587106</v>
      </c>
      <c r="P1877" s="275">
        <v>3.7237749080571185</v>
      </c>
      <c r="Q1877" s="275">
        <v>7.9527838362329479</v>
      </c>
      <c r="R1877" s="275">
        <v>3.440378389695697</v>
      </c>
      <c r="S1877" s="275">
        <v>6.1242366170826301</v>
      </c>
      <c r="T1877" s="275">
        <v>7.9527838362329479</v>
      </c>
      <c r="U1877" s="275">
        <v>2.1471689710360735</v>
      </c>
      <c r="V1877" s="275">
        <v>5.2503598352438505</v>
      </c>
      <c r="W1877" s="275">
        <v>8.6807285576253335E-2</v>
      </c>
      <c r="X1877" s="275">
        <v>9.1734813724618318E-4</v>
      </c>
      <c r="Y1877" s="275">
        <v>4.386231685674976E-2</v>
      </c>
      <c r="Z1877" s="275">
        <v>3.6445191244357945E-2</v>
      </c>
      <c r="AA1877" s="275">
        <v>3.6445191244357945E-2</v>
      </c>
      <c r="AB1877" s="275">
        <v>3.6445191244357945E-2</v>
      </c>
      <c r="AC1877" s="275">
        <v>3.6445191244357945E-2</v>
      </c>
      <c r="AD1877" s="275">
        <v>3.6445191244357945E-2</v>
      </c>
      <c r="AE1877" s="275">
        <v>3.6445191244357945E-2</v>
      </c>
      <c r="AF1877" s="275">
        <v>12.511488371</v>
      </c>
      <c r="AG1877" s="275">
        <v>1.1585512914999998</v>
      </c>
      <c r="AH1877" s="275">
        <v>1.1585512914999998</v>
      </c>
      <c r="AI1877" s="275">
        <v>1.1008203390431881</v>
      </c>
      <c r="AJ1877" s="275">
        <v>1.1008203390431881</v>
      </c>
      <c r="AK1877" s="275">
        <v>1.1008203390431881</v>
      </c>
    </row>
    <row r="1878" spans="1:37" ht="15" x14ac:dyDescent="0.25">
      <c r="A1878" s="269" t="s">
        <v>4081</v>
      </c>
      <c r="B1878" s="269" t="s">
        <v>548</v>
      </c>
      <c r="C1878" s="275">
        <v>4</v>
      </c>
      <c r="D1878" s="269" t="s">
        <v>802</v>
      </c>
      <c r="E1878" s="275">
        <v>36.474831629257658</v>
      </c>
      <c r="F1878" s="275">
        <v>13.067697195739001</v>
      </c>
      <c r="G1878" s="275">
        <v>26.277122514689466</v>
      </c>
      <c r="H1878" s="275">
        <v>25.451356354323231</v>
      </c>
      <c r="I1878" s="275">
        <v>21.890864529572447</v>
      </c>
      <c r="J1878" s="275">
        <v>23.671110441947839</v>
      </c>
      <c r="K1878" s="275">
        <v>38.732031651001435</v>
      </c>
      <c r="L1878" s="275">
        <v>21.279048248024672</v>
      </c>
      <c r="M1878" s="275">
        <v>28.031872468204469</v>
      </c>
      <c r="N1878" s="275">
        <v>24.705484307499457</v>
      </c>
      <c r="O1878" s="275">
        <v>16.728873740956416</v>
      </c>
      <c r="P1878" s="275">
        <v>20.210744278596962</v>
      </c>
      <c r="Q1878" s="275">
        <v>21.286724714640641</v>
      </c>
      <c r="R1878" s="275">
        <v>20.488721294129903</v>
      </c>
      <c r="S1878" s="275">
        <v>20.887723004385272</v>
      </c>
      <c r="T1878" s="275">
        <v>24.843586037127572</v>
      </c>
      <c r="U1878" s="275">
        <v>16.774907650832453</v>
      </c>
      <c r="V1878" s="275">
        <v>20.210744278596962</v>
      </c>
      <c r="W1878" s="275">
        <v>1.8486114893775039</v>
      </c>
      <c r="X1878" s="275">
        <v>3.288414421162119E-2</v>
      </c>
      <c r="Y1878" s="275">
        <v>0.94074781679456254</v>
      </c>
      <c r="Z1878" s="275">
        <v>0.5174331882756078</v>
      </c>
      <c r="AA1878" s="275">
        <v>0.5174331882756078</v>
      </c>
      <c r="AB1878" s="275">
        <v>0.5174331882756078</v>
      </c>
      <c r="AC1878" s="275">
        <v>0.5174331882756078</v>
      </c>
      <c r="AD1878" s="275">
        <v>0.5174331882756078</v>
      </c>
      <c r="AE1878" s="275">
        <v>0.5174331882756078</v>
      </c>
      <c r="AF1878" s="275">
        <v>25.5553018787</v>
      </c>
      <c r="AG1878" s="275">
        <v>2.3663954745999995</v>
      </c>
      <c r="AH1878" s="275">
        <v>2.3663954745999995</v>
      </c>
      <c r="AI1878" s="275">
        <v>2.5060965689437515</v>
      </c>
      <c r="AJ1878" s="275">
        <v>2.5060965689437515</v>
      </c>
      <c r="AK1878" s="275">
        <v>2.5060965689437515</v>
      </c>
    </row>
    <row r="1879" spans="1:37" ht="15" x14ac:dyDescent="0.25">
      <c r="A1879" s="269" t="s">
        <v>4082</v>
      </c>
      <c r="B1879" s="269" t="s">
        <v>549</v>
      </c>
      <c r="C1879" s="275">
        <v>5</v>
      </c>
      <c r="D1879" s="269" t="s">
        <v>802</v>
      </c>
      <c r="E1879" s="275">
        <v>41.223890948445941</v>
      </c>
      <c r="F1879" s="275">
        <v>12.040097126957892</v>
      </c>
      <c r="G1879" s="275">
        <v>19.152414937987043</v>
      </c>
      <c r="H1879" s="275">
        <v>31.718983092131914</v>
      </c>
      <c r="I1879" s="275">
        <v>17.826594270965359</v>
      </c>
      <c r="J1879" s="275">
        <v>26.790561593638166</v>
      </c>
      <c r="K1879" s="275">
        <v>31.718983092131914</v>
      </c>
      <c r="L1879" s="275">
        <v>12.382637598978505</v>
      </c>
      <c r="M1879" s="275">
        <v>22.325431971047912</v>
      </c>
      <c r="N1879" s="275">
        <v>10.738195103874734</v>
      </c>
      <c r="O1879" s="275">
        <v>2.98296022281597</v>
      </c>
      <c r="P1879" s="275">
        <v>5.2568387259586826</v>
      </c>
      <c r="Q1879" s="275">
        <v>13.463652923580863</v>
      </c>
      <c r="R1879" s="275">
        <v>4.4388420305063594</v>
      </c>
      <c r="S1879" s="275">
        <v>9.9070399487720184</v>
      </c>
      <c r="T1879" s="275">
        <v>13.463652923580863</v>
      </c>
      <c r="U1879" s="275">
        <v>2.656274901121447</v>
      </c>
      <c r="V1879" s="275">
        <v>8.3100085803321466</v>
      </c>
      <c r="W1879" s="275">
        <v>8.6297427776253335E-2</v>
      </c>
      <c r="X1879" s="275">
        <v>8.7540385724618308E-4</v>
      </c>
      <c r="Y1879" s="275">
        <v>4.3586415816749761E-2</v>
      </c>
      <c r="Z1879" s="275">
        <v>3.6339256164357944E-2</v>
      </c>
      <c r="AA1879" s="275">
        <v>3.6339256164357944E-2</v>
      </c>
      <c r="AB1879" s="275">
        <v>3.6339256164357944E-2</v>
      </c>
      <c r="AC1879" s="275">
        <v>3.6339256164357944E-2</v>
      </c>
      <c r="AD1879" s="275">
        <v>3.6339256164357944E-2</v>
      </c>
      <c r="AE1879" s="275">
        <v>3.6339256164357944E-2</v>
      </c>
      <c r="AF1879" s="275">
        <v>24.262278092399999</v>
      </c>
      <c r="AG1879" s="275">
        <v>2.2466625887</v>
      </c>
      <c r="AH1879" s="275">
        <v>2.2466625887</v>
      </c>
      <c r="AI1879" s="275">
        <v>1.7428644733374994</v>
      </c>
      <c r="AJ1879" s="275">
        <v>1.7428644733374994</v>
      </c>
      <c r="AK1879" s="275">
        <v>1.7428644733374994</v>
      </c>
    </row>
    <row r="1880" spans="1:37" ht="15" x14ac:dyDescent="0.25">
      <c r="A1880" s="269" t="s">
        <v>2010</v>
      </c>
      <c r="B1880" s="269" t="s">
        <v>550</v>
      </c>
      <c r="C1880" s="275">
        <v>4</v>
      </c>
      <c r="D1880" s="269" t="s">
        <v>802</v>
      </c>
      <c r="E1880" s="275">
        <v>0</v>
      </c>
      <c r="F1880" s="275">
        <v>0</v>
      </c>
      <c r="G1880" s="275">
        <v>0</v>
      </c>
      <c r="H1880" s="275">
        <v>0</v>
      </c>
      <c r="I1880" s="275">
        <v>0</v>
      </c>
      <c r="J1880" s="275">
        <v>0</v>
      </c>
      <c r="K1880" s="275">
        <v>0</v>
      </c>
      <c r="L1880" s="275">
        <v>0</v>
      </c>
      <c r="M1880" s="275">
        <v>0</v>
      </c>
      <c r="N1880" s="275">
        <v>0.47765553706637887</v>
      </c>
      <c r="O1880" s="275">
        <v>0.47765553706637887</v>
      </c>
      <c r="P1880" s="275">
        <v>0.47765553706637903</v>
      </c>
      <c r="Q1880" s="275">
        <v>0.47765553706637887</v>
      </c>
      <c r="R1880" s="275">
        <v>0.47765553706637887</v>
      </c>
      <c r="S1880" s="275">
        <v>0.47765553706637887</v>
      </c>
      <c r="T1880" s="275">
        <v>0.47765553706637887</v>
      </c>
      <c r="U1880" s="275">
        <v>0.47765553706637887</v>
      </c>
      <c r="V1880" s="275">
        <v>0.47765553706637887</v>
      </c>
      <c r="W1880" s="275">
        <v>6.8101748979187693E-2</v>
      </c>
      <c r="X1880" s="275">
        <v>6.1257917012213733E-4</v>
      </c>
      <c r="Y1880" s="275">
        <v>3.4357164074654917E-2</v>
      </c>
      <c r="Z1880" s="275">
        <v>3.5989913635768457E-2</v>
      </c>
      <c r="AA1880" s="275">
        <v>3.5989913635768457E-2</v>
      </c>
      <c r="AB1880" s="275">
        <v>3.5989913635768457E-2</v>
      </c>
      <c r="AC1880" s="275">
        <v>3.5989913635768457E-2</v>
      </c>
      <c r="AD1880" s="275">
        <v>3.5989913635768457E-2</v>
      </c>
      <c r="AE1880" s="275">
        <v>3.5989913635768457E-2</v>
      </c>
      <c r="AF1880" s="275">
        <v>4.4953321999999995E-3</v>
      </c>
      <c r="AG1880" s="275">
        <v>4.1625989999999997E-4</v>
      </c>
      <c r="AH1880" s="275">
        <v>4.1625989999999997E-4</v>
      </c>
      <c r="AI1880" s="275">
        <v>1.3351242026406486E-2</v>
      </c>
      <c r="AJ1880" s="275">
        <v>1.3351242026406486E-2</v>
      </c>
      <c r="AK1880" s="275">
        <v>1.3351242026406486E-2</v>
      </c>
    </row>
    <row r="1881" spans="1:37" ht="15" x14ac:dyDescent="0.25">
      <c r="A1881" s="269" t="s">
        <v>2011</v>
      </c>
      <c r="B1881" s="269" t="s">
        <v>537</v>
      </c>
      <c r="C1881" s="275">
        <v>2</v>
      </c>
      <c r="D1881" s="269" t="s">
        <v>802</v>
      </c>
      <c r="E1881" s="275">
        <v>0</v>
      </c>
      <c r="F1881" s="275">
        <v>0</v>
      </c>
      <c r="G1881" s="275">
        <v>0</v>
      </c>
      <c r="H1881" s="275">
        <v>0</v>
      </c>
      <c r="I1881" s="275">
        <v>0</v>
      </c>
      <c r="J1881" s="275">
        <v>0</v>
      </c>
      <c r="K1881" s="275">
        <v>0</v>
      </c>
      <c r="L1881" s="275">
        <v>0</v>
      </c>
      <c r="M1881" s="275">
        <v>0</v>
      </c>
      <c r="N1881" s="275">
        <v>0.25964042541074767</v>
      </c>
      <c r="O1881" s="275">
        <v>0.25964042541074767</v>
      </c>
      <c r="P1881" s="275">
        <v>0.25964042541074767</v>
      </c>
      <c r="Q1881" s="275">
        <v>0.25964042541074767</v>
      </c>
      <c r="R1881" s="275">
        <v>0.25964042541074767</v>
      </c>
      <c r="S1881" s="275">
        <v>0.25964042541074767</v>
      </c>
      <c r="T1881" s="275">
        <v>0.25964042541074767</v>
      </c>
      <c r="U1881" s="275">
        <v>0.25964042541074767</v>
      </c>
      <c r="V1881" s="275">
        <v>0.25964042541074767</v>
      </c>
      <c r="W1881" s="275">
        <v>4.9950560410014007E-2</v>
      </c>
      <c r="X1881" s="275">
        <v>3.7526522299809152E-4</v>
      </c>
      <c r="Y1881" s="275">
        <v>2.5162912816506049E-2</v>
      </c>
      <c r="Z1881" s="275">
        <v>3.5236305587178975E-2</v>
      </c>
      <c r="AA1881" s="275">
        <v>3.5236305587178975E-2</v>
      </c>
      <c r="AB1881" s="275">
        <v>3.5236305587178975E-2</v>
      </c>
      <c r="AC1881" s="275">
        <v>3.5236305587178975E-2</v>
      </c>
      <c r="AD1881" s="275">
        <v>3.5236305587178975E-2</v>
      </c>
      <c r="AE1881" s="275">
        <v>3.5236305587178975E-2</v>
      </c>
      <c r="AF1881" s="275">
        <v>2.4062522000000003E-3</v>
      </c>
      <c r="AG1881" s="275">
        <v>2.2281640000000003E-4</v>
      </c>
      <c r="AH1881" s="275">
        <v>2.2281640000000003E-4</v>
      </c>
      <c r="AI1881" s="275">
        <v>7.685271772202045E-3</v>
      </c>
      <c r="AJ1881" s="275">
        <v>7.685271772202045E-3</v>
      </c>
      <c r="AK1881" s="275">
        <v>7.685271772202045E-3</v>
      </c>
    </row>
    <row r="1882" spans="1:37" ht="15" x14ac:dyDescent="0.25">
      <c r="A1882" s="269" t="s">
        <v>2012</v>
      </c>
      <c r="B1882" s="269" t="s">
        <v>538</v>
      </c>
      <c r="C1882" s="275">
        <v>4</v>
      </c>
      <c r="D1882" s="269" t="s">
        <v>802</v>
      </c>
      <c r="E1882" s="275">
        <v>0</v>
      </c>
      <c r="F1882" s="275">
        <v>0</v>
      </c>
      <c r="G1882" s="275">
        <v>0</v>
      </c>
      <c r="H1882" s="275">
        <v>0</v>
      </c>
      <c r="I1882" s="275">
        <v>0</v>
      </c>
      <c r="J1882" s="275">
        <v>0</v>
      </c>
      <c r="K1882" s="275">
        <v>0</v>
      </c>
      <c r="L1882" s="275">
        <v>0</v>
      </c>
      <c r="M1882" s="275">
        <v>0</v>
      </c>
      <c r="N1882" s="275">
        <v>0.51928085082149533</v>
      </c>
      <c r="O1882" s="275">
        <v>0.51928085082149533</v>
      </c>
      <c r="P1882" s="275">
        <v>0.51928085082149533</v>
      </c>
      <c r="Q1882" s="275">
        <v>0.51928085082149533</v>
      </c>
      <c r="R1882" s="275">
        <v>0.51928085082149533</v>
      </c>
      <c r="S1882" s="275">
        <v>0.51928085082149533</v>
      </c>
      <c r="T1882" s="275">
        <v>0.51928085082149533</v>
      </c>
      <c r="U1882" s="275">
        <v>0.51928085082149533</v>
      </c>
      <c r="V1882" s="275">
        <v>0.51928085082149533</v>
      </c>
      <c r="W1882" s="275">
        <v>6.7492538419187689E-2</v>
      </c>
      <c r="X1882" s="275">
        <v>5.6246145012213737E-4</v>
      </c>
      <c r="Y1882" s="275">
        <v>3.4027499934654912E-2</v>
      </c>
      <c r="Z1882" s="275">
        <v>3.5883978555768456E-2</v>
      </c>
      <c r="AA1882" s="275">
        <v>3.5883978555768456E-2</v>
      </c>
      <c r="AB1882" s="275">
        <v>3.5883978555768456E-2</v>
      </c>
      <c r="AC1882" s="275">
        <v>3.5883978555768456E-2</v>
      </c>
      <c r="AD1882" s="275">
        <v>3.5883978555768456E-2</v>
      </c>
      <c r="AE1882" s="275">
        <v>3.5883978555768456E-2</v>
      </c>
      <c r="AF1882" s="275">
        <v>4.0238032000000003E-3</v>
      </c>
      <c r="AG1882" s="275">
        <v>3.726E-4</v>
      </c>
      <c r="AH1882" s="275">
        <v>3.726E-4</v>
      </c>
      <c r="AI1882" s="275">
        <v>1.537054354440409E-2</v>
      </c>
      <c r="AJ1882" s="275">
        <v>1.537054354440409E-2</v>
      </c>
      <c r="AK1882" s="275">
        <v>1.537054354440409E-2</v>
      </c>
    </row>
    <row r="1883" spans="1:37" ht="15" x14ac:dyDescent="0.25">
      <c r="A1883" s="269" t="s">
        <v>2013</v>
      </c>
      <c r="B1883" s="269" t="s">
        <v>539</v>
      </c>
      <c r="C1883" s="275">
        <v>4</v>
      </c>
      <c r="D1883" s="269" t="s">
        <v>802</v>
      </c>
      <c r="E1883" s="275">
        <v>0</v>
      </c>
      <c r="F1883" s="275">
        <v>0</v>
      </c>
      <c r="G1883" s="275">
        <v>0</v>
      </c>
      <c r="H1883" s="275">
        <v>0</v>
      </c>
      <c r="I1883" s="275">
        <v>0</v>
      </c>
      <c r="J1883" s="275">
        <v>0</v>
      </c>
      <c r="K1883" s="275">
        <v>0</v>
      </c>
      <c r="L1883" s="275">
        <v>0</v>
      </c>
      <c r="M1883" s="275">
        <v>0</v>
      </c>
      <c r="N1883" s="275">
        <v>0.38946063811612147</v>
      </c>
      <c r="O1883" s="275">
        <v>0.38946063811612147</v>
      </c>
      <c r="P1883" s="275">
        <v>0.38946063811612147</v>
      </c>
      <c r="Q1883" s="275">
        <v>0.38946063811612147</v>
      </c>
      <c r="R1883" s="275">
        <v>0.38946063811612147</v>
      </c>
      <c r="S1883" s="275">
        <v>0.38946063811612147</v>
      </c>
      <c r="T1883" s="275">
        <v>0.38946063811612147</v>
      </c>
      <c r="U1883" s="275">
        <v>0.38946063811612147</v>
      </c>
      <c r="V1883" s="275">
        <v>0.38946063811612147</v>
      </c>
      <c r="W1883" s="275">
        <v>6.7492538419187689E-2</v>
      </c>
      <c r="X1883" s="275">
        <v>5.6246145012213737E-4</v>
      </c>
      <c r="Y1883" s="275">
        <v>3.4027499934654912E-2</v>
      </c>
      <c r="Z1883" s="275">
        <v>3.5883978555768456E-2</v>
      </c>
      <c r="AA1883" s="275">
        <v>3.5883978555768456E-2</v>
      </c>
      <c r="AB1883" s="275">
        <v>3.5883978555768456E-2</v>
      </c>
      <c r="AC1883" s="275">
        <v>3.5883978555768456E-2</v>
      </c>
      <c r="AD1883" s="275">
        <v>3.5883978555768456E-2</v>
      </c>
      <c r="AE1883" s="275">
        <v>3.5883978555768456E-2</v>
      </c>
      <c r="AF1883" s="275">
        <v>3.0178524000000003E-3</v>
      </c>
      <c r="AG1883" s="275">
        <v>2.7944999999999999E-4</v>
      </c>
      <c r="AH1883" s="275">
        <v>2.7944999999999999E-4</v>
      </c>
      <c r="AI1883" s="275">
        <v>1.1527907658303069E-2</v>
      </c>
      <c r="AJ1883" s="275">
        <v>1.1527907658303069E-2</v>
      </c>
      <c r="AK1883" s="275">
        <v>1.1527907658303069E-2</v>
      </c>
    </row>
    <row r="1884" spans="1:37" ht="15" x14ac:dyDescent="0.25">
      <c r="A1884" s="269" t="s">
        <v>2014</v>
      </c>
      <c r="B1884" s="269" t="s">
        <v>551</v>
      </c>
      <c r="C1884" s="275">
        <v>6</v>
      </c>
      <c r="D1884" s="269" t="s">
        <v>802</v>
      </c>
      <c r="E1884" s="275">
        <v>47.566850476731354</v>
      </c>
      <c r="F1884" s="275">
        <v>25.77223078222379</v>
      </c>
      <c r="G1884" s="275">
        <v>31.448654777297751</v>
      </c>
      <c r="H1884" s="275">
        <v>40.756963786576776</v>
      </c>
      <c r="I1884" s="275">
        <v>35.361408249511477</v>
      </c>
      <c r="J1884" s="275">
        <v>38.243072464254126</v>
      </c>
      <c r="K1884" s="275">
        <v>39.639796457082916</v>
      </c>
      <c r="L1884" s="275">
        <v>20.952663201753698</v>
      </c>
      <c r="M1884" s="275">
        <v>32.342810406006826</v>
      </c>
      <c r="N1884" s="275">
        <v>27.902316420568241</v>
      </c>
      <c r="O1884" s="275">
        <v>23.438348936740603</v>
      </c>
      <c r="P1884" s="275">
        <v>25.022929732199412</v>
      </c>
      <c r="Q1884" s="275">
        <v>29.546656046768337</v>
      </c>
      <c r="R1884" s="275">
        <v>25.167176946990839</v>
      </c>
      <c r="S1884" s="275">
        <v>27.733148219820535</v>
      </c>
      <c r="T1884" s="275">
        <v>29.280803353248828</v>
      </c>
      <c r="U1884" s="275">
        <v>23.063798238633069</v>
      </c>
      <c r="V1884" s="275">
        <v>26.549514659386144</v>
      </c>
      <c r="W1884" s="275">
        <v>4.236573950891616</v>
      </c>
      <c r="X1884" s="275">
        <v>6.9615561254979016E-2</v>
      </c>
      <c r="Y1884" s="275">
        <v>2.1530947560732976</v>
      </c>
      <c r="Z1884" s="275">
        <v>0.36684180883417794</v>
      </c>
      <c r="AA1884" s="275">
        <v>0.36684180883417794</v>
      </c>
      <c r="AB1884" s="275">
        <v>0.36684180883417794</v>
      </c>
      <c r="AC1884" s="275">
        <v>0.36684180883417794</v>
      </c>
      <c r="AD1884" s="275">
        <v>0.36684180883417794</v>
      </c>
      <c r="AE1884" s="275">
        <v>0.36684180883417794</v>
      </c>
      <c r="AF1884" s="275">
        <v>19.807354112299997</v>
      </c>
      <c r="AG1884" s="275">
        <v>1.8341421068999999</v>
      </c>
      <c r="AH1884" s="275">
        <v>1.8341421068999999</v>
      </c>
      <c r="AI1884" s="275">
        <v>1.8174845936923567</v>
      </c>
      <c r="AJ1884" s="275">
        <v>1.8174845936923567</v>
      </c>
      <c r="AK1884" s="275">
        <v>1.8174845936923567</v>
      </c>
    </row>
    <row r="1885" spans="1:37" ht="15" x14ac:dyDescent="0.25">
      <c r="A1885" s="269" t="s">
        <v>2015</v>
      </c>
      <c r="B1885" s="269" t="s">
        <v>2016</v>
      </c>
      <c r="C1885" s="275">
        <v>2</v>
      </c>
      <c r="D1885" s="269" t="s">
        <v>802</v>
      </c>
      <c r="E1885" s="275">
        <v>23.71394546635516</v>
      </c>
      <c r="F1885" s="275">
        <v>9.1063457938787096</v>
      </c>
      <c r="G1885" s="275">
        <v>12.290457462109183</v>
      </c>
      <c r="H1885" s="275">
        <v>18.961491538198146</v>
      </c>
      <c r="I1885" s="275">
        <v>12.015297127614867</v>
      </c>
      <c r="J1885" s="275">
        <v>16.342180789344663</v>
      </c>
      <c r="K1885" s="275">
        <v>18.961491538198146</v>
      </c>
      <c r="L1885" s="275">
        <v>8.0525187947685648</v>
      </c>
      <c r="M1885" s="275">
        <v>13.876965978639621</v>
      </c>
      <c r="N1885" s="275">
        <v>5.83420264302526</v>
      </c>
      <c r="O1885" s="275">
        <v>2.1199278633431398</v>
      </c>
      <c r="P1885" s="275">
        <v>3.243255226510557</v>
      </c>
      <c r="Q1885" s="275">
        <v>7.414721767341339</v>
      </c>
      <c r="R1885" s="275">
        <v>2.9023163208040881</v>
      </c>
      <c r="S1885" s="275">
        <v>5.6091915031290398</v>
      </c>
      <c r="T1885" s="275">
        <v>7.414721767341339</v>
      </c>
      <c r="U1885" s="275">
        <v>1.7932425416486166</v>
      </c>
      <c r="V1885" s="275">
        <v>4.769840153697289</v>
      </c>
      <c r="W1885" s="275">
        <v>5.2513561644590333E-2</v>
      </c>
      <c r="X1885" s="275">
        <v>1.8376660771240458E-3</v>
      </c>
      <c r="Y1885" s="275">
        <v>2.7175613860857189E-2</v>
      </c>
      <c r="Z1885" s="275">
        <v>4.3721721249839481E-2</v>
      </c>
      <c r="AA1885" s="275">
        <v>4.3721721249839481E-2</v>
      </c>
      <c r="AB1885" s="275">
        <v>4.3721721249839481E-2</v>
      </c>
      <c r="AC1885" s="275">
        <v>4.3721721249839481E-2</v>
      </c>
      <c r="AD1885" s="275">
        <v>4.3721721249839481E-2</v>
      </c>
      <c r="AE1885" s="275">
        <v>4.3721721249839481E-2</v>
      </c>
      <c r="AF1885" s="275">
        <v>12.2550666354</v>
      </c>
      <c r="AG1885" s="275">
        <v>1.1348068655999999</v>
      </c>
      <c r="AH1885" s="275">
        <v>1.1348068655999999</v>
      </c>
      <c r="AI1885" s="275">
        <v>0.97283149890240406</v>
      </c>
      <c r="AJ1885" s="275">
        <v>0.97283149890240406</v>
      </c>
      <c r="AK1885" s="275">
        <v>0.97283149890240406</v>
      </c>
    </row>
    <row r="1886" spans="1:37" ht="15" x14ac:dyDescent="0.25">
      <c r="A1886" s="269" t="s">
        <v>2017</v>
      </c>
      <c r="B1886" s="269" t="s">
        <v>540</v>
      </c>
      <c r="C1886" s="275">
        <v>4</v>
      </c>
      <c r="D1886" s="269" t="s">
        <v>802</v>
      </c>
      <c r="E1886" s="275">
        <v>23.71394546635516</v>
      </c>
      <c r="F1886" s="275">
        <v>9.1063457938787096</v>
      </c>
      <c r="G1886" s="275">
        <v>12.290457462109183</v>
      </c>
      <c r="H1886" s="275">
        <v>18.961491538198146</v>
      </c>
      <c r="I1886" s="275">
        <v>12.015297127614867</v>
      </c>
      <c r="J1886" s="275">
        <v>16.342180789344663</v>
      </c>
      <c r="K1886" s="275">
        <v>18.961491538198146</v>
      </c>
      <c r="L1886" s="275">
        <v>8.0525187947685648</v>
      </c>
      <c r="M1886" s="275">
        <v>13.876965978639621</v>
      </c>
      <c r="N1886" s="275">
        <v>6.7664438126355781</v>
      </c>
      <c r="O1886" s="275">
        <v>2.3530177788342028</v>
      </c>
      <c r="P1886" s="275">
        <v>3.767658164551309</v>
      </c>
      <c r="Q1886" s="275">
        <v>8.0362290462319912</v>
      </c>
      <c r="R1886" s="275">
        <v>3.6015070723746545</v>
      </c>
      <c r="S1886" s="275">
        <v>6.2695405183596487</v>
      </c>
      <c r="T1886" s="275">
        <v>7.8808621008721556</v>
      </c>
      <c r="U1886" s="275">
        <v>2.2593828751794316</v>
      </c>
      <c r="V1886" s="275">
        <v>5.2942430917380428</v>
      </c>
      <c r="W1886" s="275">
        <v>8.4767854336253334E-2</v>
      </c>
      <c r="X1886" s="275">
        <v>7.4957097724618314E-4</v>
      </c>
      <c r="Y1886" s="275">
        <v>4.2758712656749756E-2</v>
      </c>
      <c r="Z1886" s="275">
        <v>3.6021450924357941E-2</v>
      </c>
      <c r="AA1886" s="275">
        <v>3.6021450924357941E-2</v>
      </c>
      <c r="AB1886" s="275">
        <v>3.6021450924357941E-2</v>
      </c>
      <c r="AC1886" s="275">
        <v>3.6021450924357941E-2</v>
      </c>
      <c r="AD1886" s="275">
        <v>3.6021450924357941E-2</v>
      </c>
      <c r="AE1886" s="275">
        <v>3.6021450924357941E-2</v>
      </c>
      <c r="AF1886" s="275">
        <v>12.508462697000001</v>
      </c>
      <c r="AG1886" s="275">
        <v>1.1582712039499998</v>
      </c>
      <c r="AH1886" s="275">
        <v>1.1582712039499998</v>
      </c>
      <c r="AI1886" s="275">
        <v>1.3942559091678564</v>
      </c>
      <c r="AJ1886" s="275">
        <v>1.3942559091678564</v>
      </c>
      <c r="AK1886" s="275">
        <v>1.3942559091678564</v>
      </c>
    </row>
    <row r="1887" spans="1:37" ht="15" x14ac:dyDescent="0.25">
      <c r="A1887" s="269" t="s">
        <v>2018</v>
      </c>
      <c r="B1887" s="269" t="s">
        <v>541</v>
      </c>
      <c r="C1887" s="275">
        <v>4</v>
      </c>
      <c r="D1887" s="269" t="s">
        <v>802</v>
      </c>
      <c r="E1887" s="275">
        <v>35.682831576328731</v>
      </c>
      <c r="F1887" s="275">
        <v>11.879697116345614</v>
      </c>
      <c r="G1887" s="275">
        <v>25.122122437501456</v>
      </c>
      <c r="H1887" s="275">
        <v>24.131356266108359</v>
      </c>
      <c r="I1887" s="275">
        <v>20.702864450179064</v>
      </c>
      <c r="J1887" s="275">
        <v>22.417110358143709</v>
      </c>
      <c r="K1887" s="275">
        <v>37.544031571608045</v>
      </c>
      <c r="L1887" s="275">
        <v>20.487048195095749</v>
      </c>
      <c r="M1887" s="275">
        <v>26.876872391016455</v>
      </c>
      <c r="N1887" s="275">
        <v>25.024719657243711</v>
      </c>
      <c r="O1887" s="275">
        <v>17.236692682767078</v>
      </c>
      <c r="P1887" s="275">
        <v>20.702847921068756</v>
      </c>
      <c r="Q1887" s="275">
        <v>21.85740485380677</v>
      </c>
      <c r="R1887" s="275">
        <v>20.996540235940564</v>
      </c>
      <c r="S1887" s="275">
        <v>21.426972544873667</v>
      </c>
      <c r="T1887" s="275">
        <v>25.351404978938234</v>
      </c>
      <c r="U1887" s="275">
        <v>17.345587789998586</v>
      </c>
      <c r="V1887" s="275">
        <v>20.702847921068756</v>
      </c>
      <c r="W1887" s="275">
        <v>1.8253809543362538</v>
      </c>
      <c r="X1887" s="275">
        <v>3.0973045977246181E-2</v>
      </c>
      <c r="Y1887" s="275">
        <v>0.92817700015674998</v>
      </c>
      <c r="Z1887" s="275">
        <v>0.50797839842435799</v>
      </c>
      <c r="AA1887" s="275">
        <v>0.50797839842435799</v>
      </c>
      <c r="AB1887" s="275">
        <v>0.50797839842435799</v>
      </c>
      <c r="AC1887" s="275">
        <v>0.50797839842435799</v>
      </c>
      <c r="AD1887" s="275">
        <v>0.50797839842435799</v>
      </c>
      <c r="AE1887" s="275">
        <v>0.50797839842435799</v>
      </c>
      <c r="AF1887" s="275">
        <v>25.364403900399999</v>
      </c>
      <c r="AG1887" s="275">
        <v>2.3487184982499998</v>
      </c>
      <c r="AH1887" s="275">
        <v>2.3487184982499998</v>
      </c>
      <c r="AI1887" s="275">
        <v>2.3357520871317323</v>
      </c>
      <c r="AJ1887" s="275">
        <v>2.3357520871317323</v>
      </c>
      <c r="AK1887" s="275">
        <v>2.3357520871317323</v>
      </c>
    </row>
    <row r="1888" spans="1:37" ht="15" x14ac:dyDescent="0.25">
      <c r="A1888" s="269" t="s">
        <v>2019</v>
      </c>
      <c r="B1888" s="269" t="s">
        <v>542</v>
      </c>
      <c r="C1888" s="275">
        <v>6</v>
      </c>
      <c r="D1888" s="269" t="s">
        <v>802</v>
      </c>
      <c r="E1888" s="275">
        <v>40.042850404252107</v>
      </c>
      <c r="F1888" s="275">
        <v>19.000630716992468</v>
      </c>
      <c r="G1888" s="275">
        <v>24.8651547138784</v>
      </c>
      <c r="H1888" s="275">
        <v>33.575802575980681</v>
      </c>
      <c r="I1888" s="275">
        <v>27.837408177032231</v>
      </c>
      <c r="J1888" s="275">
        <v>31.09527239539884</v>
      </c>
      <c r="K1888" s="275">
        <v>32.115796384603662</v>
      </c>
      <c r="L1888" s="275">
        <v>16.43826315826615</v>
      </c>
      <c r="M1888" s="275">
        <v>25.759310342587483</v>
      </c>
      <c r="N1888" s="275">
        <v>29.498813958098594</v>
      </c>
      <c r="O1888" s="275">
        <v>24.914157698740357</v>
      </c>
      <c r="P1888" s="275">
        <v>26.50154049461942</v>
      </c>
      <c r="Q1888" s="275">
        <v>30.976430898892055</v>
      </c>
      <c r="R1888" s="275">
        <v>26.605658276163314</v>
      </c>
      <c r="S1888" s="275">
        <v>29.190293265406648</v>
      </c>
      <c r="T1888" s="275">
        <v>30.710578205372546</v>
      </c>
      <c r="U1888" s="275">
        <v>24.651589299114665</v>
      </c>
      <c r="V1888" s="275">
        <v>28.023772183281771</v>
      </c>
      <c r="W1888" s="275">
        <v>4.1945891542822409</v>
      </c>
      <c r="X1888" s="275">
        <v>6.6161612786229007E-2</v>
      </c>
      <c r="Y1888" s="275">
        <v>2.1303753835342349</v>
      </c>
      <c r="Z1888" s="275">
        <v>0.34877970977167799</v>
      </c>
      <c r="AA1888" s="275">
        <v>0.34877970977167799</v>
      </c>
      <c r="AB1888" s="275">
        <v>0.34877970977167799</v>
      </c>
      <c r="AC1888" s="275">
        <v>0.34877970977167799</v>
      </c>
      <c r="AD1888" s="275">
        <v>0.34877970977167799</v>
      </c>
      <c r="AE1888" s="275">
        <v>0.34877970977167799</v>
      </c>
      <c r="AF1888" s="275">
        <v>20.323285611899998</v>
      </c>
      <c r="AG1888" s="275">
        <v>1.8819171037</v>
      </c>
      <c r="AH1888" s="275">
        <v>1.8819171037</v>
      </c>
      <c r="AI1888" s="275">
        <v>2.2396610863620623</v>
      </c>
      <c r="AJ1888" s="275">
        <v>2.2396610863620623</v>
      </c>
      <c r="AK1888" s="275">
        <v>2.2396610863620623</v>
      </c>
    </row>
    <row r="1889" spans="1:37" ht="15" x14ac:dyDescent="0.25">
      <c r="A1889" s="269" t="s">
        <v>2020</v>
      </c>
      <c r="B1889" s="269" t="s">
        <v>543</v>
      </c>
      <c r="C1889" s="275">
        <v>6</v>
      </c>
      <c r="D1889" s="269" t="s">
        <v>802</v>
      </c>
      <c r="E1889" s="275">
        <v>7.5240000724792475</v>
      </c>
      <c r="F1889" s="275">
        <v>4.5144000434875498</v>
      </c>
      <c r="G1889" s="275">
        <v>6.5835000634193426</v>
      </c>
      <c r="H1889" s="275">
        <v>7.5240000724792475</v>
      </c>
      <c r="I1889" s="275">
        <v>6.7716000652313229</v>
      </c>
      <c r="J1889" s="275">
        <v>7.1478000688552852</v>
      </c>
      <c r="K1889" s="275">
        <v>7.5240000724792475</v>
      </c>
      <c r="L1889" s="275">
        <v>4.5144000434875498</v>
      </c>
      <c r="M1889" s="275">
        <v>6.5835000634193417</v>
      </c>
      <c r="N1889" s="275">
        <v>1.1560097474823907</v>
      </c>
      <c r="O1889" s="275">
        <v>0.97187410797823837</v>
      </c>
      <c r="P1889" s="275">
        <v>1.0984673601373431</v>
      </c>
      <c r="Q1889" s="275">
        <v>1.1560097474823907</v>
      </c>
      <c r="R1889" s="275">
        <v>1.1099758376063527</v>
      </c>
      <c r="S1889" s="275">
        <v>1.1329927925443717</v>
      </c>
      <c r="T1889" s="275">
        <v>1.1560097474823907</v>
      </c>
      <c r="U1889" s="275">
        <v>0.97187410797823837</v>
      </c>
      <c r="V1889" s="275">
        <v>1.0984673601373431</v>
      </c>
      <c r="W1889" s="275">
        <v>8.7228346873753304E-2</v>
      </c>
      <c r="X1889" s="275">
        <v>8.3392847724618295E-4</v>
      </c>
      <c r="Y1889" s="275">
        <v>4.4031137675499744E-2</v>
      </c>
      <c r="Z1889" s="275">
        <v>4.2163271809357944E-2</v>
      </c>
      <c r="AA1889" s="275">
        <v>4.2163271809357944E-2</v>
      </c>
      <c r="AB1889" s="275">
        <v>4.2163271809357944E-2</v>
      </c>
      <c r="AC1889" s="275">
        <v>4.2163271809357944E-2</v>
      </c>
      <c r="AD1889" s="275">
        <v>4.2163271809357944E-2</v>
      </c>
      <c r="AE1889" s="275">
        <v>4.2163271809357944E-2</v>
      </c>
      <c r="AF1889" s="275">
        <v>0.34286414710000002</v>
      </c>
      <c r="AG1889" s="275">
        <v>3.1748903200000012E-2</v>
      </c>
      <c r="AH1889" s="275">
        <v>3.1748903200000012E-2</v>
      </c>
      <c r="AI1889" s="275">
        <v>0.23897400419427867</v>
      </c>
      <c r="AJ1889" s="275">
        <v>0.23897400419427867</v>
      </c>
      <c r="AK1889" s="275">
        <v>0.23897400419427867</v>
      </c>
    </row>
    <row r="1890" spans="1:37" ht="15" x14ac:dyDescent="0.25">
      <c r="A1890" s="269" t="s">
        <v>2021</v>
      </c>
      <c r="B1890" s="269" t="s">
        <v>544</v>
      </c>
      <c r="C1890" s="275">
        <v>3</v>
      </c>
      <c r="D1890" s="269" t="s">
        <v>802</v>
      </c>
      <c r="E1890" s="275">
        <v>6.2039999842643745</v>
      </c>
      <c r="F1890" s="275">
        <v>3.7223999905586242</v>
      </c>
      <c r="G1890" s="275">
        <v>5.4284999862313272</v>
      </c>
      <c r="H1890" s="275">
        <v>6.2039999842643745</v>
      </c>
      <c r="I1890" s="275">
        <v>5.583599985837937</v>
      </c>
      <c r="J1890" s="275">
        <v>5.8937999850511558</v>
      </c>
      <c r="K1890" s="275">
        <v>6.2039999842643745</v>
      </c>
      <c r="L1890" s="275">
        <v>3.7223999905586242</v>
      </c>
      <c r="M1890" s="275">
        <v>5.4284999862313272</v>
      </c>
      <c r="N1890" s="275">
        <v>1.3535357691658485</v>
      </c>
      <c r="O1890" s="275">
        <v>0.91795534023981795</v>
      </c>
      <c r="P1890" s="275">
        <v>1.217416885126464</v>
      </c>
      <c r="Q1890" s="275">
        <v>1.3535357691658485</v>
      </c>
      <c r="R1890" s="275">
        <v>1.2446406619343409</v>
      </c>
      <c r="S1890" s="275">
        <v>1.2990882155500947</v>
      </c>
      <c r="T1890" s="275">
        <v>1.3535357691658485</v>
      </c>
      <c r="U1890" s="275">
        <v>0.91795534023981795</v>
      </c>
      <c r="V1890" s="275">
        <v>1.217416885126464</v>
      </c>
      <c r="W1890" s="275">
        <v>1.6662839831666665E-2</v>
      </c>
      <c r="X1890" s="275">
        <v>1.2679064874999995E-4</v>
      </c>
      <c r="Y1890" s="275">
        <v>8.3948152402083323E-3</v>
      </c>
      <c r="Z1890" s="275">
        <v>3.4768963790000003E-2</v>
      </c>
      <c r="AA1890" s="275">
        <v>3.4768963790000003E-2</v>
      </c>
      <c r="AB1890" s="275">
        <v>3.4768963790000003E-2</v>
      </c>
      <c r="AC1890" s="275">
        <v>3.4768963790000003E-2</v>
      </c>
      <c r="AD1890" s="275">
        <v>3.4768963790000003E-2</v>
      </c>
      <c r="AE1890" s="275">
        <v>3.4768963790000003E-2</v>
      </c>
      <c r="AF1890" s="275">
        <v>0.1458000143</v>
      </c>
      <c r="AG1890" s="275">
        <v>1.35009467E-2</v>
      </c>
      <c r="AH1890" s="275">
        <v>1.35009467E-2</v>
      </c>
      <c r="AI1890" s="275">
        <v>4.9032769716690641E-2</v>
      </c>
      <c r="AJ1890" s="275">
        <v>4.9032769716690641E-2</v>
      </c>
      <c r="AK1890" s="275">
        <v>4.9032769716690641E-2</v>
      </c>
    </row>
    <row r="1891" spans="1:37" ht="15" x14ac:dyDescent="0.25">
      <c r="A1891" s="269" t="s">
        <v>2022</v>
      </c>
      <c r="B1891" s="269" t="s">
        <v>545</v>
      </c>
      <c r="C1891" s="275">
        <v>4</v>
      </c>
      <c r="D1891" s="269" t="s">
        <v>802</v>
      </c>
      <c r="E1891" s="275">
        <v>13.728000056743621</v>
      </c>
      <c r="F1891" s="275">
        <v>8.2368000340461744</v>
      </c>
      <c r="G1891" s="275">
        <v>12.012000049650668</v>
      </c>
      <c r="H1891" s="275">
        <v>13.728000056743621</v>
      </c>
      <c r="I1891" s="275">
        <v>12.355200051069261</v>
      </c>
      <c r="J1891" s="275">
        <v>13.041600053906443</v>
      </c>
      <c r="K1891" s="275">
        <v>13.728000056743621</v>
      </c>
      <c r="L1891" s="275">
        <v>8.2368000340461744</v>
      </c>
      <c r="M1891" s="275">
        <v>12.01200004965067</v>
      </c>
      <c r="N1891" s="275">
        <v>2.0685710218969522</v>
      </c>
      <c r="O1891" s="275">
        <v>1.4488549534667694</v>
      </c>
      <c r="P1891" s="275">
        <v>1.8749097505125196</v>
      </c>
      <c r="Q1891" s="275">
        <v>2.0685710218969522</v>
      </c>
      <c r="R1891" s="275">
        <v>1.9136420047894065</v>
      </c>
      <c r="S1891" s="275">
        <v>1.9911065133431793</v>
      </c>
      <c r="T1891" s="275">
        <v>2.0685710218969522</v>
      </c>
      <c r="U1891" s="275">
        <v>1.4488549534667694</v>
      </c>
      <c r="V1891" s="275">
        <v>1.8749097505125201</v>
      </c>
      <c r="W1891" s="275">
        <v>8.4927851536253346E-2</v>
      </c>
      <c r="X1891" s="275">
        <v>7.4962367724618311E-4</v>
      </c>
      <c r="Y1891" s="275">
        <v>4.2838737606749763E-2</v>
      </c>
      <c r="Z1891" s="275">
        <v>3.6327571624357943E-2</v>
      </c>
      <c r="AA1891" s="275">
        <v>3.6327571624357943E-2</v>
      </c>
      <c r="AB1891" s="275">
        <v>3.6327571624357943E-2</v>
      </c>
      <c r="AC1891" s="275">
        <v>3.6327571624357943E-2</v>
      </c>
      <c r="AD1891" s="275">
        <v>3.6327571624357943E-2</v>
      </c>
      <c r="AE1891" s="275">
        <v>3.6327571624357943E-2</v>
      </c>
      <c r="AF1891" s="275">
        <v>0.45051302079999994</v>
      </c>
      <c r="AG1891" s="275">
        <v>4.1717096700000005E-2</v>
      </c>
      <c r="AH1891" s="275">
        <v>4.1717096700000005E-2</v>
      </c>
      <c r="AI1891" s="275">
        <v>0.16909776666087356</v>
      </c>
      <c r="AJ1891" s="275">
        <v>0.16909776666087356</v>
      </c>
      <c r="AK1891" s="275">
        <v>0.16909776666087356</v>
      </c>
    </row>
    <row r="1892" spans="1:37" ht="15" x14ac:dyDescent="0.25">
      <c r="A1892" s="269" t="s">
        <v>2023</v>
      </c>
      <c r="B1892" s="269" t="s">
        <v>546</v>
      </c>
      <c r="C1892" s="275">
        <v>2</v>
      </c>
      <c r="D1892" s="269" t="s">
        <v>802</v>
      </c>
      <c r="E1892" s="275">
        <v>23.71394546635516</v>
      </c>
      <c r="F1892" s="275">
        <v>9.1063457938787096</v>
      </c>
      <c r="G1892" s="275">
        <v>12.290457462109183</v>
      </c>
      <c r="H1892" s="275">
        <v>18.961491538198146</v>
      </c>
      <c r="I1892" s="275">
        <v>12.015297127614867</v>
      </c>
      <c r="J1892" s="275">
        <v>16.342180789344663</v>
      </c>
      <c r="K1892" s="275">
        <v>18.961491538198146</v>
      </c>
      <c r="L1892" s="275">
        <v>8.0525187947685648</v>
      </c>
      <c r="M1892" s="275">
        <v>13.876965978639621</v>
      </c>
      <c r="N1892" s="275">
        <v>5.5684347966465291</v>
      </c>
      <c r="O1892" s="275">
        <v>1.8541600169644079</v>
      </c>
      <c r="P1892" s="275">
        <v>2.9774873801318247</v>
      </c>
      <c r="Q1892" s="275">
        <v>7.1489539209626072</v>
      </c>
      <c r="R1892" s="275">
        <v>2.6365484744253562</v>
      </c>
      <c r="S1892" s="275">
        <v>5.3434236567503088</v>
      </c>
      <c r="T1892" s="275">
        <v>7.1489539209626072</v>
      </c>
      <c r="U1892" s="275">
        <v>1.527474695269885</v>
      </c>
      <c r="V1892" s="275">
        <v>4.5040723073185562</v>
      </c>
      <c r="W1892" s="275">
        <v>1.6046317191666666E-2</v>
      </c>
      <c r="X1892" s="275">
        <v>8.481066874999998E-5</v>
      </c>
      <c r="Y1892" s="275">
        <v>8.0655639302083335E-3</v>
      </c>
      <c r="Z1892" s="275">
        <v>3.4458948810000001E-2</v>
      </c>
      <c r="AA1892" s="275">
        <v>3.4458948810000001E-2</v>
      </c>
      <c r="AB1892" s="275">
        <v>3.4458948810000001E-2</v>
      </c>
      <c r="AC1892" s="275">
        <v>3.4458948810000001E-2</v>
      </c>
      <c r="AD1892" s="275">
        <v>3.4458948810000001E-2</v>
      </c>
      <c r="AE1892" s="275">
        <v>3.4458948810000001E-2</v>
      </c>
      <c r="AF1892" s="275">
        <v>12.2529136882</v>
      </c>
      <c r="AG1892" s="275">
        <v>1.1346075051999998</v>
      </c>
      <c r="AH1892" s="275">
        <v>1.1346075051999998</v>
      </c>
      <c r="AI1892" s="275">
        <v>0.95886947918101562</v>
      </c>
      <c r="AJ1892" s="275">
        <v>0.95886947918101562</v>
      </c>
      <c r="AK1892" s="275">
        <v>0.95886947918101562</v>
      </c>
    </row>
    <row r="1893" spans="1:37" ht="15" x14ac:dyDescent="0.25">
      <c r="A1893" s="269" t="s">
        <v>2024</v>
      </c>
      <c r="B1893" s="269" t="s">
        <v>547</v>
      </c>
      <c r="C1893" s="275">
        <v>4</v>
      </c>
      <c r="D1893" s="269" t="s">
        <v>802</v>
      </c>
      <c r="E1893" s="275">
        <v>31.237945538834406</v>
      </c>
      <c r="F1893" s="275">
        <v>13.620745837366259</v>
      </c>
      <c r="G1893" s="275">
        <v>18.873957525528528</v>
      </c>
      <c r="H1893" s="275">
        <v>26.485491610677393</v>
      </c>
      <c r="I1893" s="275">
        <v>19.539297200094111</v>
      </c>
      <c r="J1893" s="275">
        <v>23.489980858199946</v>
      </c>
      <c r="K1893" s="275">
        <v>26.485491610677393</v>
      </c>
      <c r="L1893" s="275">
        <v>12.566918838256115</v>
      </c>
      <c r="M1893" s="275">
        <v>20.460466042058965</v>
      </c>
      <c r="N1893" s="275">
        <v>6.1881290724127167</v>
      </c>
      <c r="O1893" s="275">
        <v>2.6119560223587106</v>
      </c>
      <c r="P1893" s="275">
        <v>3.7237749080571185</v>
      </c>
      <c r="Q1893" s="275">
        <v>7.9527838362329479</v>
      </c>
      <c r="R1893" s="275">
        <v>3.4403783896956965</v>
      </c>
      <c r="S1893" s="275">
        <v>6.1242366170826292</v>
      </c>
      <c r="T1893" s="275">
        <v>7.9527838362329479</v>
      </c>
      <c r="U1893" s="275">
        <v>2.1471689710360735</v>
      </c>
      <c r="V1893" s="275">
        <v>5.2503598352438505</v>
      </c>
      <c r="W1893" s="275">
        <v>8.6807285576253335E-2</v>
      </c>
      <c r="X1893" s="275">
        <v>9.1734813724618318E-4</v>
      </c>
      <c r="Y1893" s="275">
        <v>4.386231685674976E-2</v>
      </c>
      <c r="Z1893" s="275">
        <v>3.6445191244357945E-2</v>
      </c>
      <c r="AA1893" s="275">
        <v>3.6445191244357945E-2</v>
      </c>
      <c r="AB1893" s="275">
        <v>3.6445191244357945E-2</v>
      </c>
      <c r="AC1893" s="275">
        <v>3.6445191244357945E-2</v>
      </c>
      <c r="AD1893" s="275">
        <v>3.6445191244357945E-2</v>
      </c>
      <c r="AE1893" s="275">
        <v>3.6445191244357945E-2</v>
      </c>
      <c r="AF1893" s="275">
        <v>12.502741733300001</v>
      </c>
      <c r="AG1893" s="275">
        <v>1.1577413627499997</v>
      </c>
      <c r="AH1893" s="275">
        <v>1.1577413627499997</v>
      </c>
      <c r="AI1893" s="275">
        <v>1.0466481795835512</v>
      </c>
      <c r="AJ1893" s="275">
        <v>1.0466481795835512</v>
      </c>
      <c r="AK1893" s="275">
        <v>1.0466481795835512</v>
      </c>
    </row>
    <row r="1894" spans="1:37" ht="15" x14ac:dyDescent="0.25">
      <c r="A1894" s="269" t="s">
        <v>2025</v>
      </c>
      <c r="B1894" s="269" t="s">
        <v>548</v>
      </c>
      <c r="C1894" s="275">
        <v>4</v>
      </c>
      <c r="D1894" s="269" t="s">
        <v>802</v>
      </c>
      <c r="E1894" s="275">
        <v>36.474831629257658</v>
      </c>
      <c r="F1894" s="275">
        <v>13.067697195739001</v>
      </c>
      <c r="G1894" s="275">
        <v>26.277122514689466</v>
      </c>
      <c r="H1894" s="275">
        <v>25.451356354323231</v>
      </c>
      <c r="I1894" s="275">
        <v>21.890864529572447</v>
      </c>
      <c r="J1894" s="275">
        <v>23.671110441947839</v>
      </c>
      <c r="K1894" s="275">
        <v>38.732031651001435</v>
      </c>
      <c r="L1894" s="275">
        <v>21.279048248024672</v>
      </c>
      <c r="M1894" s="275">
        <v>28.031872468204469</v>
      </c>
      <c r="N1894" s="275">
        <v>24.705484307499454</v>
      </c>
      <c r="O1894" s="275">
        <v>16.728873740956416</v>
      </c>
      <c r="P1894" s="275">
        <v>20.210744278596962</v>
      </c>
      <c r="Q1894" s="275">
        <v>21.286724714640641</v>
      </c>
      <c r="R1894" s="275">
        <v>20.488721294129903</v>
      </c>
      <c r="S1894" s="275">
        <v>20.887723004385272</v>
      </c>
      <c r="T1894" s="275">
        <v>24.843586037127572</v>
      </c>
      <c r="U1894" s="275">
        <v>16.774907650832453</v>
      </c>
      <c r="V1894" s="275">
        <v>20.210744278596962</v>
      </c>
      <c r="W1894" s="275">
        <v>1.8486114893775039</v>
      </c>
      <c r="X1894" s="275">
        <v>3.288414421162119E-2</v>
      </c>
      <c r="Y1894" s="275">
        <v>0.94074781679456254</v>
      </c>
      <c r="Z1894" s="275">
        <v>0.5174331882756078</v>
      </c>
      <c r="AA1894" s="275">
        <v>0.5174331882756078</v>
      </c>
      <c r="AB1894" s="275">
        <v>0.5174331882756078</v>
      </c>
      <c r="AC1894" s="275">
        <v>0.5174331882756078</v>
      </c>
      <c r="AD1894" s="275">
        <v>0.5174331882756078</v>
      </c>
      <c r="AE1894" s="275">
        <v>0.5174331882756078</v>
      </c>
      <c r="AF1894" s="275">
        <v>25.5378086033</v>
      </c>
      <c r="AG1894" s="275">
        <v>2.3647756170999998</v>
      </c>
      <c r="AH1894" s="275">
        <v>2.3647756170999998</v>
      </c>
      <c r="AI1894" s="275">
        <v>2.3977522500244777</v>
      </c>
      <c r="AJ1894" s="275">
        <v>2.3977522500244777</v>
      </c>
      <c r="AK1894" s="275">
        <v>2.3977522500244777</v>
      </c>
    </row>
    <row r="1895" spans="1:37" ht="15" x14ac:dyDescent="0.25">
      <c r="A1895" s="269" t="s">
        <v>2026</v>
      </c>
      <c r="B1895" s="269" t="s">
        <v>549</v>
      </c>
      <c r="C1895" s="275">
        <v>5</v>
      </c>
      <c r="D1895" s="269" t="s">
        <v>802</v>
      </c>
      <c r="E1895" s="275">
        <v>41.223890948445941</v>
      </c>
      <c r="F1895" s="275">
        <v>12.040097126957892</v>
      </c>
      <c r="G1895" s="275">
        <v>19.152414937987043</v>
      </c>
      <c r="H1895" s="275">
        <v>31.718983092131914</v>
      </c>
      <c r="I1895" s="275">
        <v>17.826594270965359</v>
      </c>
      <c r="J1895" s="275">
        <v>26.790561593638166</v>
      </c>
      <c r="K1895" s="275">
        <v>31.718983092131914</v>
      </c>
      <c r="L1895" s="275">
        <v>12.382637598978505</v>
      </c>
      <c r="M1895" s="275">
        <v>22.325431971047912</v>
      </c>
      <c r="N1895" s="275">
        <v>10.738195103874734</v>
      </c>
      <c r="O1895" s="275">
        <v>2.98296022281597</v>
      </c>
      <c r="P1895" s="275">
        <v>5.2568387259586808</v>
      </c>
      <c r="Q1895" s="275">
        <v>13.463652923580863</v>
      </c>
      <c r="R1895" s="275">
        <v>4.4388420305063585</v>
      </c>
      <c r="S1895" s="275">
        <v>9.9070399487720184</v>
      </c>
      <c r="T1895" s="275">
        <v>13.463652923580863</v>
      </c>
      <c r="U1895" s="275">
        <v>2.656274901121447</v>
      </c>
      <c r="V1895" s="275">
        <v>8.3100085803321466</v>
      </c>
      <c r="W1895" s="275">
        <v>8.6297427776253335E-2</v>
      </c>
      <c r="X1895" s="275">
        <v>8.7540385724618308E-4</v>
      </c>
      <c r="Y1895" s="275">
        <v>4.3586415816749761E-2</v>
      </c>
      <c r="Z1895" s="275">
        <v>3.6339256164357944E-2</v>
      </c>
      <c r="AA1895" s="275">
        <v>3.6339256164357944E-2</v>
      </c>
      <c r="AB1895" s="275">
        <v>3.6339256164357944E-2</v>
      </c>
      <c r="AC1895" s="275">
        <v>3.6339256164357944E-2</v>
      </c>
      <c r="AD1895" s="275">
        <v>3.6339256164357944E-2</v>
      </c>
      <c r="AE1895" s="275">
        <v>3.6339256164357944E-2</v>
      </c>
      <c r="AF1895" s="275">
        <v>24.262278092399999</v>
      </c>
      <c r="AG1895" s="275">
        <v>2.2466625887</v>
      </c>
      <c r="AH1895" s="275">
        <v>2.2466625887</v>
      </c>
      <c r="AI1895" s="275">
        <v>1.7428644733374994</v>
      </c>
      <c r="AJ1895" s="275">
        <v>1.7428644733374994</v>
      </c>
      <c r="AK1895" s="275">
        <v>1.7428644733374994</v>
      </c>
    </row>
    <row r="1896" spans="1:37" ht="15" x14ac:dyDescent="0.25">
      <c r="A1896" s="269" t="s">
        <v>4474</v>
      </c>
      <c r="B1896" s="269" t="s">
        <v>4475</v>
      </c>
      <c r="C1896" s="275">
        <v>54</v>
      </c>
      <c r="D1896" s="269" t="s">
        <v>802</v>
      </c>
      <c r="E1896" s="275">
        <v>355.90086945518811</v>
      </c>
      <c r="F1896" s="275">
        <v>172.53143192664012</v>
      </c>
      <c r="G1896" s="275">
        <v>226.60968399442652</v>
      </c>
      <c r="H1896" s="275">
        <v>288.29767652418531</v>
      </c>
      <c r="I1896" s="275">
        <v>209.81335308165296</v>
      </c>
      <c r="J1896" s="275">
        <v>250.46465842211867</v>
      </c>
      <c r="K1896" s="275">
        <v>271.49867217825818</v>
      </c>
      <c r="L1896" s="275">
        <v>181.45874603787996</v>
      </c>
      <c r="M1896" s="275">
        <v>223.59583049334069</v>
      </c>
      <c r="N1896" s="275">
        <v>122.39116581740919</v>
      </c>
      <c r="O1896" s="275">
        <v>50.590735293417254</v>
      </c>
      <c r="P1896" s="275">
        <v>74.929442801852659</v>
      </c>
      <c r="Q1896" s="275">
        <v>125.08555921933826</v>
      </c>
      <c r="R1896" s="275">
        <v>65.519457566915193</v>
      </c>
      <c r="S1896" s="275">
        <v>97.082213497593074</v>
      </c>
      <c r="T1896" s="275">
        <v>112.05788992368585</v>
      </c>
      <c r="U1896" s="275">
        <v>61.353057924833095</v>
      </c>
      <c r="V1896" s="275">
        <v>86.861561214694717</v>
      </c>
      <c r="W1896" s="275">
        <v>0</v>
      </c>
      <c r="X1896" s="275">
        <v>0</v>
      </c>
      <c r="Y1896" s="275">
        <v>0</v>
      </c>
      <c r="Z1896" s="275">
        <v>0</v>
      </c>
      <c r="AA1896" s="275">
        <v>0</v>
      </c>
      <c r="AB1896" s="275">
        <v>0</v>
      </c>
      <c r="AC1896" s="275">
        <v>0</v>
      </c>
      <c r="AD1896" s="275">
        <v>0</v>
      </c>
      <c r="AE1896" s="275">
        <v>0</v>
      </c>
      <c r="AF1896" s="275">
        <v>261.09600303845002</v>
      </c>
      <c r="AG1896" s="275">
        <v>24.177229935500002</v>
      </c>
      <c r="AH1896" s="275">
        <v>24.177229935500002</v>
      </c>
      <c r="AI1896" s="275">
        <v>28.300807000615542</v>
      </c>
      <c r="AJ1896" s="275">
        <v>28.300807000615542</v>
      </c>
      <c r="AK1896" s="275">
        <v>28.300807000615542</v>
      </c>
    </row>
    <row r="1897" spans="1:37" ht="15" x14ac:dyDescent="0.25">
      <c r="A1897" s="269" t="s">
        <v>4083</v>
      </c>
      <c r="B1897" s="269" t="s">
        <v>536</v>
      </c>
      <c r="C1897" s="275">
        <v>435</v>
      </c>
      <c r="D1897" s="269" t="s">
        <v>802</v>
      </c>
      <c r="E1897" s="275">
        <v>2073.6594637207554</v>
      </c>
      <c r="F1897" s="275">
        <v>866.84800821654949</v>
      </c>
      <c r="G1897" s="275">
        <v>1435.1054214399112</v>
      </c>
      <c r="H1897" s="275">
        <v>1609.9094849391718</v>
      </c>
      <c r="I1897" s="275">
        <v>1301.445173175739</v>
      </c>
      <c r="J1897" s="275">
        <v>1464.6241227332432</v>
      </c>
      <c r="K1897" s="275">
        <v>1828.9544489018706</v>
      </c>
      <c r="L1897" s="275">
        <v>1095.8731961900221</v>
      </c>
      <c r="M1897" s="275">
        <v>1541.8368256146296</v>
      </c>
      <c r="N1897" s="275">
        <v>1224.8575190762288</v>
      </c>
      <c r="O1897" s="275">
        <v>817.25504726650979</v>
      </c>
      <c r="P1897" s="275">
        <v>982.10293446885373</v>
      </c>
      <c r="Q1897" s="275">
        <v>1141.0514068849425</v>
      </c>
      <c r="R1897" s="275">
        <v>1014.0966163661942</v>
      </c>
      <c r="S1897" s="275">
        <v>1079.0138901539458</v>
      </c>
      <c r="T1897" s="275">
        <v>1138.1484506853631</v>
      </c>
      <c r="U1897" s="275">
        <v>900.49601742521781</v>
      </c>
      <c r="V1897" s="275">
        <v>1027.3101747675555</v>
      </c>
      <c r="W1897" s="275">
        <v>87.758763490155047</v>
      </c>
      <c r="X1897" s="275">
        <v>1.4746084188032922</v>
      </c>
      <c r="Y1897" s="275">
        <v>44.616685954479166</v>
      </c>
      <c r="Z1897" s="275">
        <v>22.371721022666247</v>
      </c>
      <c r="AA1897" s="275">
        <v>22.371721022666247</v>
      </c>
      <c r="AB1897" s="275">
        <v>22.371721022666247</v>
      </c>
      <c r="AC1897" s="275">
        <v>22.371721022666247</v>
      </c>
      <c r="AD1897" s="275">
        <v>22.371721022666247</v>
      </c>
      <c r="AE1897" s="275">
        <v>22.371721022666247</v>
      </c>
      <c r="AF1897" s="275">
        <v>1346.460024333493</v>
      </c>
      <c r="AG1897" s="275">
        <v>124.68086181203824</v>
      </c>
      <c r="AH1897" s="275">
        <v>124.68086181203824</v>
      </c>
      <c r="AI1897" s="275">
        <v>130.39540753110498</v>
      </c>
      <c r="AJ1897" s="275">
        <v>130.39540753110498</v>
      </c>
      <c r="AK1897" s="275">
        <v>130.39540753110498</v>
      </c>
    </row>
    <row r="1898" spans="1:37" ht="15" x14ac:dyDescent="0.25">
      <c r="A1898" s="269" t="s">
        <v>4084</v>
      </c>
      <c r="B1898" s="269" t="s">
        <v>536</v>
      </c>
      <c r="C1898" s="275">
        <v>361</v>
      </c>
      <c r="D1898" s="269" t="s">
        <v>802</v>
      </c>
      <c r="E1898" s="275">
        <v>2073.6594637207554</v>
      </c>
      <c r="F1898" s="275">
        <v>866.84800821654949</v>
      </c>
      <c r="G1898" s="275">
        <v>1435.1054214399112</v>
      </c>
      <c r="H1898" s="275">
        <v>1609.9094849391718</v>
      </c>
      <c r="I1898" s="275">
        <v>1301.445173175739</v>
      </c>
      <c r="J1898" s="275">
        <v>1464.6241227332432</v>
      </c>
      <c r="K1898" s="275">
        <v>1828.9544489018706</v>
      </c>
      <c r="L1898" s="275">
        <v>1095.8731961900221</v>
      </c>
      <c r="M1898" s="275">
        <v>1541.8368256146296</v>
      </c>
      <c r="N1898" s="275">
        <v>1215.2924486497861</v>
      </c>
      <c r="O1898" s="275">
        <v>807.6899768400674</v>
      </c>
      <c r="P1898" s="275">
        <v>972.53786404241112</v>
      </c>
      <c r="Q1898" s="275">
        <v>1131.4863364585001</v>
      </c>
      <c r="R1898" s="275">
        <v>1004.5315459397516</v>
      </c>
      <c r="S1898" s="275">
        <v>1069.4488197275034</v>
      </c>
      <c r="T1898" s="275">
        <v>1128.5833802589207</v>
      </c>
      <c r="U1898" s="275">
        <v>890.9309469987752</v>
      </c>
      <c r="V1898" s="275">
        <v>1017.7451043411128</v>
      </c>
      <c r="W1898" s="275">
        <v>86.460929445238847</v>
      </c>
      <c r="X1898" s="275">
        <v>1.4638706607622212</v>
      </c>
      <c r="Y1898" s="275">
        <v>43.962400053000536</v>
      </c>
      <c r="Z1898" s="275">
        <v>21.655878535376644</v>
      </c>
      <c r="AA1898" s="275">
        <v>21.655878535376644</v>
      </c>
      <c r="AB1898" s="275">
        <v>21.655878535376644</v>
      </c>
      <c r="AC1898" s="275">
        <v>21.655878535376644</v>
      </c>
      <c r="AD1898" s="275">
        <v>21.655878535376644</v>
      </c>
      <c r="AE1898" s="275">
        <v>21.655878535376644</v>
      </c>
      <c r="AF1898" s="275">
        <v>1346.383929393493</v>
      </c>
      <c r="AG1898" s="275">
        <v>124.67381550293824</v>
      </c>
      <c r="AH1898" s="275">
        <v>124.67381550293824</v>
      </c>
      <c r="AI1898" s="275">
        <v>130.11307177705146</v>
      </c>
      <c r="AJ1898" s="275">
        <v>130.11307177705146</v>
      </c>
      <c r="AK1898" s="275">
        <v>130.11307177705146</v>
      </c>
    </row>
    <row r="1899" spans="1:37" ht="15" x14ac:dyDescent="0.25">
      <c r="A1899" s="269" t="s">
        <v>4085</v>
      </c>
      <c r="B1899" s="269" t="s">
        <v>536</v>
      </c>
      <c r="C1899" s="275">
        <v>287</v>
      </c>
      <c r="D1899" s="269" t="s">
        <v>802</v>
      </c>
      <c r="E1899" s="275">
        <v>2073.6594637207554</v>
      </c>
      <c r="F1899" s="275">
        <v>866.84800821654949</v>
      </c>
      <c r="G1899" s="275">
        <v>1435.1054214399112</v>
      </c>
      <c r="H1899" s="275">
        <v>1609.9094849391718</v>
      </c>
      <c r="I1899" s="275">
        <v>1301.445173175739</v>
      </c>
      <c r="J1899" s="275">
        <v>1464.6241227332432</v>
      </c>
      <c r="K1899" s="275">
        <v>1828.9544489018706</v>
      </c>
      <c r="L1899" s="275">
        <v>1095.8731961900221</v>
      </c>
      <c r="M1899" s="275">
        <v>1541.8368256146296</v>
      </c>
      <c r="N1899" s="275">
        <v>1205.7273782233437</v>
      </c>
      <c r="O1899" s="275">
        <v>798.12490641362479</v>
      </c>
      <c r="P1899" s="275">
        <v>962.97279361596884</v>
      </c>
      <c r="Q1899" s="275">
        <v>1121.9212660320575</v>
      </c>
      <c r="R1899" s="275">
        <v>994.96647551330921</v>
      </c>
      <c r="S1899" s="275">
        <v>1059.8837493010608</v>
      </c>
      <c r="T1899" s="275">
        <v>1119.0183098324781</v>
      </c>
      <c r="U1899" s="275">
        <v>881.36587657233281</v>
      </c>
      <c r="V1899" s="275">
        <v>1008.1800339146705</v>
      </c>
      <c r="W1899" s="275">
        <v>85.163095400322618</v>
      </c>
      <c r="X1899" s="275">
        <v>1.4531329027211508</v>
      </c>
      <c r="Y1899" s="275">
        <v>43.308114151521885</v>
      </c>
      <c r="Z1899" s="275">
        <v>20.940036048087045</v>
      </c>
      <c r="AA1899" s="275">
        <v>20.940036048087045</v>
      </c>
      <c r="AB1899" s="275">
        <v>20.940036048087045</v>
      </c>
      <c r="AC1899" s="275">
        <v>20.940036048087045</v>
      </c>
      <c r="AD1899" s="275">
        <v>20.940036048087045</v>
      </c>
      <c r="AE1899" s="275">
        <v>20.940036048087045</v>
      </c>
      <c r="AF1899" s="275">
        <v>1346.3078344534931</v>
      </c>
      <c r="AG1899" s="275">
        <v>124.66676919383825</v>
      </c>
      <c r="AH1899" s="275">
        <v>124.66676919383825</v>
      </c>
      <c r="AI1899" s="275">
        <v>129.830736022998</v>
      </c>
      <c r="AJ1899" s="275">
        <v>129.830736022998</v>
      </c>
      <c r="AK1899" s="275">
        <v>129.830736022998</v>
      </c>
    </row>
    <row r="1900" spans="1:37" ht="15" x14ac:dyDescent="0.25">
      <c r="A1900" s="269" t="s">
        <v>1144</v>
      </c>
      <c r="B1900" s="269" t="s">
        <v>536</v>
      </c>
      <c r="C1900" s="275">
        <v>435</v>
      </c>
      <c r="D1900" s="269" t="s">
        <v>802</v>
      </c>
      <c r="E1900" s="275">
        <v>2073.6594637207554</v>
      </c>
      <c r="F1900" s="275">
        <v>866.84800821654949</v>
      </c>
      <c r="G1900" s="275">
        <v>1435.1054214399112</v>
      </c>
      <c r="H1900" s="275">
        <v>1609.9094849391718</v>
      </c>
      <c r="I1900" s="275">
        <v>1301.445173175739</v>
      </c>
      <c r="J1900" s="275">
        <v>1464.6241227332432</v>
      </c>
      <c r="K1900" s="275">
        <v>1828.9544489018704</v>
      </c>
      <c r="L1900" s="275">
        <v>1095.8731961900221</v>
      </c>
      <c r="M1900" s="275">
        <v>1541.8368256146296</v>
      </c>
      <c r="N1900" s="275">
        <v>1220.9629126950676</v>
      </c>
      <c r="O1900" s="275">
        <v>813.36044088534857</v>
      </c>
      <c r="P1900" s="275">
        <v>978.20832808769239</v>
      </c>
      <c r="Q1900" s="275">
        <v>1137.1568005037811</v>
      </c>
      <c r="R1900" s="275">
        <v>1010.2020099850331</v>
      </c>
      <c r="S1900" s="275">
        <v>1075.1192837727847</v>
      </c>
      <c r="T1900" s="275">
        <v>1134.2538443042017</v>
      </c>
      <c r="U1900" s="275">
        <v>896.6014110440567</v>
      </c>
      <c r="V1900" s="275">
        <v>1023.4155683863942</v>
      </c>
      <c r="W1900" s="275">
        <v>87.758763490155047</v>
      </c>
      <c r="X1900" s="275">
        <v>1.4746084188032922</v>
      </c>
      <c r="Y1900" s="275">
        <v>44.616685954479166</v>
      </c>
      <c r="Z1900" s="275">
        <v>22.371721022666247</v>
      </c>
      <c r="AA1900" s="275">
        <v>22.371721022666247</v>
      </c>
      <c r="AB1900" s="275">
        <v>22.371721022666247</v>
      </c>
      <c r="AC1900" s="275">
        <v>22.371721022666247</v>
      </c>
      <c r="AD1900" s="275">
        <v>22.371721022666247</v>
      </c>
      <c r="AE1900" s="275">
        <v>22.371721022666247</v>
      </c>
      <c r="AF1900" s="275">
        <v>1346.001687872593</v>
      </c>
      <c r="AG1900" s="275">
        <v>124.63842037028824</v>
      </c>
      <c r="AH1900" s="275">
        <v>124.63842037028824</v>
      </c>
      <c r="AI1900" s="275">
        <v>127.62569264099972</v>
      </c>
      <c r="AJ1900" s="275">
        <v>127.62569264099972</v>
      </c>
      <c r="AK1900" s="275">
        <v>127.62569264099972</v>
      </c>
    </row>
    <row r="1901" spans="1:37" ht="15" x14ac:dyDescent="0.25">
      <c r="A1901" s="269" t="s">
        <v>1145</v>
      </c>
      <c r="B1901" s="269" t="s">
        <v>536</v>
      </c>
      <c r="C1901" s="275">
        <v>361</v>
      </c>
      <c r="D1901" s="269" t="s">
        <v>802</v>
      </c>
      <c r="E1901" s="275">
        <v>2073.6594637207554</v>
      </c>
      <c r="F1901" s="275">
        <v>866.84800821654949</v>
      </c>
      <c r="G1901" s="275">
        <v>1435.1054214399112</v>
      </c>
      <c r="H1901" s="275">
        <v>1609.9094849391718</v>
      </c>
      <c r="I1901" s="275">
        <v>1301.445173175739</v>
      </c>
      <c r="J1901" s="275">
        <v>1464.6241227332432</v>
      </c>
      <c r="K1901" s="275">
        <v>1828.9544489018704</v>
      </c>
      <c r="L1901" s="275">
        <v>1095.8731961900221</v>
      </c>
      <c r="M1901" s="275">
        <v>1541.8368256146296</v>
      </c>
      <c r="N1901" s="275">
        <v>1213.3451454592057</v>
      </c>
      <c r="O1901" s="275">
        <v>805.74267364948662</v>
      </c>
      <c r="P1901" s="275">
        <v>970.59056085183056</v>
      </c>
      <c r="Q1901" s="275">
        <v>1129.5390332679192</v>
      </c>
      <c r="R1901" s="275">
        <v>1002.5842427491712</v>
      </c>
      <c r="S1901" s="275">
        <v>1067.5015165369227</v>
      </c>
      <c r="T1901" s="275">
        <v>1126.63607706834</v>
      </c>
      <c r="U1901" s="275">
        <v>888.98364380819476</v>
      </c>
      <c r="V1901" s="275">
        <v>1015.7978011505323</v>
      </c>
      <c r="W1901" s="275">
        <v>86.460929445238847</v>
      </c>
      <c r="X1901" s="275">
        <v>1.4638706607622212</v>
      </c>
      <c r="Y1901" s="275">
        <v>43.962400053000536</v>
      </c>
      <c r="Z1901" s="275">
        <v>21.655878535376644</v>
      </c>
      <c r="AA1901" s="275">
        <v>21.655878535376644</v>
      </c>
      <c r="AB1901" s="275">
        <v>21.655878535376644</v>
      </c>
      <c r="AC1901" s="275">
        <v>21.655878535376644</v>
      </c>
      <c r="AD1901" s="275">
        <v>21.655878535376644</v>
      </c>
      <c r="AE1901" s="275">
        <v>21.655878535376644</v>
      </c>
      <c r="AF1901" s="275">
        <v>1345.9406821945931</v>
      </c>
      <c r="AG1901" s="275">
        <v>124.63277131118824</v>
      </c>
      <c r="AH1901" s="275">
        <v>124.63277131118824</v>
      </c>
      <c r="AI1901" s="275">
        <v>127.40099642523775</v>
      </c>
      <c r="AJ1901" s="275">
        <v>127.40099642523775</v>
      </c>
      <c r="AK1901" s="275">
        <v>127.40099642523775</v>
      </c>
    </row>
    <row r="1902" spans="1:37" ht="15" x14ac:dyDescent="0.25">
      <c r="A1902" s="269" t="s">
        <v>1146</v>
      </c>
      <c r="B1902" s="269" t="s">
        <v>536</v>
      </c>
      <c r="C1902" s="275">
        <v>287</v>
      </c>
      <c r="D1902" s="269" t="s">
        <v>802</v>
      </c>
      <c r="E1902" s="275">
        <v>2073.6594637207554</v>
      </c>
      <c r="F1902" s="275">
        <v>866.84800821654949</v>
      </c>
      <c r="G1902" s="275">
        <v>1435.1054214399112</v>
      </c>
      <c r="H1902" s="275">
        <v>1609.9094849391718</v>
      </c>
      <c r="I1902" s="275">
        <v>1301.445173175739</v>
      </c>
      <c r="J1902" s="275">
        <v>1464.6241227332432</v>
      </c>
      <c r="K1902" s="275">
        <v>1828.9544489018704</v>
      </c>
      <c r="L1902" s="275">
        <v>1095.8731961900221</v>
      </c>
      <c r="M1902" s="275">
        <v>1541.8368256146296</v>
      </c>
      <c r="N1902" s="275">
        <v>1205.7273782233437</v>
      </c>
      <c r="O1902" s="275">
        <v>798.12490641362467</v>
      </c>
      <c r="P1902" s="275">
        <v>962.97279361596884</v>
      </c>
      <c r="Q1902" s="275">
        <v>1121.9212660320572</v>
      </c>
      <c r="R1902" s="275">
        <v>994.96647551330921</v>
      </c>
      <c r="S1902" s="275">
        <v>1059.8837493010608</v>
      </c>
      <c r="T1902" s="275">
        <v>1119.0183098324778</v>
      </c>
      <c r="U1902" s="275">
        <v>881.36587657233281</v>
      </c>
      <c r="V1902" s="275">
        <v>1008.1800339146703</v>
      </c>
      <c r="W1902" s="275">
        <v>85.163095400322618</v>
      </c>
      <c r="X1902" s="275">
        <v>1.4531329027211508</v>
      </c>
      <c r="Y1902" s="275">
        <v>43.308114151521885</v>
      </c>
      <c r="Z1902" s="275">
        <v>20.940036048087045</v>
      </c>
      <c r="AA1902" s="275">
        <v>20.940036048087045</v>
      </c>
      <c r="AB1902" s="275">
        <v>20.940036048087045</v>
      </c>
      <c r="AC1902" s="275">
        <v>20.940036048087045</v>
      </c>
      <c r="AD1902" s="275">
        <v>20.940036048087045</v>
      </c>
      <c r="AE1902" s="275">
        <v>20.940036048087045</v>
      </c>
      <c r="AF1902" s="275">
        <v>1345.879676516593</v>
      </c>
      <c r="AG1902" s="275">
        <v>124.62712225208824</v>
      </c>
      <c r="AH1902" s="275">
        <v>124.62712225208824</v>
      </c>
      <c r="AI1902" s="275">
        <v>127.1763002094758</v>
      </c>
      <c r="AJ1902" s="275">
        <v>127.1763002094758</v>
      </c>
      <c r="AK1902" s="275">
        <v>127.1763002094758</v>
      </c>
    </row>
    <row r="1903" spans="1:37" ht="15" x14ac:dyDescent="0.25">
      <c r="A1903" s="269" t="s">
        <v>4086</v>
      </c>
      <c r="B1903" s="269" t="s">
        <v>1148</v>
      </c>
      <c r="C1903" s="275">
        <v>56</v>
      </c>
      <c r="D1903" s="269" t="s">
        <v>802</v>
      </c>
      <c r="E1903" s="275">
        <v>302.96863284256784</v>
      </c>
      <c r="F1903" s="275">
        <v>165.97431855594903</v>
      </c>
      <c r="G1903" s="275">
        <v>197.34781460440959</v>
      </c>
      <c r="H1903" s="275">
        <v>257.27491981415591</v>
      </c>
      <c r="I1903" s="275">
        <v>191.12007948252113</v>
      </c>
      <c r="J1903" s="275">
        <v>229.40807776617629</v>
      </c>
      <c r="K1903" s="275">
        <v>256.20987256396558</v>
      </c>
      <c r="L1903" s="275">
        <v>138.33933295678915</v>
      </c>
      <c r="M1903" s="275">
        <v>209.668600268913</v>
      </c>
      <c r="N1903" s="275">
        <v>106.77096561063283</v>
      </c>
      <c r="O1903" s="275">
        <v>65.84024135569986</v>
      </c>
      <c r="P1903" s="275">
        <v>78.571263110027104</v>
      </c>
      <c r="Q1903" s="275">
        <v>114.77262083377468</v>
      </c>
      <c r="R1903" s="275">
        <v>73.488559836892577</v>
      </c>
      <c r="S1903" s="275">
        <v>97.715128290306765</v>
      </c>
      <c r="T1903" s="275">
        <v>114.43641484475125</v>
      </c>
      <c r="U1903" s="275">
        <v>60.070988401246346</v>
      </c>
      <c r="V1903" s="275">
        <v>91.724573176331816</v>
      </c>
      <c r="W1903" s="275">
        <v>5.3362572701565227</v>
      </c>
      <c r="X1903" s="275">
        <v>0.10725557785640444</v>
      </c>
      <c r="Y1903" s="275">
        <v>2.7217564240064638</v>
      </c>
      <c r="Z1903" s="275">
        <v>0.81263026596411081</v>
      </c>
      <c r="AA1903" s="275">
        <v>0.81263026596411081</v>
      </c>
      <c r="AB1903" s="275">
        <v>0.81263026596411081</v>
      </c>
      <c r="AC1903" s="275">
        <v>0.81263026596411081</v>
      </c>
      <c r="AD1903" s="275">
        <v>0.81263026596411081</v>
      </c>
      <c r="AE1903" s="275">
        <v>0.81263026596411081</v>
      </c>
      <c r="AF1903" s="275">
        <v>148.82173923759311</v>
      </c>
      <c r="AG1903" s="275">
        <v>13.780748869238261</v>
      </c>
      <c r="AH1903" s="275">
        <v>13.780748869238261</v>
      </c>
      <c r="AI1903" s="275">
        <v>15.972869732451784</v>
      </c>
      <c r="AJ1903" s="275">
        <v>15.972869732451784</v>
      </c>
      <c r="AK1903" s="275">
        <v>15.972869732451784</v>
      </c>
    </row>
    <row r="1904" spans="1:37" ht="15" x14ac:dyDescent="0.25">
      <c r="A1904" s="269" t="s">
        <v>1147</v>
      </c>
      <c r="B1904" s="269" t="s">
        <v>1148</v>
      </c>
      <c r="C1904" s="275">
        <v>56</v>
      </c>
      <c r="D1904" s="269" t="s">
        <v>802</v>
      </c>
      <c r="E1904" s="275">
        <v>302.96863284256784</v>
      </c>
      <c r="F1904" s="275">
        <v>165.97431855594903</v>
      </c>
      <c r="G1904" s="275">
        <v>197.34781460440959</v>
      </c>
      <c r="H1904" s="275">
        <v>257.27491981415591</v>
      </c>
      <c r="I1904" s="275">
        <v>191.12007948252113</v>
      </c>
      <c r="J1904" s="275">
        <v>229.40807776617629</v>
      </c>
      <c r="K1904" s="275">
        <v>256.20987256396558</v>
      </c>
      <c r="L1904" s="275">
        <v>138.33933295678915</v>
      </c>
      <c r="M1904" s="275">
        <v>209.668600268913</v>
      </c>
      <c r="N1904" s="275">
        <v>106.77096561063283</v>
      </c>
      <c r="O1904" s="275">
        <v>65.84024135569986</v>
      </c>
      <c r="P1904" s="275">
        <v>78.571263110027104</v>
      </c>
      <c r="Q1904" s="275">
        <v>114.77262083377468</v>
      </c>
      <c r="R1904" s="275">
        <v>73.488559836892577</v>
      </c>
      <c r="S1904" s="275">
        <v>97.715128290306765</v>
      </c>
      <c r="T1904" s="275">
        <v>114.43641484475125</v>
      </c>
      <c r="U1904" s="275">
        <v>60.070988401246346</v>
      </c>
      <c r="V1904" s="275">
        <v>91.724573176331816</v>
      </c>
      <c r="W1904" s="275">
        <v>5.3362572701565227</v>
      </c>
      <c r="X1904" s="275">
        <v>0.10725557785640444</v>
      </c>
      <c r="Y1904" s="275">
        <v>2.7217564240064638</v>
      </c>
      <c r="Z1904" s="275">
        <v>0.81263026596411081</v>
      </c>
      <c r="AA1904" s="275">
        <v>0.81263026596411081</v>
      </c>
      <c r="AB1904" s="275">
        <v>0.81263026596411081</v>
      </c>
      <c r="AC1904" s="275">
        <v>0.81263026596411081</v>
      </c>
      <c r="AD1904" s="275">
        <v>0.81263026596411081</v>
      </c>
      <c r="AE1904" s="275">
        <v>0.81263026596411081</v>
      </c>
      <c r="AF1904" s="275">
        <v>148.82216654799311</v>
      </c>
      <c r="AG1904" s="275">
        <v>13.780788436238261</v>
      </c>
      <c r="AH1904" s="275">
        <v>13.780788436238261</v>
      </c>
      <c r="AI1904" s="275">
        <v>15.972869732451784</v>
      </c>
      <c r="AJ1904" s="275">
        <v>15.972869732451784</v>
      </c>
      <c r="AK1904" s="275">
        <v>15.972869732451784</v>
      </c>
    </row>
    <row r="1905" spans="1:37" ht="15" x14ac:dyDescent="0.25">
      <c r="A1905" s="269" t="s">
        <v>4087</v>
      </c>
      <c r="B1905" s="269" t="s">
        <v>535</v>
      </c>
      <c r="C1905" s="275">
        <v>90</v>
      </c>
      <c r="D1905" s="269" t="s">
        <v>802</v>
      </c>
      <c r="E1905" s="275">
        <v>714.65552796632142</v>
      </c>
      <c r="F1905" s="275">
        <v>275.04495153623725</v>
      </c>
      <c r="G1905" s="275">
        <v>507.14535854997621</v>
      </c>
      <c r="H1905" s="275">
        <v>540.62761327349938</v>
      </c>
      <c r="I1905" s="275">
        <v>448.62542219288872</v>
      </c>
      <c r="J1905" s="275">
        <v>494.96992293062146</v>
      </c>
      <c r="K1905" s="275">
        <v>690.75570986819866</v>
      </c>
      <c r="L1905" s="275">
        <v>397.06054709189709</v>
      </c>
      <c r="M1905" s="275">
        <v>545.63456453410788</v>
      </c>
      <c r="N1905" s="275">
        <v>467.03201147306038</v>
      </c>
      <c r="O1905" s="275">
        <v>312.87735870303698</v>
      </c>
      <c r="P1905" s="275">
        <v>377.82563958052589</v>
      </c>
      <c r="Q1905" s="275">
        <v>424.02968472621126</v>
      </c>
      <c r="R1905" s="275">
        <v>394.11103454763423</v>
      </c>
      <c r="S1905" s="275">
        <v>406.86125401749587</v>
      </c>
      <c r="T1905" s="275">
        <v>449.06292430489327</v>
      </c>
      <c r="U1905" s="275">
        <v>351.83211921895924</v>
      </c>
      <c r="V1905" s="275">
        <v>388.51173407083297</v>
      </c>
      <c r="W1905" s="275">
        <v>33.886767760905855</v>
      </c>
      <c r="X1905" s="275">
        <v>0.57185791295415045</v>
      </c>
      <c r="Y1905" s="275">
        <v>17.229312836930003</v>
      </c>
      <c r="Z1905" s="275">
        <v>8.7260254298210196</v>
      </c>
      <c r="AA1905" s="275">
        <v>8.7260254298210196</v>
      </c>
      <c r="AB1905" s="275">
        <v>8.7260254298210196</v>
      </c>
      <c r="AC1905" s="275">
        <v>8.7260254298210196</v>
      </c>
      <c r="AD1905" s="275">
        <v>8.7260254298210196</v>
      </c>
      <c r="AE1905" s="275">
        <v>8.7260254298210196</v>
      </c>
      <c r="AF1905" s="275">
        <v>500.35673333150004</v>
      </c>
      <c r="AG1905" s="275">
        <v>46.332535200899997</v>
      </c>
      <c r="AH1905" s="275">
        <v>46.332535200899997</v>
      </c>
      <c r="AI1905" s="275">
        <v>47.795647811469046</v>
      </c>
      <c r="AJ1905" s="275">
        <v>47.795647811469046</v>
      </c>
      <c r="AK1905" s="275">
        <v>47.795647811469046</v>
      </c>
    </row>
    <row r="1906" spans="1:37" ht="15" x14ac:dyDescent="0.25">
      <c r="A1906" s="269" t="s">
        <v>2027</v>
      </c>
      <c r="B1906" s="269" t="s">
        <v>535</v>
      </c>
      <c r="C1906" s="275">
        <v>90</v>
      </c>
      <c r="D1906" s="269" t="s">
        <v>802</v>
      </c>
      <c r="E1906" s="275">
        <v>714.65552796632142</v>
      </c>
      <c r="F1906" s="275">
        <v>275.04495153623719</v>
      </c>
      <c r="G1906" s="275">
        <v>507.14535854997621</v>
      </c>
      <c r="H1906" s="275">
        <v>540.62761327349938</v>
      </c>
      <c r="I1906" s="275">
        <v>448.62542219288872</v>
      </c>
      <c r="J1906" s="275">
        <v>494.96992293062146</v>
      </c>
      <c r="K1906" s="275">
        <v>690.75570986819855</v>
      </c>
      <c r="L1906" s="275">
        <v>397.06054709189709</v>
      </c>
      <c r="M1906" s="275">
        <v>545.63456453410788</v>
      </c>
      <c r="N1906" s="275">
        <v>467.03201147306044</v>
      </c>
      <c r="O1906" s="275">
        <v>312.87735870303698</v>
      </c>
      <c r="P1906" s="275">
        <v>377.82563958052589</v>
      </c>
      <c r="Q1906" s="275">
        <v>424.02968472621126</v>
      </c>
      <c r="R1906" s="275">
        <v>394.11103454763423</v>
      </c>
      <c r="S1906" s="275">
        <v>406.86125401749587</v>
      </c>
      <c r="T1906" s="275">
        <v>449.06292430489333</v>
      </c>
      <c r="U1906" s="275">
        <v>351.83211921895924</v>
      </c>
      <c r="V1906" s="275">
        <v>388.51173407083297</v>
      </c>
      <c r="W1906" s="275">
        <v>33.886767760905855</v>
      </c>
      <c r="X1906" s="275">
        <v>0.57185791295415045</v>
      </c>
      <c r="Y1906" s="275">
        <v>17.229312836930003</v>
      </c>
      <c r="Z1906" s="275">
        <v>8.7260254298210196</v>
      </c>
      <c r="AA1906" s="275">
        <v>8.7260254298210196</v>
      </c>
      <c r="AB1906" s="275">
        <v>8.7260254298210196</v>
      </c>
      <c r="AC1906" s="275">
        <v>8.7260254298210196</v>
      </c>
      <c r="AD1906" s="275">
        <v>8.7260254298210196</v>
      </c>
      <c r="AE1906" s="275">
        <v>8.7260254298210196</v>
      </c>
      <c r="AF1906" s="275">
        <v>500.18180057749998</v>
      </c>
      <c r="AG1906" s="275">
        <v>46.316336625899993</v>
      </c>
      <c r="AH1906" s="275">
        <v>46.316336625899993</v>
      </c>
      <c r="AI1906" s="275">
        <v>46.71220462227631</v>
      </c>
      <c r="AJ1906" s="275">
        <v>46.71220462227631</v>
      </c>
      <c r="AK1906" s="275">
        <v>46.71220462227631</v>
      </c>
    </row>
    <row r="1907" spans="1:37" ht="15" x14ac:dyDescent="0.25">
      <c r="A1907" s="269" t="s">
        <v>4088</v>
      </c>
      <c r="B1907" s="269" t="s">
        <v>552</v>
      </c>
      <c r="C1907" s="275">
        <v>51</v>
      </c>
      <c r="D1907" s="269" t="s">
        <v>802</v>
      </c>
      <c r="E1907" s="275">
        <v>341.37977494554502</v>
      </c>
      <c r="F1907" s="275">
        <v>150.78378658812602</v>
      </c>
      <c r="G1907" s="275">
        <v>223.46688973554944</v>
      </c>
      <c r="H1907" s="275">
        <v>271.37933857801704</v>
      </c>
      <c r="I1907" s="275">
        <v>213.07424930744065</v>
      </c>
      <c r="J1907" s="275">
        <v>245.27619910582399</v>
      </c>
      <c r="K1907" s="275">
        <v>288.23399779945942</v>
      </c>
      <c r="L1907" s="275">
        <v>163.41276904943891</v>
      </c>
      <c r="M1907" s="275">
        <v>240.89909627750112</v>
      </c>
      <c r="N1907" s="275">
        <v>164.89238966658996</v>
      </c>
      <c r="O1907" s="275">
        <v>106.5299476518512</v>
      </c>
      <c r="P1907" s="275">
        <v>128.7502513448899</v>
      </c>
      <c r="Q1907" s="275">
        <v>161.68477204205806</v>
      </c>
      <c r="R1907" s="275">
        <v>131.28528459840481</v>
      </c>
      <c r="S1907" s="275">
        <v>148.44611297576236</v>
      </c>
      <c r="T1907" s="275">
        <v>156.13497648013896</v>
      </c>
      <c r="U1907" s="275">
        <v>115.05816274319567</v>
      </c>
      <c r="V1907" s="275">
        <v>139.43199259667264</v>
      </c>
      <c r="W1907" s="275">
        <v>12.053302608354352</v>
      </c>
      <c r="X1907" s="275">
        <v>0.20216149895644464</v>
      </c>
      <c r="Y1907" s="275">
        <v>6.1277320536553983</v>
      </c>
      <c r="Z1907" s="275">
        <v>2.6753549224808997</v>
      </c>
      <c r="AA1907" s="275">
        <v>2.6753549224808997</v>
      </c>
      <c r="AB1907" s="275">
        <v>2.6753549224808997</v>
      </c>
      <c r="AC1907" s="275">
        <v>2.6753549224808997</v>
      </c>
      <c r="AD1907" s="275">
        <v>2.6753549224808997</v>
      </c>
      <c r="AE1907" s="275">
        <v>2.6753549224808997</v>
      </c>
      <c r="AF1907" s="275">
        <v>196.77262855290002</v>
      </c>
      <c r="AG1907" s="275">
        <v>18.220949922799996</v>
      </c>
      <c r="AH1907" s="275">
        <v>18.220949922799996</v>
      </c>
      <c r="AI1907" s="275">
        <v>18.266570667608114</v>
      </c>
      <c r="AJ1907" s="275">
        <v>18.266570667608114</v>
      </c>
      <c r="AK1907" s="275">
        <v>18.266570667608114</v>
      </c>
    </row>
    <row r="1908" spans="1:37" ht="15" x14ac:dyDescent="0.25">
      <c r="A1908" s="269" t="s">
        <v>2028</v>
      </c>
      <c r="B1908" s="269" t="s">
        <v>552</v>
      </c>
      <c r="C1908" s="275">
        <v>51</v>
      </c>
      <c r="D1908" s="269" t="s">
        <v>802</v>
      </c>
      <c r="E1908" s="275">
        <v>341.37977494554502</v>
      </c>
      <c r="F1908" s="275">
        <v>150.78378658812602</v>
      </c>
      <c r="G1908" s="275">
        <v>223.46688973554944</v>
      </c>
      <c r="H1908" s="275">
        <v>271.37933857801704</v>
      </c>
      <c r="I1908" s="275">
        <v>213.07424930744065</v>
      </c>
      <c r="J1908" s="275">
        <v>245.27619910582399</v>
      </c>
      <c r="K1908" s="275">
        <v>288.23399779945942</v>
      </c>
      <c r="L1908" s="275">
        <v>163.41276904943891</v>
      </c>
      <c r="M1908" s="275">
        <v>240.89909627750112</v>
      </c>
      <c r="N1908" s="275">
        <v>164.89238966658993</v>
      </c>
      <c r="O1908" s="275">
        <v>106.52994765185119</v>
      </c>
      <c r="P1908" s="275">
        <v>128.7502513448899</v>
      </c>
      <c r="Q1908" s="275">
        <v>161.68477204205806</v>
      </c>
      <c r="R1908" s="275">
        <v>131.28528459840481</v>
      </c>
      <c r="S1908" s="275">
        <v>148.44611297576236</v>
      </c>
      <c r="T1908" s="275">
        <v>156.13497648013896</v>
      </c>
      <c r="U1908" s="275">
        <v>115.05816274319567</v>
      </c>
      <c r="V1908" s="275">
        <v>139.43199259667264</v>
      </c>
      <c r="W1908" s="275">
        <v>12.053302608354352</v>
      </c>
      <c r="X1908" s="275">
        <v>0.20216149895644464</v>
      </c>
      <c r="Y1908" s="275">
        <v>6.1277320536553983</v>
      </c>
      <c r="Z1908" s="275">
        <v>2.6753549224808997</v>
      </c>
      <c r="AA1908" s="275">
        <v>2.6753549224808997</v>
      </c>
      <c r="AB1908" s="275">
        <v>2.6753549224808997</v>
      </c>
      <c r="AC1908" s="275">
        <v>2.6753549224808997</v>
      </c>
      <c r="AD1908" s="275">
        <v>2.6753549224808997</v>
      </c>
      <c r="AE1908" s="275">
        <v>2.6753549224808997</v>
      </c>
      <c r="AF1908" s="275">
        <v>196.69390881360002</v>
      </c>
      <c r="AG1908" s="275">
        <v>18.213660564049999</v>
      </c>
      <c r="AH1908" s="275">
        <v>18.213660564049999</v>
      </c>
      <c r="AI1908" s="275">
        <v>17.779021232471383</v>
      </c>
      <c r="AJ1908" s="275">
        <v>17.779021232471383</v>
      </c>
      <c r="AK1908" s="275">
        <v>17.779021232471383</v>
      </c>
    </row>
    <row r="1909" spans="1:37" ht="15" x14ac:dyDescent="0.25">
      <c r="A1909" s="269" t="s">
        <v>4089</v>
      </c>
      <c r="B1909" s="269" t="s">
        <v>553</v>
      </c>
      <c r="C1909" s="275">
        <v>74</v>
      </c>
      <c r="D1909" s="269" t="s">
        <v>802</v>
      </c>
      <c r="E1909" s="275">
        <v>0</v>
      </c>
      <c r="F1909" s="275">
        <v>0</v>
      </c>
      <c r="G1909" s="275">
        <v>0</v>
      </c>
      <c r="H1909" s="275">
        <v>0</v>
      </c>
      <c r="I1909" s="275">
        <v>0</v>
      </c>
      <c r="J1909" s="275">
        <v>0</v>
      </c>
      <c r="K1909" s="275">
        <v>0</v>
      </c>
      <c r="L1909" s="275">
        <v>0</v>
      </c>
      <c r="M1909" s="275">
        <v>0</v>
      </c>
      <c r="N1909" s="275">
        <v>9.5650704264425475</v>
      </c>
      <c r="O1909" s="275">
        <v>9.5650704264425475</v>
      </c>
      <c r="P1909" s="275">
        <v>9.5650704264425475</v>
      </c>
      <c r="Q1909" s="275">
        <v>9.5650704264425475</v>
      </c>
      <c r="R1909" s="275">
        <v>9.5650704264425475</v>
      </c>
      <c r="S1909" s="275">
        <v>9.5650704264425475</v>
      </c>
      <c r="T1909" s="275">
        <v>9.5650704264425475</v>
      </c>
      <c r="U1909" s="275">
        <v>9.5650704264425475</v>
      </c>
      <c r="V1909" s="275">
        <v>9.5650704264425475</v>
      </c>
      <c r="W1909" s="275">
        <v>1.2978340449162329</v>
      </c>
      <c r="X1909" s="275">
        <v>1.073775804107061E-2</v>
      </c>
      <c r="Y1909" s="275">
        <v>0.65428590147865173</v>
      </c>
      <c r="Z1909" s="275">
        <v>0.71584248728960076</v>
      </c>
      <c r="AA1909" s="275">
        <v>0.71584248728960076</v>
      </c>
      <c r="AB1909" s="275">
        <v>0.71584248728960076</v>
      </c>
      <c r="AC1909" s="275">
        <v>0.71584248728960076</v>
      </c>
      <c r="AD1909" s="275">
        <v>0.71584248728960076</v>
      </c>
      <c r="AE1909" s="275">
        <v>0.71584248728960076</v>
      </c>
      <c r="AF1909" s="275">
        <v>7.609494E-2</v>
      </c>
      <c r="AG1909" s="275">
        <v>7.0463091000000002E-3</v>
      </c>
      <c r="AH1909" s="275">
        <v>7.0463091000000002E-3</v>
      </c>
      <c r="AI1909" s="275">
        <v>0.28233575405347811</v>
      </c>
      <c r="AJ1909" s="275">
        <v>0.28233575405347811</v>
      </c>
      <c r="AK1909" s="275">
        <v>0.28233575405347811</v>
      </c>
    </row>
    <row r="1910" spans="1:37" ht="15" x14ac:dyDescent="0.25">
      <c r="A1910" s="269" t="s">
        <v>2029</v>
      </c>
      <c r="B1910" s="269" t="s">
        <v>553</v>
      </c>
      <c r="C1910" s="275">
        <v>74</v>
      </c>
      <c r="D1910" s="269" t="s">
        <v>802</v>
      </c>
      <c r="E1910" s="275">
        <v>0</v>
      </c>
      <c r="F1910" s="275">
        <v>0</v>
      </c>
      <c r="G1910" s="275">
        <v>0</v>
      </c>
      <c r="H1910" s="275">
        <v>0</v>
      </c>
      <c r="I1910" s="275">
        <v>0</v>
      </c>
      <c r="J1910" s="275">
        <v>0</v>
      </c>
      <c r="K1910" s="275">
        <v>0</v>
      </c>
      <c r="L1910" s="275">
        <v>0</v>
      </c>
      <c r="M1910" s="275">
        <v>0</v>
      </c>
      <c r="N1910" s="275">
        <v>7.6177672358619395</v>
      </c>
      <c r="O1910" s="275">
        <v>7.6177672358619395</v>
      </c>
      <c r="P1910" s="275">
        <v>7.6177672358619377</v>
      </c>
      <c r="Q1910" s="275">
        <v>7.6177672358619395</v>
      </c>
      <c r="R1910" s="275">
        <v>7.6177672358619395</v>
      </c>
      <c r="S1910" s="275">
        <v>7.6177672358619395</v>
      </c>
      <c r="T1910" s="275">
        <v>7.6177672358619395</v>
      </c>
      <c r="U1910" s="275">
        <v>7.6177672358619395</v>
      </c>
      <c r="V1910" s="275">
        <v>7.6177672358619395</v>
      </c>
      <c r="W1910" s="275">
        <v>1.2978340449162329</v>
      </c>
      <c r="X1910" s="275">
        <v>1.073775804107061E-2</v>
      </c>
      <c r="Y1910" s="275">
        <v>0.65428590147865173</v>
      </c>
      <c r="Z1910" s="275">
        <v>0.71584248728960076</v>
      </c>
      <c r="AA1910" s="275">
        <v>0.71584248728960076</v>
      </c>
      <c r="AB1910" s="275">
        <v>0.71584248728960076</v>
      </c>
      <c r="AC1910" s="275">
        <v>0.71584248728960076</v>
      </c>
      <c r="AD1910" s="275">
        <v>0.71584248728960076</v>
      </c>
      <c r="AE1910" s="275">
        <v>0.71584248728960076</v>
      </c>
      <c r="AF1910" s="275">
        <v>6.1005678000000001E-2</v>
      </c>
      <c r="AG1910" s="275">
        <v>5.6490591000000001E-3</v>
      </c>
      <c r="AH1910" s="275">
        <v>5.6490591000000001E-3</v>
      </c>
      <c r="AI1910" s="275">
        <v>0.22469621576196275</v>
      </c>
      <c r="AJ1910" s="275">
        <v>0.22469621576196275</v>
      </c>
      <c r="AK1910" s="275">
        <v>0.22469621576196275</v>
      </c>
    </row>
    <row r="1911" spans="1:37" ht="15" x14ac:dyDescent="0.25">
      <c r="A1911" s="269" t="s">
        <v>3223</v>
      </c>
      <c r="B1911" s="269" t="s">
        <v>554</v>
      </c>
      <c r="C1911" s="275">
        <v>99</v>
      </c>
      <c r="D1911" s="269" t="s">
        <v>802</v>
      </c>
      <c r="E1911" s="275">
        <v>272.23375921067583</v>
      </c>
      <c r="F1911" s="275">
        <v>166.10328504397009</v>
      </c>
      <c r="G1911" s="275">
        <v>205.26301326311162</v>
      </c>
      <c r="H1911" s="275">
        <v>210.86450595011019</v>
      </c>
      <c r="I1911" s="275">
        <v>174.54414479540858</v>
      </c>
      <c r="J1911" s="275">
        <v>191.85398442127996</v>
      </c>
      <c r="K1911" s="275">
        <v>177.99264134870975</v>
      </c>
      <c r="L1911" s="275">
        <v>121.32191372758427</v>
      </c>
      <c r="M1911" s="275">
        <v>161.81985802953133</v>
      </c>
      <c r="N1911" s="275">
        <v>126.35950135468178</v>
      </c>
      <c r="O1911" s="275">
        <v>65.28441961727161</v>
      </c>
      <c r="P1911" s="275">
        <v>86.465929216652583</v>
      </c>
      <c r="Q1911" s="275">
        <v>111.34524188059993</v>
      </c>
      <c r="R1911" s="275">
        <v>74.165193721885117</v>
      </c>
      <c r="S1911" s="275">
        <v>94.547220368356648</v>
      </c>
      <c r="T1911" s="275">
        <v>93.966053358012573</v>
      </c>
      <c r="U1911" s="275">
        <v>66.72791504092433</v>
      </c>
      <c r="V1911" s="275">
        <v>82.316793480309173</v>
      </c>
      <c r="W1911" s="275">
        <v>4.2359142320271124</v>
      </c>
      <c r="X1911" s="275">
        <v>8.9824065906562708E-2</v>
      </c>
      <c r="Y1911" s="275">
        <v>2.1628691489668377</v>
      </c>
      <c r="Z1911" s="275">
        <v>2.3675664329079971</v>
      </c>
      <c r="AA1911" s="275">
        <v>2.3675664329079971</v>
      </c>
      <c r="AB1911" s="275">
        <v>2.3675664329079971</v>
      </c>
      <c r="AC1911" s="275">
        <v>2.3675664329079971</v>
      </c>
      <c r="AD1911" s="275">
        <v>2.3675664329079971</v>
      </c>
      <c r="AE1911" s="275">
        <v>2.3675664329079971</v>
      </c>
      <c r="AF1911" s="275">
        <v>234.23353967699333</v>
      </c>
      <c r="AG1911" s="275">
        <v>21.689792268340678</v>
      </c>
      <c r="AH1911" s="275">
        <v>21.689792268340678</v>
      </c>
      <c r="AI1911" s="275">
        <v>22.993666696716964</v>
      </c>
      <c r="AJ1911" s="275">
        <v>22.993666696716964</v>
      </c>
      <c r="AK1911" s="275">
        <v>22.993666696716964</v>
      </c>
    </row>
    <row r="1912" spans="1:37" ht="15" x14ac:dyDescent="0.25">
      <c r="A1912" s="269" t="s">
        <v>2639</v>
      </c>
      <c r="B1912" s="269" t="s">
        <v>554</v>
      </c>
      <c r="C1912" s="275">
        <v>93</v>
      </c>
      <c r="D1912" s="269" t="s">
        <v>802</v>
      </c>
      <c r="E1912" s="275">
        <v>272.23375921067583</v>
      </c>
      <c r="F1912" s="275">
        <v>166.10328504397009</v>
      </c>
      <c r="G1912" s="275">
        <v>205.26301326311162</v>
      </c>
      <c r="H1912" s="275">
        <v>210.86450595011019</v>
      </c>
      <c r="I1912" s="275">
        <v>174.54414479540858</v>
      </c>
      <c r="J1912" s="275">
        <v>191.85398442127996</v>
      </c>
      <c r="K1912" s="275">
        <v>177.99264134870975</v>
      </c>
      <c r="L1912" s="275">
        <v>121.32191372758427</v>
      </c>
      <c r="M1912" s="275">
        <v>161.81985802953133</v>
      </c>
      <c r="N1912" s="275">
        <v>126.39059494271301</v>
      </c>
      <c r="O1912" s="275">
        <v>65.20409704804878</v>
      </c>
      <c r="P1912" s="275">
        <v>86.469168765370299</v>
      </c>
      <c r="Q1912" s="275">
        <v>111.37633546863114</v>
      </c>
      <c r="R1912" s="275">
        <v>74.196287309916343</v>
      </c>
      <c r="S1912" s="275">
        <v>94.522605877760839</v>
      </c>
      <c r="T1912" s="275">
        <v>93.997146946043813</v>
      </c>
      <c r="U1912" s="275">
        <v>66.759008628955556</v>
      </c>
      <c r="V1912" s="275">
        <v>82.320033029026888</v>
      </c>
      <c r="W1912" s="275">
        <v>4.2359142320271124</v>
      </c>
      <c r="X1912" s="275">
        <v>8.9824065906562708E-2</v>
      </c>
      <c r="Y1912" s="275">
        <v>2.1628691489668377</v>
      </c>
      <c r="Z1912" s="275">
        <v>2.3675664329079971</v>
      </c>
      <c r="AA1912" s="275">
        <v>2.3675664329079971</v>
      </c>
      <c r="AB1912" s="275">
        <v>2.3675664329079971</v>
      </c>
      <c r="AC1912" s="275">
        <v>2.3675664329079971</v>
      </c>
      <c r="AD1912" s="275">
        <v>2.3675664329079971</v>
      </c>
      <c r="AE1912" s="275">
        <v>2.3675664329079971</v>
      </c>
      <c r="AF1912" s="275">
        <v>232.43282918735451</v>
      </c>
      <c r="AG1912" s="275">
        <v>21.523048594308939</v>
      </c>
      <c r="AH1912" s="275">
        <v>21.523048594308939</v>
      </c>
      <c r="AI1912" s="275">
        <v>22.205226073503503</v>
      </c>
      <c r="AJ1912" s="275">
        <v>22.205226073503503</v>
      </c>
      <c r="AK1912" s="275">
        <v>22.205226073503503</v>
      </c>
    </row>
    <row r="1913" spans="1:37" ht="15" x14ac:dyDescent="0.25">
      <c r="A1913" s="269" t="s">
        <v>1149</v>
      </c>
      <c r="B1913" s="269" t="s">
        <v>1150</v>
      </c>
      <c r="C1913" s="275">
        <v>147</v>
      </c>
      <c r="D1913" s="269" t="s">
        <v>802</v>
      </c>
      <c r="E1913" s="275">
        <v>561.95058060673966</v>
      </c>
      <c r="F1913" s="275">
        <v>253.37530131973605</v>
      </c>
      <c r="G1913" s="275">
        <v>320.46856917635944</v>
      </c>
      <c r="H1913" s="275">
        <v>440.79641749495926</v>
      </c>
      <c r="I1913" s="275">
        <v>309.38799812907394</v>
      </c>
      <c r="J1913" s="275">
        <v>393.59385688982832</v>
      </c>
      <c r="K1913" s="275">
        <v>439.15426895883769</v>
      </c>
      <c r="L1913" s="275">
        <v>217.48712539398349</v>
      </c>
      <c r="M1913" s="275">
        <v>341.35149522376577</v>
      </c>
      <c r="N1913" s="275">
        <v>181.74321657424741</v>
      </c>
      <c r="O1913" s="275">
        <v>84.07003498021561</v>
      </c>
      <c r="P1913" s="275">
        <v>115.04490310592955</v>
      </c>
      <c r="Q1913" s="275">
        <v>197.21620302437952</v>
      </c>
      <c r="R1913" s="275">
        <v>102.73001274937752</v>
      </c>
      <c r="S1913" s="275">
        <v>158.67178898784653</v>
      </c>
      <c r="T1913" s="275">
        <v>193.3443179328458</v>
      </c>
      <c r="U1913" s="275">
        <v>81.448991325729139</v>
      </c>
      <c r="V1913" s="275">
        <v>140.89439715635899</v>
      </c>
      <c r="W1913" s="275">
        <v>23.398294334498807</v>
      </c>
      <c r="X1913" s="275">
        <v>9.7947593807850758E-2</v>
      </c>
      <c r="Y1913" s="275">
        <v>11.74812096415333</v>
      </c>
      <c r="Z1913" s="275">
        <v>14.427802718278459</v>
      </c>
      <c r="AA1913" s="275">
        <v>14.427802718278459</v>
      </c>
      <c r="AB1913" s="275">
        <v>14.427802718278459</v>
      </c>
      <c r="AC1913" s="275">
        <v>14.427802718278459</v>
      </c>
      <c r="AD1913" s="275">
        <v>14.427802718278459</v>
      </c>
      <c r="AE1913" s="275">
        <v>14.427802718278459</v>
      </c>
      <c r="AF1913" s="275">
        <v>332.22119789890326</v>
      </c>
      <c r="AG1913" s="275">
        <v>30.763349823275323</v>
      </c>
      <c r="AH1913" s="275">
        <v>30.763349823275323</v>
      </c>
      <c r="AI1913" s="275">
        <v>27.953403277539049</v>
      </c>
      <c r="AJ1913" s="275">
        <v>27.953403277539049</v>
      </c>
      <c r="AK1913" s="275">
        <v>27.953403277539049</v>
      </c>
    </row>
    <row r="1914" spans="1:37" ht="15" x14ac:dyDescent="0.25">
      <c r="A1914" s="269" t="s">
        <v>4090</v>
      </c>
      <c r="B1914" s="269" t="s">
        <v>1150</v>
      </c>
      <c r="C1914" s="275">
        <v>99</v>
      </c>
      <c r="D1914" s="269" t="s">
        <v>802</v>
      </c>
      <c r="E1914" s="275">
        <v>583.90072056580004</v>
      </c>
      <c r="F1914" s="275">
        <v>275.72816559245223</v>
      </c>
      <c r="G1914" s="275">
        <v>344.04703251570737</v>
      </c>
      <c r="H1914" s="275">
        <v>458.00368190398729</v>
      </c>
      <c r="I1914" s="275">
        <v>328.68326248278885</v>
      </c>
      <c r="J1914" s="275">
        <v>410.98114426706036</v>
      </c>
      <c r="K1914" s="275">
        <v>450.7361605439142</v>
      </c>
      <c r="L1914" s="275">
        <v>229.13966562583713</v>
      </c>
      <c r="M1914" s="275">
        <v>355.76239754470998</v>
      </c>
      <c r="N1914" s="275">
        <v>187.8289595772419</v>
      </c>
      <c r="O1914" s="275">
        <v>86.187947917516539</v>
      </c>
      <c r="P1914" s="275">
        <v>118.68384401810903</v>
      </c>
      <c r="Q1914" s="275">
        <v>198.19511177374164</v>
      </c>
      <c r="R1914" s="275">
        <v>104.33673078198167</v>
      </c>
      <c r="S1914" s="275">
        <v>159.8948741728102</v>
      </c>
      <c r="T1914" s="275">
        <v>192.93055591476164</v>
      </c>
      <c r="U1914" s="275">
        <v>80.093515382781916</v>
      </c>
      <c r="V1914" s="275">
        <v>140.6819349948922</v>
      </c>
      <c r="W1914" s="275">
        <v>22.690057564315126</v>
      </c>
      <c r="X1914" s="275">
        <v>9.0344910211501511E-2</v>
      </c>
      <c r="Y1914" s="275">
        <v>11.390201237263314</v>
      </c>
      <c r="Z1914" s="275">
        <v>14.403848692226125</v>
      </c>
      <c r="AA1914" s="275">
        <v>14.403848692226125</v>
      </c>
      <c r="AB1914" s="275">
        <v>14.403848692226125</v>
      </c>
      <c r="AC1914" s="275">
        <v>14.403848692226125</v>
      </c>
      <c r="AD1914" s="275">
        <v>14.403848692226125</v>
      </c>
      <c r="AE1914" s="275">
        <v>14.403848692226125</v>
      </c>
      <c r="AF1914" s="275">
        <v>354.68097921700331</v>
      </c>
      <c r="AG1914" s="275">
        <v>32.84310315077532</v>
      </c>
      <c r="AH1914" s="275">
        <v>32.84310315077532</v>
      </c>
      <c r="AI1914" s="275">
        <v>28.597229994179635</v>
      </c>
      <c r="AJ1914" s="275">
        <v>28.597229994179635</v>
      </c>
      <c r="AK1914" s="275">
        <v>28.597229994179635</v>
      </c>
    </row>
    <row r="1915" spans="1:37" ht="15" x14ac:dyDescent="0.25">
      <c r="A1915" s="269" t="s">
        <v>2030</v>
      </c>
      <c r="B1915" s="269" t="s">
        <v>1150</v>
      </c>
      <c r="C1915" s="275">
        <v>99</v>
      </c>
      <c r="D1915" s="269" t="s">
        <v>802</v>
      </c>
      <c r="E1915" s="275">
        <v>583.90072056580004</v>
      </c>
      <c r="F1915" s="275">
        <v>275.72816559245223</v>
      </c>
      <c r="G1915" s="275">
        <v>344.04703251570737</v>
      </c>
      <c r="H1915" s="275">
        <v>458.00368190398729</v>
      </c>
      <c r="I1915" s="275">
        <v>328.68326248278885</v>
      </c>
      <c r="J1915" s="275">
        <v>410.98114426706036</v>
      </c>
      <c r="K1915" s="275">
        <v>450.7361605439142</v>
      </c>
      <c r="L1915" s="275">
        <v>229.13966562583713</v>
      </c>
      <c r="M1915" s="275">
        <v>355.76239754470998</v>
      </c>
      <c r="N1915" s="275">
        <v>188.44951303154113</v>
      </c>
      <c r="O1915" s="275">
        <v>86.808501371815765</v>
      </c>
      <c r="P1915" s="275">
        <v>119.30439747240825</v>
      </c>
      <c r="Q1915" s="275">
        <v>198.81566522804087</v>
      </c>
      <c r="R1915" s="275">
        <v>104.9572842362809</v>
      </c>
      <c r="S1915" s="275">
        <v>160.51542762710943</v>
      </c>
      <c r="T1915" s="275">
        <v>193.55110936906084</v>
      </c>
      <c r="U1915" s="275">
        <v>80.714068837081143</v>
      </c>
      <c r="V1915" s="275">
        <v>141.30248844919143</v>
      </c>
      <c r="W1915" s="275">
        <v>22.755635043030512</v>
      </c>
      <c r="X1915" s="275">
        <v>9.1048862381137019E-2</v>
      </c>
      <c r="Y1915" s="275">
        <v>11.423341952705824</v>
      </c>
      <c r="Z1915" s="275">
        <v>14.406066657661182</v>
      </c>
      <c r="AA1915" s="275">
        <v>14.406066657661182</v>
      </c>
      <c r="AB1915" s="275">
        <v>14.406066657661182</v>
      </c>
      <c r="AC1915" s="275">
        <v>14.406066657661182</v>
      </c>
      <c r="AD1915" s="275">
        <v>14.406066657661182</v>
      </c>
      <c r="AE1915" s="275">
        <v>14.406066657661182</v>
      </c>
      <c r="AF1915" s="275">
        <v>354.67187200660328</v>
      </c>
      <c r="AG1915" s="275">
        <v>32.842259817975325</v>
      </c>
      <c r="AH1915" s="275">
        <v>32.842259817975325</v>
      </c>
      <c r="AI1915" s="275">
        <v>28.174255870858275</v>
      </c>
      <c r="AJ1915" s="275">
        <v>28.174255870858275</v>
      </c>
      <c r="AK1915" s="275">
        <v>28.174255870858275</v>
      </c>
    </row>
    <row r="1916" spans="1:37" ht="15" x14ac:dyDescent="0.25">
      <c r="A1916" s="269" t="s">
        <v>4091</v>
      </c>
      <c r="B1916" s="269" t="s">
        <v>4092</v>
      </c>
      <c r="C1916" s="275">
        <v>102</v>
      </c>
      <c r="D1916" s="269" t="s">
        <v>802</v>
      </c>
      <c r="E1916" s="275">
        <v>494.56350248967237</v>
      </c>
      <c r="F1916" s="275">
        <v>235.45472657079515</v>
      </c>
      <c r="G1916" s="275">
        <v>364.989629516702</v>
      </c>
      <c r="H1916" s="275">
        <v>395.47564527107625</v>
      </c>
      <c r="I1916" s="275">
        <v>343.9686801447354</v>
      </c>
      <c r="J1916" s="275">
        <v>365.64300850676483</v>
      </c>
      <c r="K1916" s="275">
        <v>471.93720316419819</v>
      </c>
      <c r="L1916" s="275">
        <v>277.88485362687902</v>
      </c>
      <c r="M1916" s="275">
        <v>386.43606027663736</v>
      </c>
      <c r="N1916" s="275">
        <v>149.79237675626138</v>
      </c>
      <c r="O1916" s="275">
        <v>68.915905204216713</v>
      </c>
      <c r="P1916" s="275">
        <v>104.6353270143415</v>
      </c>
      <c r="Q1916" s="275">
        <v>131.02931338599609</v>
      </c>
      <c r="R1916" s="275">
        <v>114.15938757260764</v>
      </c>
      <c r="S1916" s="275">
        <v>122.14628642527853</v>
      </c>
      <c r="T1916" s="275">
        <v>144.41872550825252</v>
      </c>
      <c r="U1916" s="275">
        <v>86.197283203977264</v>
      </c>
      <c r="V1916" s="275">
        <v>110.73731348456403</v>
      </c>
      <c r="W1916" s="275">
        <v>0</v>
      </c>
      <c r="X1916" s="275">
        <v>0</v>
      </c>
      <c r="Y1916" s="275">
        <v>0</v>
      </c>
      <c r="Z1916" s="275">
        <v>0</v>
      </c>
      <c r="AA1916" s="275">
        <v>0</v>
      </c>
      <c r="AB1916" s="275">
        <v>0</v>
      </c>
      <c r="AC1916" s="275">
        <v>0</v>
      </c>
      <c r="AD1916" s="275">
        <v>0</v>
      </c>
      <c r="AE1916" s="275">
        <v>0</v>
      </c>
      <c r="AF1916" s="275">
        <v>289.93042228528498</v>
      </c>
      <c r="AG1916" s="275">
        <v>26.847268084300453</v>
      </c>
      <c r="AH1916" s="275">
        <v>26.847268084300453</v>
      </c>
      <c r="AI1916" s="275">
        <v>27.804401081659989</v>
      </c>
      <c r="AJ1916" s="275">
        <v>27.804401081659989</v>
      </c>
      <c r="AK1916" s="275">
        <v>27.804401081659989</v>
      </c>
    </row>
    <row r="1917" spans="1:37" ht="15" x14ac:dyDescent="0.25">
      <c r="A1917" s="269" t="s">
        <v>1151</v>
      </c>
      <c r="B1917" s="269" t="s">
        <v>1152</v>
      </c>
      <c r="C1917" s="275">
        <v>119</v>
      </c>
      <c r="D1917" s="269" t="s">
        <v>802</v>
      </c>
      <c r="E1917" s="275">
        <v>197.15094955212484</v>
      </c>
      <c r="F1917" s="275">
        <v>84.542615928492793</v>
      </c>
      <c r="G1917" s="275">
        <v>113.80754374922655</v>
      </c>
      <c r="H1917" s="275">
        <v>149.45145120409452</v>
      </c>
      <c r="I1917" s="275">
        <v>97.888535824404201</v>
      </c>
      <c r="J1917" s="275">
        <v>128.64480779872457</v>
      </c>
      <c r="K1917" s="275">
        <v>136.97400207576513</v>
      </c>
      <c r="L1917" s="275">
        <v>73.700382940542326</v>
      </c>
      <c r="M1917" s="275">
        <v>107.82795733650602</v>
      </c>
      <c r="N1917" s="275">
        <v>104.75061247942415</v>
      </c>
      <c r="O1917" s="275">
        <v>58.303183314701577</v>
      </c>
      <c r="P1917" s="275">
        <v>74.419639290684344</v>
      </c>
      <c r="Q1917" s="275">
        <v>105.28828556738259</v>
      </c>
      <c r="R1917" s="275">
        <v>67.985184161613986</v>
      </c>
      <c r="S1917" s="275">
        <v>88.141046517487212</v>
      </c>
      <c r="T1917" s="275">
        <v>98.863578268475152</v>
      </c>
      <c r="U1917" s="275">
        <v>61.372304033951842</v>
      </c>
      <c r="V1917" s="275">
        <v>80.428469408156815</v>
      </c>
      <c r="W1917" s="275">
        <v>23.0500834911368</v>
      </c>
      <c r="X1917" s="275">
        <v>9.277643669703034E-2</v>
      </c>
      <c r="Y1917" s="275">
        <v>11.571429963916914</v>
      </c>
      <c r="Z1917" s="275">
        <v>14.403274688588972</v>
      </c>
      <c r="AA1917" s="275">
        <v>14.403274688588972</v>
      </c>
      <c r="AB1917" s="275">
        <v>14.403274688588972</v>
      </c>
      <c r="AC1917" s="275">
        <v>14.403274688588972</v>
      </c>
      <c r="AD1917" s="275">
        <v>14.403274688588972</v>
      </c>
      <c r="AE1917" s="275">
        <v>14.403274688588972</v>
      </c>
      <c r="AF1917" s="275">
        <v>143.405232041</v>
      </c>
      <c r="AG1917" s="275">
        <v>13.279181158899998</v>
      </c>
      <c r="AH1917" s="275">
        <v>13.279181158899998</v>
      </c>
      <c r="AI1917" s="275">
        <v>12.763265630261866</v>
      </c>
      <c r="AJ1917" s="275">
        <v>12.763265630261866</v>
      </c>
      <c r="AK1917" s="275">
        <v>12.763265630261866</v>
      </c>
    </row>
    <row r="1918" spans="1:37" ht="15" x14ac:dyDescent="0.25">
      <c r="A1918" s="269" t="s">
        <v>4093</v>
      </c>
      <c r="B1918" s="269" t="s">
        <v>1150</v>
      </c>
      <c r="C1918" s="275">
        <v>71</v>
      </c>
      <c r="D1918" s="269" t="s">
        <v>802</v>
      </c>
      <c r="E1918" s="275">
        <v>219.10108951118522</v>
      </c>
      <c r="F1918" s="275">
        <v>106.89548020120895</v>
      </c>
      <c r="G1918" s="275">
        <v>137.3860070885745</v>
      </c>
      <c r="H1918" s="275">
        <v>166.65871561312255</v>
      </c>
      <c r="I1918" s="275">
        <v>117.1838001781191</v>
      </c>
      <c r="J1918" s="275">
        <v>146.03209517595656</v>
      </c>
      <c r="K1918" s="275">
        <v>148.55589366084166</v>
      </c>
      <c r="L1918" s="275">
        <v>85.352923172395961</v>
      </c>
      <c r="M1918" s="275">
        <v>122.23885965745018</v>
      </c>
      <c r="N1918" s="275">
        <v>111.45690893671787</v>
      </c>
      <c r="O1918" s="275">
        <v>61.041649706301733</v>
      </c>
      <c r="P1918" s="275">
        <v>78.679133657163064</v>
      </c>
      <c r="Q1918" s="275">
        <v>106.88774777104392</v>
      </c>
      <c r="R1918" s="275">
        <v>70.212455648517377</v>
      </c>
      <c r="S1918" s="275">
        <v>89.984685156750089</v>
      </c>
      <c r="T1918" s="275">
        <v>99.070369704690208</v>
      </c>
      <c r="U1918" s="275">
        <v>60.637381545303832</v>
      </c>
      <c r="V1918" s="275">
        <v>80.836560700989253</v>
      </c>
      <c r="W1918" s="275">
        <v>22.407424199668508</v>
      </c>
      <c r="X1918" s="275">
        <v>8.5877705270316615E-2</v>
      </c>
      <c r="Y1918" s="275">
        <v>11.246650952469412</v>
      </c>
      <c r="Z1918" s="275">
        <v>14.381538627971693</v>
      </c>
      <c r="AA1918" s="275">
        <v>14.381538627971693</v>
      </c>
      <c r="AB1918" s="275">
        <v>14.381538627971693</v>
      </c>
      <c r="AC1918" s="275">
        <v>14.381538627971693</v>
      </c>
      <c r="AD1918" s="275">
        <v>14.381538627971693</v>
      </c>
      <c r="AE1918" s="275">
        <v>14.381538627971693</v>
      </c>
      <c r="AF1918" s="275">
        <v>165.94228482650001</v>
      </c>
      <c r="AG1918" s="275">
        <v>15.366089725099998</v>
      </c>
      <c r="AH1918" s="275">
        <v>15.366089725099998</v>
      </c>
      <c r="AI1918" s="275">
        <v>13.527470740544629</v>
      </c>
      <c r="AJ1918" s="275">
        <v>13.527470740544629</v>
      </c>
      <c r="AK1918" s="275">
        <v>13.527470740544629</v>
      </c>
    </row>
    <row r="1919" spans="1:37" ht="15" x14ac:dyDescent="0.25">
      <c r="A1919" s="269" t="s">
        <v>2031</v>
      </c>
      <c r="B1919" s="269" t="s">
        <v>1150</v>
      </c>
      <c r="C1919" s="275">
        <v>71</v>
      </c>
      <c r="D1919" s="269" t="s">
        <v>802</v>
      </c>
      <c r="E1919" s="275">
        <v>219.10108951118522</v>
      </c>
      <c r="F1919" s="275">
        <v>106.89548020120895</v>
      </c>
      <c r="G1919" s="275">
        <v>137.3860070885745</v>
      </c>
      <c r="H1919" s="275">
        <v>166.65871561312255</v>
      </c>
      <c r="I1919" s="275">
        <v>117.1838001781191</v>
      </c>
      <c r="J1919" s="275">
        <v>146.03209517595656</v>
      </c>
      <c r="K1919" s="275">
        <v>148.55589366084166</v>
      </c>
      <c r="L1919" s="275">
        <v>85.352923172395961</v>
      </c>
      <c r="M1919" s="275">
        <v>122.23885965745018</v>
      </c>
      <c r="N1919" s="275">
        <v>111.45690893671785</v>
      </c>
      <c r="O1919" s="275">
        <v>61.041649706301726</v>
      </c>
      <c r="P1919" s="275">
        <v>78.679133657163064</v>
      </c>
      <c r="Q1919" s="275">
        <v>106.88774777104391</v>
      </c>
      <c r="R1919" s="275">
        <v>70.212455648517363</v>
      </c>
      <c r="S1919" s="275">
        <v>89.984685156750089</v>
      </c>
      <c r="T1919" s="275">
        <v>99.070369704690208</v>
      </c>
      <c r="U1919" s="275">
        <v>60.637381545303825</v>
      </c>
      <c r="V1919" s="275">
        <v>80.836560700989253</v>
      </c>
      <c r="W1919" s="275">
        <v>22.407424199668508</v>
      </c>
      <c r="X1919" s="275">
        <v>8.5877705270316615E-2</v>
      </c>
      <c r="Y1919" s="275">
        <v>11.246650952469412</v>
      </c>
      <c r="Z1919" s="275">
        <v>14.381538627971693</v>
      </c>
      <c r="AA1919" s="275">
        <v>14.381538627971693</v>
      </c>
      <c r="AB1919" s="275">
        <v>14.381538627971693</v>
      </c>
      <c r="AC1919" s="275">
        <v>14.381538627971693</v>
      </c>
      <c r="AD1919" s="275">
        <v>14.381538627971693</v>
      </c>
      <c r="AE1919" s="275">
        <v>14.381538627971693</v>
      </c>
      <c r="AF1919" s="275">
        <v>165.8559061487</v>
      </c>
      <c r="AG1919" s="275">
        <v>15.358091153599998</v>
      </c>
      <c r="AH1919" s="275">
        <v>15.358091153599998</v>
      </c>
      <c r="AI1919" s="275">
        <v>12.984118223581097</v>
      </c>
      <c r="AJ1919" s="275">
        <v>12.984118223581097</v>
      </c>
      <c r="AK1919" s="275">
        <v>12.984118223581097</v>
      </c>
    </row>
    <row r="1920" spans="1:37" ht="15" x14ac:dyDescent="0.25">
      <c r="A1920" s="269" t="s">
        <v>4094</v>
      </c>
      <c r="B1920" s="269" t="s">
        <v>2641</v>
      </c>
      <c r="C1920" s="275">
        <v>87</v>
      </c>
      <c r="D1920" s="269" t="s">
        <v>802</v>
      </c>
      <c r="E1920" s="275">
        <v>531.37088411952777</v>
      </c>
      <c r="F1920" s="275">
        <v>263.45981997150642</v>
      </c>
      <c r="G1920" s="275">
        <v>323.46116008807388</v>
      </c>
      <c r="H1920" s="275">
        <v>419.73120724218597</v>
      </c>
      <c r="I1920" s="275">
        <v>311.24937105273739</v>
      </c>
      <c r="J1920" s="275">
        <v>379.63600185417977</v>
      </c>
      <c r="K1920" s="275">
        <v>412.46368588211288</v>
      </c>
      <c r="L1920" s="275">
        <v>216.14930921320732</v>
      </c>
      <c r="M1920" s="275">
        <v>330.41699956748511</v>
      </c>
      <c r="N1920" s="275">
        <v>172.79237230014084</v>
      </c>
      <c r="O1920" s="275">
        <v>83.564451400579159</v>
      </c>
      <c r="P1920" s="275">
        <v>112.39103623922041</v>
      </c>
      <c r="Q1920" s="275">
        <v>179.72370841047041</v>
      </c>
      <c r="R1920" s="275">
        <v>99.40254375832221</v>
      </c>
      <c r="S1920" s="275">
        <v>146.82182416934549</v>
      </c>
      <c r="T1920" s="275">
        <v>174.4591525514904</v>
      </c>
      <c r="U1920" s="275">
        <v>77.179808409810761</v>
      </c>
      <c r="V1920" s="275">
        <v>129.80937243444342</v>
      </c>
      <c r="W1920" s="275">
        <v>22.617342076279741</v>
      </c>
      <c r="X1920" s="275">
        <v>8.905373788079457E-2</v>
      </c>
      <c r="Y1920" s="275">
        <v>11.353197907080268</v>
      </c>
      <c r="Z1920" s="275">
        <v>14.400147635803178</v>
      </c>
      <c r="AA1920" s="275">
        <v>14.400147635803178</v>
      </c>
      <c r="AB1920" s="275">
        <v>14.400147635803178</v>
      </c>
      <c r="AC1920" s="275">
        <v>14.400147635803178</v>
      </c>
      <c r="AD1920" s="275">
        <v>14.400147635803178</v>
      </c>
      <c r="AE1920" s="275">
        <v>14.400147635803178</v>
      </c>
      <c r="AF1920" s="275">
        <v>318.22800538860326</v>
      </c>
      <c r="AG1920" s="275">
        <v>29.467594455775323</v>
      </c>
      <c r="AH1920" s="275">
        <v>29.467594455775323</v>
      </c>
      <c r="AI1920" s="275">
        <v>25.801104793212971</v>
      </c>
      <c r="AJ1920" s="275">
        <v>25.801104793212971</v>
      </c>
      <c r="AK1920" s="275">
        <v>25.801104793212971</v>
      </c>
    </row>
    <row r="1921" spans="1:37" ht="15" x14ac:dyDescent="0.25">
      <c r="A1921" s="269" t="s">
        <v>2640</v>
      </c>
      <c r="B1921" s="269" t="s">
        <v>2641</v>
      </c>
      <c r="C1921" s="275">
        <v>87</v>
      </c>
      <c r="D1921" s="269" t="s">
        <v>802</v>
      </c>
      <c r="E1921" s="275">
        <v>531.37088411952777</v>
      </c>
      <c r="F1921" s="275">
        <v>263.45981997150642</v>
      </c>
      <c r="G1921" s="275">
        <v>323.46116008807388</v>
      </c>
      <c r="H1921" s="275">
        <v>419.73120724218597</v>
      </c>
      <c r="I1921" s="275">
        <v>311.24937105273739</v>
      </c>
      <c r="J1921" s="275">
        <v>379.63600185417977</v>
      </c>
      <c r="K1921" s="275">
        <v>412.46368588211288</v>
      </c>
      <c r="L1921" s="275">
        <v>216.14930921320732</v>
      </c>
      <c r="M1921" s="275">
        <v>330.41699956748511</v>
      </c>
      <c r="N1921" s="275">
        <v>173.41292575444007</v>
      </c>
      <c r="O1921" s="275">
        <v>84.185004854878386</v>
      </c>
      <c r="P1921" s="275">
        <v>113.01158969351967</v>
      </c>
      <c r="Q1921" s="275">
        <v>180.34426186476963</v>
      </c>
      <c r="R1921" s="275">
        <v>100.02309721262144</v>
      </c>
      <c r="S1921" s="275">
        <v>147.44237762364472</v>
      </c>
      <c r="T1921" s="275">
        <v>175.07970600578966</v>
      </c>
      <c r="U1921" s="275">
        <v>77.800361864110002</v>
      </c>
      <c r="V1921" s="275">
        <v>130.42992588874264</v>
      </c>
      <c r="W1921" s="275">
        <v>22.682919554995127</v>
      </c>
      <c r="X1921" s="275">
        <v>8.9757690050430078E-2</v>
      </c>
      <c r="Y1921" s="275">
        <v>11.386338622522779</v>
      </c>
      <c r="Z1921" s="275">
        <v>14.402365601238234</v>
      </c>
      <c r="AA1921" s="275">
        <v>14.402365601238234</v>
      </c>
      <c r="AB1921" s="275">
        <v>14.402365601238234</v>
      </c>
      <c r="AC1921" s="275">
        <v>14.402365601238234</v>
      </c>
      <c r="AD1921" s="275">
        <v>14.402365601238234</v>
      </c>
      <c r="AE1921" s="275">
        <v>14.402365601238234</v>
      </c>
      <c r="AF1921" s="275">
        <v>318.23672635900323</v>
      </c>
      <c r="AG1921" s="275">
        <v>29.468401995175324</v>
      </c>
      <c r="AH1921" s="275">
        <v>29.468401995175324</v>
      </c>
      <c r="AI1921" s="275">
        <v>25.498875673661281</v>
      </c>
      <c r="AJ1921" s="275">
        <v>25.498875673661281</v>
      </c>
      <c r="AK1921" s="275">
        <v>25.498875673661281</v>
      </c>
    </row>
    <row r="1922" spans="1:37" ht="15" x14ac:dyDescent="0.25">
      <c r="A1922" s="269" t="s">
        <v>4095</v>
      </c>
      <c r="B1922" s="269" t="s">
        <v>2641</v>
      </c>
      <c r="C1922" s="275">
        <v>59</v>
      </c>
      <c r="D1922" s="269" t="s">
        <v>802</v>
      </c>
      <c r="E1922" s="275">
        <v>166.57125306491287</v>
      </c>
      <c r="F1922" s="275">
        <v>94.627134580263188</v>
      </c>
      <c r="G1922" s="275">
        <v>116.80013466094094</v>
      </c>
      <c r="H1922" s="275">
        <v>128.38624095132124</v>
      </c>
      <c r="I1922" s="275">
        <v>99.749908748067639</v>
      </c>
      <c r="J1922" s="275">
        <v>114.68695276307605</v>
      </c>
      <c r="K1922" s="275">
        <v>110.28341899904034</v>
      </c>
      <c r="L1922" s="275">
        <v>72.362566759766139</v>
      </c>
      <c r="M1922" s="275">
        <v>96.893461680225286</v>
      </c>
      <c r="N1922" s="275">
        <v>96.420321659616789</v>
      </c>
      <c r="O1922" s="275">
        <v>58.418153189364354</v>
      </c>
      <c r="P1922" s="275">
        <v>72.386325878274477</v>
      </c>
      <c r="Q1922" s="275">
        <v>88.416344407772684</v>
      </c>
      <c r="R1922" s="275">
        <v>65.278268624857901</v>
      </c>
      <c r="S1922" s="275">
        <v>76.911635153285374</v>
      </c>
      <c r="T1922" s="275">
        <v>80.598966341418986</v>
      </c>
      <c r="U1922" s="275">
        <v>57.723674572332691</v>
      </c>
      <c r="V1922" s="275">
        <v>69.963998140540468</v>
      </c>
      <c r="W1922" s="275">
        <v>22.33470871163312</v>
      </c>
      <c r="X1922" s="275">
        <v>8.4586532939609674E-2</v>
      </c>
      <c r="Y1922" s="275">
        <v>11.209647622286365</v>
      </c>
      <c r="Z1922" s="275">
        <v>14.377837571548746</v>
      </c>
      <c r="AA1922" s="275">
        <v>14.377837571548746</v>
      </c>
      <c r="AB1922" s="275">
        <v>14.377837571548746</v>
      </c>
      <c r="AC1922" s="275">
        <v>14.377837571548746</v>
      </c>
      <c r="AD1922" s="275">
        <v>14.377837571548746</v>
      </c>
      <c r="AE1922" s="275">
        <v>14.377837571548746</v>
      </c>
      <c r="AF1922" s="275">
        <v>129.4893109981</v>
      </c>
      <c r="AG1922" s="275">
        <v>11.990581030099998</v>
      </c>
      <c r="AH1922" s="275">
        <v>11.990581030099998</v>
      </c>
      <c r="AI1922" s="275">
        <v>10.731345539577962</v>
      </c>
      <c r="AJ1922" s="275">
        <v>10.731345539577962</v>
      </c>
      <c r="AK1922" s="275">
        <v>10.731345539577962</v>
      </c>
    </row>
    <row r="1923" spans="1:37" ht="15" x14ac:dyDescent="0.25">
      <c r="A1923" s="269" t="s">
        <v>2642</v>
      </c>
      <c r="B1923" s="269" t="s">
        <v>2641</v>
      </c>
      <c r="C1923" s="275">
        <v>59</v>
      </c>
      <c r="D1923" s="269" t="s">
        <v>802</v>
      </c>
      <c r="E1923" s="275">
        <v>166.57125306491287</v>
      </c>
      <c r="F1923" s="275">
        <v>94.627134580263188</v>
      </c>
      <c r="G1923" s="275">
        <v>116.80013466094094</v>
      </c>
      <c r="H1923" s="275">
        <v>128.38624095132124</v>
      </c>
      <c r="I1923" s="275">
        <v>99.749908748067639</v>
      </c>
      <c r="J1923" s="275">
        <v>114.68695276307605</v>
      </c>
      <c r="K1923" s="275">
        <v>110.28341899904034</v>
      </c>
      <c r="L1923" s="275">
        <v>72.362566759766139</v>
      </c>
      <c r="M1923" s="275">
        <v>96.893461680225286</v>
      </c>
      <c r="N1923" s="275">
        <v>96.420321659616803</v>
      </c>
      <c r="O1923" s="275">
        <v>58.418153189364347</v>
      </c>
      <c r="P1923" s="275">
        <v>72.386325878274477</v>
      </c>
      <c r="Q1923" s="275">
        <v>88.416344407772684</v>
      </c>
      <c r="R1923" s="275">
        <v>65.278268624857901</v>
      </c>
      <c r="S1923" s="275">
        <v>76.911635153285374</v>
      </c>
      <c r="T1923" s="275">
        <v>80.598966341419001</v>
      </c>
      <c r="U1923" s="275">
        <v>57.723674572332691</v>
      </c>
      <c r="V1923" s="275">
        <v>69.963998140540468</v>
      </c>
      <c r="W1923" s="275">
        <v>22.33470871163312</v>
      </c>
      <c r="X1923" s="275">
        <v>8.4586532939609674E-2</v>
      </c>
      <c r="Y1923" s="275">
        <v>11.209647622286365</v>
      </c>
      <c r="Z1923" s="275">
        <v>14.377837571548746</v>
      </c>
      <c r="AA1923" s="275">
        <v>14.377837571548746</v>
      </c>
      <c r="AB1923" s="275">
        <v>14.377837571548746</v>
      </c>
      <c r="AC1923" s="275">
        <v>14.377837571548746</v>
      </c>
      <c r="AD1923" s="275">
        <v>14.377837571548746</v>
      </c>
      <c r="AE1923" s="275">
        <v>14.377837571548746</v>
      </c>
      <c r="AF1923" s="275">
        <v>129.42076050110001</v>
      </c>
      <c r="AG1923" s="275">
        <v>11.984233330799999</v>
      </c>
      <c r="AH1923" s="275">
        <v>11.984233330799999</v>
      </c>
      <c r="AI1923" s="275">
        <v>10.308738026384102</v>
      </c>
      <c r="AJ1923" s="275">
        <v>10.308738026384102</v>
      </c>
      <c r="AK1923" s="275">
        <v>10.308738026384102</v>
      </c>
    </row>
    <row r="1924" spans="1:37" ht="15" x14ac:dyDescent="0.25">
      <c r="A1924" s="269" t="s">
        <v>3224</v>
      </c>
      <c r="B1924" s="269" t="s">
        <v>4096</v>
      </c>
      <c r="C1924" s="275">
        <v>127</v>
      </c>
      <c r="D1924" s="269" t="s">
        <v>802</v>
      </c>
      <c r="E1924" s="275">
        <v>637.03339026529068</v>
      </c>
      <c r="F1924" s="275">
        <v>341.2496661313312</v>
      </c>
      <c r="G1924" s="275">
        <v>411.92403869024452</v>
      </c>
      <c r="H1924" s="275">
        <v>502.20947224097483</v>
      </c>
      <c r="I1924" s="275">
        <v>386.0436071000783</v>
      </c>
      <c r="J1924" s="275">
        <v>456.80303351238371</v>
      </c>
      <c r="K1924" s="275">
        <v>478.82787184663658</v>
      </c>
      <c r="L1924" s="275">
        <v>265.10865618102548</v>
      </c>
      <c r="M1924" s="275">
        <v>395.34339591679117</v>
      </c>
      <c r="N1924" s="275">
        <v>202.73155199520582</v>
      </c>
      <c r="O1924" s="275">
        <v>90.430717828486422</v>
      </c>
      <c r="P1924" s="275">
        <v>126.47063957759855</v>
      </c>
      <c r="Q1924" s="275">
        <v>202.65260588329764</v>
      </c>
      <c r="R1924" s="275">
        <v>108.28946885534941</v>
      </c>
      <c r="S1924" s="275">
        <v>164.45740938441674</v>
      </c>
      <c r="T1924" s="275">
        <v>187.82623956808399</v>
      </c>
      <c r="U1924" s="275">
        <v>86.184048878402407</v>
      </c>
      <c r="V1924" s="275">
        <v>142.16216777421212</v>
      </c>
      <c r="W1924" s="275">
        <v>4.7435610490611877</v>
      </c>
      <c r="X1924" s="275">
        <v>9.6159333174092421E-2</v>
      </c>
      <c r="Y1924" s="275">
        <v>2.4198601911176398</v>
      </c>
      <c r="Z1924" s="275">
        <v>2.5334333290329014</v>
      </c>
      <c r="AA1924" s="275">
        <v>2.5334333290329014</v>
      </c>
      <c r="AB1924" s="275">
        <v>2.5334333290329014</v>
      </c>
      <c r="AC1924" s="275">
        <v>2.5334333290329014</v>
      </c>
      <c r="AD1924" s="275">
        <v>2.5334333290329014</v>
      </c>
      <c r="AE1924" s="275">
        <v>2.5334333290329014</v>
      </c>
      <c r="AF1924" s="275">
        <v>422.81730489873542</v>
      </c>
      <c r="AG1924" s="275">
        <v>39.152459433997748</v>
      </c>
      <c r="AH1924" s="275">
        <v>39.152459433997748</v>
      </c>
      <c r="AI1924" s="275">
        <v>37.964974229907526</v>
      </c>
      <c r="AJ1924" s="275">
        <v>37.964974229907526</v>
      </c>
      <c r="AK1924" s="275">
        <v>37.964974229907526</v>
      </c>
    </row>
    <row r="1925" spans="1:37" ht="15" x14ac:dyDescent="0.25">
      <c r="A1925" s="269" t="s">
        <v>2643</v>
      </c>
      <c r="B1925" s="269" t="s">
        <v>4096</v>
      </c>
      <c r="C1925" s="275">
        <v>121</v>
      </c>
      <c r="D1925" s="269" t="s">
        <v>802</v>
      </c>
      <c r="E1925" s="275">
        <v>637.03339026529068</v>
      </c>
      <c r="F1925" s="275">
        <v>341.2496661313312</v>
      </c>
      <c r="G1925" s="275">
        <v>411.92403869024452</v>
      </c>
      <c r="H1925" s="275">
        <v>502.20947224097483</v>
      </c>
      <c r="I1925" s="275">
        <v>386.0436071000783</v>
      </c>
      <c r="J1925" s="275">
        <v>456.80303351238371</v>
      </c>
      <c r="K1925" s="275">
        <v>478.82787184663658</v>
      </c>
      <c r="L1925" s="275">
        <v>265.10865618102548</v>
      </c>
      <c r="M1925" s="275">
        <v>395.34339591679117</v>
      </c>
      <c r="N1925" s="275">
        <v>203.52522160396217</v>
      </c>
      <c r="O1925" s="275">
        <v>91.112971279988741</v>
      </c>
      <c r="P1925" s="275">
        <v>127.23645514704141</v>
      </c>
      <c r="Q1925" s="275">
        <v>203.44627549205399</v>
      </c>
      <c r="R1925" s="275">
        <v>109.08313846410579</v>
      </c>
      <c r="S1925" s="275">
        <v>165.19537091454606</v>
      </c>
      <c r="T1925" s="275">
        <v>188.61990917684037</v>
      </c>
      <c r="U1925" s="275">
        <v>86.977718487158796</v>
      </c>
      <c r="V1925" s="275">
        <v>142.92798334365497</v>
      </c>
      <c r="W1925" s="275">
        <v>4.7435610490611877</v>
      </c>
      <c r="X1925" s="275">
        <v>9.6159333174092421E-2</v>
      </c>
      <c r="Y1925" s="275">
        <v>2.4198601911176398</v>
      </c>
      <c r="Z1925" s="275">
        <v>2.5334333290329014</v>
      </c>
      <c r="AA1925" s="275">
        <v>2.5334333290329014</v>
      </c>
      <c r="AB1925" s="275">
        <v>2.5334333290329014</v>
      </c>
      <c r="AC1925" s="275">
        <v>2.5334333290329014</v>
      </c>
      <c r="AD1925" s="275">
        <v>2.5334333290329014</v>
      </c>
      <c r="AE1925" s="275">
        <v>2.5334333290329014</v>
      </c>
      <c r="AF1925" s="275">
        <v>420.99878082049656</v>
      </c>
      <c r="AG1925" s="275">
        <v>38.984066235466003</v>
      </c>
      <c r="AH1925" s="275">
        <v>38.984066235466003</v>
      </c>
      <c r="AI1925" s="275">
        <v>37.323114144139211</v>
      </c>
      <c r="AJ1925" s="275">
        <v>37.323114144139211</v>
      </c>
      <c r="AK1925" s="275">
        <v>37.323114144139211</v>
      </c>
    </row>
    <row r="1926" spans="1:37" ht="15" x14ac:dyDescent="0.25">
      <c r="A1926" s="269" t="s">
        <v>4476</v>
      </c>
      <c r="B1926" s="269" t="s">
        <v>4477</v>
      </c>
      <c r="C1926" s="275">
        <v>96</v>
      </c>
      <c r="D1926" s="269" t="s">
        <v>802</v>
      </c>
      <c r="E1926" s="275">
        <v>45.474795769994628</v>
      </c>
      <c r="F1926" s="275">
        <v>12.324910302672965</v>
      </c>
      <c r="G1926" s="275">
        <v>21.15886208795153</v>
      </c>
      <c r="H1926" s="275">
        <v>35.463094025201009</v>
      </c>
      <c r="I1926" s="275">
        <v>21.570705204034454</v>
      </c>
      <c r="J1926" s="275">
        <v>30.069553089161495</v>
      </c>
      <c r="K1926" s="275">
        <v>35.09371365419517</v>
      </c>
      <c r="L1926" s="275">
        <v>16.890010818573497</v>
      </c>
      <c r="M1926" s="275">
        <v>26.128871710338956</v>
      </c>
      <c r="N1926" s="275">
        <v>15.145710192014064</v>
      </c>
      <c r="O1926" s="275">
        <v>5.8674528684229861</v>
      </c>
      <c r="P1926" s="275">
        <v>8.6670289487226544</v>
      </c>
      <c r="Q1926" s="275">
        <v>17.036808542514898</v>
      </c>
      <c r="R1926" s="275">
        <v>8.0119976494403957</v>
      </c>
      <c r="S1926" s="275">
        <v>13.46817994794193</v>
      </c>
      <c r="T1926" s="275">
        <v>16.770955848995385</v>
      </c>
      <c r="U1926" s="275">
        <v>6.3991582554620052</v>
      </c>
      <c r="V1926" s="275">
        <v>11.853125149855872</v>
      </c>
      <c r="W1926" s="275">
        <v>0</v>
      </c>
      <c r="X1926" s="275">
        <v>0</v>
      </c>
      <c r="Y1926" s="275">
        <v>0</v>
      </c>
      <c r="Z1926" s="275">
        <v>0</v>
      </c>
      <c r="AA1926" s="275">
        <v>0</v>
      </c>
      <c r="AB1926" s="275">
        <v>0</v>
      </c>
      <c r="AC1926" s="275">
        <v>0</v>
      </c>
      <c r="AD1926" s="275">
        <v>0</v>
      </c>
      <c r="AE1926" s="275">
        <v>0</v>
      </c>
      <c r="AF1926" s="275">
        <v>32.215382566599999</v>
      </c>
      <c r="AG1926" s="275">
        <v>2.9831128349999996</v>
      </c>
      <c r="AH1926" s="275">
        <v>2.9831128349999996</v>
      </c>
      <c r="AI1926" s="275">
        <v>2.6108031949553805</v>
      </c>
      <c r="AJ1926" s="275">
        <v>2.6108031949553805</v>
      </c>
      <c r="AK1926" s="275">
        <v>2.6108031949553805</v>
      </c>
    </row>
    <row r="1927" spans="1:37" ht="15" x14ac:dyDescent="0.25">
      <c r="A1927" s="269" t="s">
        <v>4478</v>
      </c>
      <c r="B1927" s="269" t="s">
        <v>4479</v>
      </c>
      <c r="C1927" s="275">
        <v>9</v>
      </c>
      <c r="D1927" s="269" t="s">
        <v>802</v>
      </c>
      <c r="E1927" s="275">
        <v>45.474795769994628</v>
      </c>
      <c r="F1927" s="275">
        <v>12.324910302672965</v>
      </c>
      <c r="G1927" s="275">
        <v>21.15886208795153</v>
      </c>
      <c r="H1927" s="275">
        <v>35.463094025201009</v>
      </c>
      <c r="I1927" s="275">
        <v>21.570705204034454</v>
      </c>
      <c r="J1927" s="275">
        <v>30.069553089161495</v>
      </c>
      <c r="K1927" s="275">
        <v>35.09371365419517</v>
      </c>
      <c r="L1927" s="275">
        <v>16.890010818573497</v>
      </c>
      <c r="M1927" s="275">
        <v>26.128871710338956</v>
      </c>
      <c r="N1927" s="275">
        <v>11.252736103423761</v>
      </c>
      <c r="O1927" s="275">
        <v>1.9744787798326811</v>
      </c>
      <c r="P1927" s="275">
        <v>4.7740548601323498</v>
      </c>
      <c r="Q1927" s="275">
        <v>13.14383445392459</v>
      </c>
      <c r="R1927" s="275">
        <v>4.1190235608500902</v>
      </c>
      <c r="S1927" s="275">
        <v>9.5752058593516232</v>
      </c>
      <c r="T1927" s="275">
        <v>12.877981760405081</v>
      </c>
      <c r="U1927" s="275">
        <v>2.5061841668716998</v>
      </c>
      <c r="V1927" s="275">
        <v>7.9601510612655666</v>
      </c>
      <c r="W1927" s="275">
        <v>0</v>
      </c>
      <c r="X1927" s="275">
        <v>0</v>
      </c>
      <c r="Y1927" s="275">
        <v>0</v>
      </c>
      <c r="Z1927" s="275">
        <v>0</v>
      </c>
      <c r="AA1927" s="275">
        <v>0</v>
      </c>
      <c r="AB1927" s="275">
        <v>0</v>
      </c>
      <c r="AC1927" s="275">
        <v>0</v>
      </c>
      <c r="AD1927" s="275">
        <v>0</v>
      </c>
      <c r="AE1927" s="275">
        <v>0</v>
      </c>
      <c r="AF1927" s="275">
        <v>30.939474767100002</v>
      </c>
      <c r="AG1927" s="275">
        <v>2.8649652439999995</v>
      </c>
      <c r="AH1927" s="275">
        <v>2.8649652439999995</v>
      </c>
      <c r="AI1927" s="275">
        <v>2.2871264926739574</v>
      </c>
      <c r="AJ1927" s="275">
        <v>2.2871264926739574</v>
      </c>
      <c r="AK1927" s="275">
        <v>2.2871264926739574</v>
      </c>
    </row>
    <row r="1928" spans="1:37" ht="15" x14ac:dyDescent="0.25">
      <c r="A1928" s="269" t="s">
        <v>4480</v>
      </c>
      <c r="B1928" s="269" t="s">
        <v>4481</v>
      </c>
      <c r="C1928" s="275">
        <v>48</v>
      </c>
      <c r="D1928" s="269" t="s">
        <v>802</v>
      </c>
      <c r="E1928" s="275">
        <v>0</v>
      </c>
      <c r="F1928" s="275">
        <v>0</v>
      </c>
      <c r="G1928" s="275">
        <v>0</v>
      </c>
      <c r="H1928" s="275">
        <v>0</v>
      </c>
      <c r="I1928" s="275">
        <v>0</v>
      </c>
      <c r="J1928" s="275">
        <v>0</v>
      </c>
      <c r="K1928" s="275">
        <v>0</v>
      </c>
      <c r="L1928" s="275">
        <v>0</v>
      </c>
      <c r="M1928" s="275">
        <v>0</v>
      </c>
      <c r="N1928" s="275">
        <v>2.1525137068451774</v>
      </c>
      <c r="O1928" s="275">
        <v>2.1525137068451774</v>
      </c>
      <c r="P1928" s="275">
        <v>2.1525137068451774</v>
      </c>
      <c r="Q1928" s="275">
        <v>2.1525137068451774</v>
      </c>
      <c r="R1928" s="275">
        <v>2.1525137068451774</v>
      </c>
      <c r="S1928" s="275">
        <v>2.1525137068451774</v>
      </c>
      <c r="T1928" s="275">
        <v>2.1525137068451774</v>
      </c>
      <c r="U1928" s="275">
        <v>2.1525137068451774</v>
      </c>
      <c r="V1928" s="275">
        <v>2.1525137068451774</v>
      </c>
      <c r="W1928" s="275">
        <v>0</v>
      </c>
      <c r="X1928" s="275">
        <v>0</v>
      </c>
      <c r="Y1928" s="275">
        <v>0</v>
      </c>
      <c r="Z1928" s="275">
        <v>0</v>
      </c>
      <c r="AA1928" s="275">
        <v>0</v>
      </c>
      <c r="AB1928" s="275">
        <v>0</v>
      </c>
      <c r="AC1928" s="275">
        <v>0</v>
      </c>
      <c r="AD1928" s="275">
        <v>0</v>
      </c>
      <c r="AE1928" s="275">
        <v>0</v>
      </c>
      <c r="AF1928" s="275">
        <v>0.63458928440000006</v>
      </c>
      <c r="AG1928" s="275">
        <v>5.8762239399999999E-2</v>
      </c>
      <c r="AH1928" s="275">
        <v>5.8762239399999999E-2</v>
      </c>
      <c r="AI1928" s="275">
        <v>0.17794433465637829</v>
      </c>
      <c r="AJ1928" s="275">
        <v>0.17794433465637829</v>
      </c>
      <c r="AK1928" s="275">
        <v>0.17794433465637829</v>
      </c>
    </row>
    <row r="1929" spans="1:37" ht="15" x14ac:dyDescent="0.25">
      <c r="A1929" s="269" t="s">
        <v>4482</v>
      </c>
      <c r="B1929" s="269" t="s">
        <v>4483</v>
      </c>
      <c r="C1929" s="275">
        <v>39</v>
      </c>
      <c r="D1929" s="269" t="s">
        <v>802</v>
      </c>
      <c r="E1929" s="275">
        <v>0</v>
      </c>
      <c r="F1929" s="275">
        <v>0</v>
      </c>
      <c r="G1929" s="275">
        <v>0</v>
      </c>
      <c r="H1929" s="275">
        <v>0</v>
      </c>
      <c r="I1929" s="275">
        <v>0</v>
      </c>
      <c r="J1929" s="275">
        <v>0</v>
      </c>
      <c r="K1929" s="275">
        <v>0</v>
      </c>
      <c r="L1929" s="275">
        <v>0</v>
      </c>
      <c r="M1929" s="275">
        <v>0</v>
      </c>
      <c r="N1929" s="275">
        <v>1.7404603817451278</v>
      </c>
      <c r="O1929" s="275">
        <v>1.7404603817451278</v>
      </c>
      <c r="P1929" s="275">
        <v>1.7404603817451278</v>
      </c>
      <c r="Q1929" s="275">
        <v>1.7404603817451278</v>
      </c>
      <c r="R1929" s="275">
        <v>1.7404603817451278</v>
      </c>
      <c r="S1929" s="275">
        <v>1.7404603817451278</v>
      </c>
      <c r="T1929" s="275">
        <v>1.7404603817451278</v>
      </c>
      <c r="U1929" s="275">
        <v>1.7404603817451278</v>
      </c>
      <c r="V1929" s="275">
        <v>1.7404603817451278</v>
      </c>
      <c r="W1929" s="275">
        <v>0</v>
      </c>
      <c r="X1929" s="275">
        <v>0</v>
      </c>
      <c r="Y1929" s="275">
        <v>0</v>
      </c>
      <c r="Z1929" s="275">
        <v>0</v>
      </c>
      <c r="AA1929" s="275">
        <v>0</v>
      </c>
      <c r="AB1929" s="275">
        <v>0</v>
      </c>
      <c r="AC1929" s="275">
        <v>0</v>
      </c>
      <c r="AD1929" s="275">
        <v>0</v>
      </c>
      <c r="AE1929" s="275">
        <v>0</v>
      </c>
      <c r="AF1929" s="275">
        <v>0.64131851510000026</v>
      </c>
      <c r="AG1929" s="275">
        <v>5.9385351600000004E-2</v>
      </c>
      <c r="AH1929" s="275">
        <v>5.9385351600000004E-2</v>
      </c>
      <c r="AI1929" s="275">
        <v>0.14573236762504432</v>
      </c>
      <c r="AJ1929" s="275">
        <v>0.14573236762504432</v>
      </c>
      <c r="AK1929" s="275">
        <v>0.14573236762504432</v>
      </c>
    </row>
    <row r="1930" spans="1:37" ht="15" x14ac:dyDescent="0.25">
      <c r="A1930" s="269" t="s">
        <v>4097</v>
      </c>
      <c r="B1930" s="269" t="s">
        <v>1153</v>
      </c>
      <c r="C1930" s="275">
        <v>50</v>
      </c>
      <c r="D1930" s="269" t="s">
        <v>802</v>
      </c>
      <c r="E1930" s="275">
        <v>0</v>
      </c>
      <c r="F1930" s="275">
        <v>0</v>
      </c>
      <c r="G1930" s="275">
        <v>0</v>
      </c>
      <c r="H1930" s="275">
        <v>0</v>
      </c>
      <c r="I1930" s="275">
        <v>0</v>
      </c>
      <c r="J1930" s="275">
        <v>0</v>
      </c>
      <c r="K1930" s="275">
        <v>0</v>
      </c>
      <c r="L1930" s="275">
        <v>0</v>
      </c>
      <c r="M1930" s="275">
        <v>0</v>
      </c>
      <c r="N1930" s="275">
        <v>6.4910106352686912</v>
      </c>
      <c r="O1930" s="275">
        <v>6.4910106352686912</v>
      </c>
      <c r="P1930" s="275">
        <v>6.4910106352686929</v>
      </c>
      <c r="Q1930" s="275">
        <v>6.4910106352686912</v>
      </c>
      <c r="R1930" s="275">
        <v>6.4910106352686912</v>
      </c>
      <c r="S1930" s="275">
        <v>6.4910106352686912</v>
      </c>
      <c r="T1930" s="275">
        <v>6.4910106352686912</v>
      </c>
      <c r="U1930" s="275">
        <v>6.4910106352686912</v>
      </c>
      <c r="V1930" s="275">
        <v>6.4910106352686912</v>
      </c>
      <c r="W1930" s="275">
        <v>0.8598610214402661</v>
      </c>
      <c r="X1930" s="275">
        <v>7.1248026244637381E-3</v>
      </c>
      <c r="Y1930" s="275">
        <v>0.4334929120323649</v>
      </c>
      <c r="Z1930" s="275">
        <v>0.46584404825640047</v>
      </c>
      <c r="AA1930" s="275">
        <v>0.46584404825640047</v>
      </c>
      <c r="AB1930" s="275">
        <v>0.46584404825640047</v>
      </c>
      <c r="AC1930" s="275">
        <v>0.46584404825640047</v>
      </c>
      <c r="AD1930" s="275">
        <v>0.46584404825640047</v>
      </c>
      <c r="AE1930" s="275">
        <v>0.46584404825640047</v>
      </c>
      <c r="AF1930" s="275">
        <v>5.0297540000000009E-2</v>
      </c>
      <c r="AG1930" s="275">
        <v>4.6575000000000002E-3</v>
      </c>
      <c r="AH1930" s="275">
        <v>4.6575000000000002E-3</v>
      </c>
      <c r="AI1930" s="275">
        <v>0.19213179430505112</v>
      </c>
      <c r="AJ1930" s="275">
        <v>0.19213179430505112</v>
      </c>
      <c r="AK1930" s="275">
        <v>0.19213179430505112</v>
      </c>
    </row>
    <row r="1931" spans="1:37" ht="15" x14ac:dyDescent="0.25">
      <c r="A1931" s="269" t="s">
        <v>2455</v>
      </c>
      <c r="B1931" s="269" t="s">
        <v>1153</v>
      </c>
      <c r="C1931" s="275">
        <v>50</v>
      </c>
      <c r="D1931" s="269" t="s">
        <v>802</v>
      </c>
      <c r="E1931" s="275">
        <v>0</v>
      </c>
      <c r="F1931" s="275">
        <v>0</v>
      </c>
      <c r="G1931" s="275">
        <v>0</v>
      </c>
      <c r="H1931" s="275">
        <v>0</v>
      </c>
      <c r="I1931" s="275">
        <v>0</v>
      </c>
      <c r="J1931" s="275">
        <v>0</v>
      </c>
      <c r="K1931" s="275">
        <v>0</v>
      </c>
      <c r="L1931" s="275">
        <v>0</v>
      </c>
      <c r="M1931" s="275">
        <v>0</v>
      </c>
      <c r="N1931" s="275">
        <v>6.4910106352686912</v>
      </c>
      <c r="O1931" s="275">
        <v>6.4910106352686912</v>
      </c>
      <c r="P1931" s="275">
        <v>6.4910106352686929</v>
      </c>
      <c r="Q1931" s="275">
        <v>6.4910106352686912</v>
      </c>
      <c r="R1931" s="275">
        <v>6.4910106352686912</v>
      </c>
      <c r="S1931" s="275">
        <v>6.4910106352686912</v>
      </c>
      <c r="T1931" s="275">
        <v>6.4910106352686912</v>
      </c>
      <c r="U1931" s="275">
        <v>6.4910106352686912</v>
      </c>
      <c r="V1931" s="275">
        <v>6.4910106352686912</v>
      </c>
      <c r="W1931" s="275">
        <v>0.8598610214402661</v>
      </c>
      <c r="X1931" s="275">
        <v>7.1248026244637381E-3</v>
      </c>
      <c r="Y1931" s="275">
        <v>0.4334929120323649</v>
      </c>
      <c r="Z1931" s="275">
        <v>0.46584404825640047</v>
      </c>
      <c r="AA1931" s="275">
        <v>0.46584404825640047</v>
      </c>
      <c r="AB1931" s="275">
        <v>0.46584404825640047</v>
      </c>
      <c r="AC1931" s="275">
        <v>0.46584404825640047</v>
      </c>
      <c r="AD1931" s="275">
        <v>0.46584404825640047</v>
      </c>
      <c r="AE1931" s="275">
        <v>0.46584404825640047</v>
      </c>
      <c r="AF1931" s="275">
        <v>5.0297540000000009E-2</v>
      </c>
      <c r="AG1931" s="275">
        <v>4.6575000000000002E-3</v>
      </c>
      <c r="AH1931" s="275">
        <v>4.6575000000000002E-3</v>
      </c>
      <c r="AI1931" s="275">
        <v>0.19213179430505112</v>
      </c>
      <c r="AJ1931" s="275">
        <v>0.19213179430505112</v>
      </c>
      <c r="AK1931" s="275">
        <v>0.19213179430505112</v>
      </c>
    </row>
    <row r="1932" spans="1:37" ht="15" x14ac:dyDescent="0.25">
      <c r="A1932" s="269" t="s">
        <v>4098</v>
      </c>
      <c r="B1932" s="269" t="s">
        <v>2458</v>
      </c>
      <c r="C1932" s="275">
        <v>2</v>
      </c>
      <c r="D1932" s="269" t="s">
        <v>802</v>
      </c>
      <c r="E1932" s="275">
        <v>0</v>
      </c>
      <c r="F1932" s="275">
        <v>0</v>
      </c>
      <c r="G1932" s="275">
        <v>0</v>
      </c>
      <c r="H1932" s="275">
        <v>0</v>
      </c>
      <c r="I1932" s="275">
        <v>0</v>
      </c>
      <c r="J1932" s="275">
        <v>0</v>
      </c>
      <c r="K1932" s="275">
        <v>0</v>
      </c>
      <c r="L1932" s="275">
        <v>0</v>
      </c>
      <c r="M1932" s="275">
        <v>0</v>
      </c>
      <c r="N1932" s="275">
        <v>0.25964042541074767</v>
      </c>
      <c r="O1932" s="275">
        <v>0.25964042541074767</v>
      </c>
      <c r="P1932" s="275">
        <v>0.25964042541074767</v>
      </c>
      <c r="Q1932" s="275">
        <v>0.25964042541074767</v>
      </c>
      <c r="R1932" s="275">
        <v>0.25964042541074767</v>
      </c>
      <c r="S1932" s="275">
        <v>0.25964042541074767</v>
      </c>
      <c r="T1932" s="275">
        <v>0.25964042541074767</v>
      </c>
      <c r="U1932" s="275">
        <v>0.25964042541074767</v>
      </c>
      <c r="V1932" s="275">
        <v>0.25964042541074767</v>
      </c>
      <c r="W1932" s="275">
        <v>4.9950560410014007E-2</v>
      </c>
      <c r="X1932" s="275">
        <v>3.7526522299809152E-4</v>
      </c>
      <c r="Y1932" s="275">
        <v>2.5162912816506049E-2</v>
      </c>
      <c r="Z1932" s="275">
        <v>3.5236305587178975E-2</v>
      </c>
      <c r="AA1932" s="275">
        <v>3.5236305587178975E-2</v>
      </c>
      <c r="AB1932" s="275">
        <v>3.5236305587178975E-2</v>
      </c>
      <c r="AC1932" s="275">
        <v>3.5236305587178975E-2</v>
      </c>
      <c r="AD1932" s="275">
        <v>3.5236305587178975E-2</v>
      </c>
      <c r="AE1932" s="275">
        <v>3.5236305587178975E-2</v>
      </c>
      <c r="AF1932" s="275">
        <v>2.0119016000000002E-3</v>
      </c>
      <c r="AG1932" s="275">
        <v>1.863E-4</v>
      </c>
      <c r="AH1932" s="275">
        <v>1.863E-4</v>
      </c>
      <c r="AI1932" s="275">
        <v>7.685271772202045E-3</v>
      </c>
      <c r="AJ1932" s="275">
        <v>7.685271772202045E-3</v>
      </c>
      <c r="AK1932" s="275">
        <v>7.685271772202045E-3</v>
      </c>
    </row>
    <row r="1933" spans="1:37" ht="15" x14ac:dyDescent="0.25">
      <c r="A1933" s="269" t="s">
        <v>4099</v>
      </c>
      <c r="B1933" s="269" t="s">
        <v>1155</v>
      </c>
      <c r="C1933" s="275">
        <v>4</v>
      </c>
      <c r="D1933" s="269" t="s">
        <v>802</v>
      </c>
      <c r="E1933" s="275">
        <v>0</v>
      </c>
      <c r="F1933" s="275">
        <v>0</v>
      </c>
      <c r="G1933" s="275">
        <v>0</v>
      </c>
      <c r="H1933" s="275">
        <v>0</v>
      </c>
      <c r="I1933" s="275">
        <v>0</v>
      </c>
      <c r="J1933" s="275">
        <v>0</v>
      </c>
      <c r="K1933" s="275">
        <v>0</v>
      </c>
      <c r="L1933" s="275">
        <v>0</v>
      </c>
      <c r="M1933" s="275">
        <v>0</v>
      </c>
      <c r="N1933" s="275">
        <v>0.51928085082149533</v>
      </c>
      <c r="O1933" s="275">
        <v>0.51928085082149533</v>
      </c>
      <c r="P1933" s="275">
        <v>0.51928085082149533</v>
      </c>
      <c r="Q1933" s="275">
        <v>0.51928085082149533</v>
      </c>
      <c r="R1933" s="275">
        <v>0.51928085082149533</v>
      </c>
      <c r="S1933" s="275">
        <v>0.51928085082149533</v>
      </c>
      <c r="T1933" s="275">
        <v>0.51928085082149533</v>
      </c>
      <c r="U1933" s="275">
        <v>0.51928085082149533</v>
      </c>
      <c r="V1933" s="275">
        <v>0.51928085082149533</v>
      </c>
      <c r="W1933" s="275">
        <v>6.7492538419187689E-2</v>
      </c>
      <c r="X1933" s="275">
        <v>5.6246145012213737E-4</v>
      </c>
      <c r="Y1933" s="275">
        <v>3.4027499934654912E-2</v>
      </c>
      <c r="Z1933" s="275">
        <v>3.5883978555768456E-2</v>
      </c>
      <c r="AA1933" s="275">
        <v>3.5883978555768456E-2</v>
      </c>
      <c r="AB1933" s="275">
        <v>3.5883978555768456E-2</v>
      </c>
      <c r="AC1933" s="275">
        <v>3.5883978555768456E-2</v>
      </c>
      <c r="AD1933" s="275">
        <v>3.5883978555768456E-2</v>
      </c>
      <c r="AE1933" s="275">
        <v>3.5883978555768456E-2</v>
      </c>
      <c r="AF1933" s="275">
        <v>4.0238032000000003E-3</v>
      </c>
      <c r="AG1933" s="275">
        <v>3.726E-4</v>
      </c>
      <c r="AH1933" s="275">
        <v>3.726E-4</v>
      </c>
      <c r="AI1933" s="275">
        <v>1.537054354440409E-2</v>
      </c>
      <c r="AJ1933" s="275">
        <v>1.537054354440409E-2</v>
      </c>
      <c r="AK1933" s="275">
        <v>1.537054354440409E-2</v>
      </c>
    </row>
    <row r="1934" spans="1:37" ht="15" x14ac:dyDescent="0.25">
      <c r="A1934" s="269" t="s">
        <v>4100</v>
      </c>
      <c r="B1934" s="269" t="s">
        <v>1156</v>
      </c>
      <c r="C1934" s="275">
        <v>4</v>
      </c>
      <c r="D1934" s="269" t="s">
        <v>802</v>
      </c>
      <c r="E1934" s="275">
        <v>0</v>
      </c>
      <c r="F1934" s="275">
        <v>0</v>
      </c>
      <c r="G1934" s="275">
        <v>0</v>
      </c>
      <c r="H1934" s="275">
        <v>0</v>
      </c>
      <c r="I1934" s="275">
        <v>0</v>
      </c>
      <c r="J1934" s="275">
        <v>0</v>
      </c>
      <c r="K1934" s="275">
        <v>0</v>
      </c>
      <c r="L1934" s="275">
        <v>0</v>
      </c>
      <c r="M1934" s="275">
        <v>0</v>
      </c>
      <c r="N1934" s="275">
        <v>0.51928085082149533</v>
      </c>
      <c r="O1934" s="275">
        <v>0.51928085082149533</v>
      </c>
      <c r="P1934" s="275">
        <v>0.51928085082149533</v>
      </c>
      <c r="Q1934" s="275">
        <v>0.51928085082149533</v>
      </c>
      <c r="R1934" s="275">
        <v>0.51928085082149533</v>
      </c>
      <c r="S1934" s="275">
        <v>0.51928085082149533</v>
      </c>
      <c r="T1934" s="275">
        <v>0.51928085082149533</v>
      </c>
      <c r="U1934" s="275">
        <v>0.51928085082149533</v>
      </c>
      <c r="V1934" s="275">
        <v>0.51928085082149533</v>
      </c>
      <c r="W1934" s="275">
        <v>6.7492538419187689E-2</v>
      </c>
      <c r="X1934" s="275">
        <v>5.6246145012213737E-4</v>
      </c>
      <c r="Y1934" s="275">
        <v>3.4027499934654912E-2</v>
      </c>
      <c r="Z1934" s="275">
        <v>3.5883978555768456E-2</v>
      </c>
      <c r="AA1934" s="275">
        <v>3.5883978555768456E-2</v>
      </c>
      <c r="AB1934" s="275">
        <v>3.5883978555768456E-2</v>
      </c>
      <c r="AC1934" s="275">
        <v>3.5883978555768456E-2</v>
      </c>
      <c r="AD1934" s="275">
        <v>3.5883978555768456E-2</v>
      </c>
      <c r="AE1934" s="275">
        <v>3.5883978555768456E-2</v>
      </c>
      <c r="AF1934" s="275">
        <v>4.0238032000000003E-3</v>
      </c>
      <c r="AG1934" s="275">
        <v>3.726E-4</v>
      </c>
      <c r="AH1934" s="275">
        <v>3.726E-4</v>
      </c>
      <c r="AI1934" s="275">
        <v>1.537054354440409E-2</v>
      </c>
      <c r="AJ1934" s="275">
        <v>1.537054354440409E-2</v>
      </c>
      <c r="AK1934" s="275">
        <v>1.537054354440409E-2</v>
      </c>
    </row>
    <row r="1935" spans="1:37" ht="15" x14ac:dyDescent="0.25">
      <c r="A1935" s="269" t="s">
        <v>2456</v>
      </c>
      <c r="B1935" s="269" t="s">
        <v>1154</v>
      </c>
      <c r="C1935" s="275">
        <v>7</v>
      </c>
      <c r="D1935" s="269" t="s">
        <v>802</v>
      </c>
      <c r="E1935" s="275">
        <v>0</v>
      </c>
      <c r="F1935" s="275">
        <v>0</v>
      </c>
      <c r="G1935" s="275">
        <v>0</v>
      </c>
      <c r="H1935" s="275">
        <v>0</v>
      </c>
      <c r="I1935" s="275">
        <v>0</v>
      </c>
      <c r="J1935" s="275">
        <v>0</v>
      </c>
      <c r="K1935" s="275">
        <v>0</v>
      </c>
      <c r="L1935" s="275">
        <v>0</v>
      </c>
      <c r="M1935" s="275">
        <v>0</v>
      </c>
      <c r="N1935" s="275">
        <v>0.86711617518250028</v>
      </c>
      <c r="O1935" s="275">
        <v>0.86711617518250028</v>
      </c>
      <c r="P1935" s="275">
        <v>0.86711617518250061</v>
      </c>
      <c r="Q1935" s="275">
        <v>0.86711617518250028</v>
      </c>
      <c r="R1935" s="275">
        <v>0.86711617518250028</v>
      </c>
      <c r="S1935" s="275">
        <v>0.86711617518250028</v>
      </c>
      <c r="T1935" s="275">
        <v>0.86711617518250028</v>
      </c>
      <c r="U1935" s="275">
        <v>0.86711617518250028</v>
      </c>
      <c r="V1935" s="275">
        <v>0.86711617518250028</v>
      </c>
      <c r="W1935" s="275">
        <v>0.12174180065210065</v>
      </c>
      <c r="X1935" s="275">
        <v>1.1744990514942746E-3</v>
      </c>
      <c r="Y1935" s="275">
        <v>6.1458149851797463E-2</v>
      </c>
      <c r="Z1935" s="275">
        <v>4.3046562007608348E-2</v>
      </c>
      <c r="AA1935" s="275">
        <v>4.3046562007608348E-2</v>
      </c>
      <c r="AB1935" s="275">
        <v>4.3046562007608348E-2</v>
      </c>
      <c r="AC1935" s="275">
        <v>4.3046562007608348E-2</v>
      </c>
      <c r="AD1935" s="275">
        <v>4.3046562007608348E-2</v>
      </c>
      <c r="AE1935" s="275">
        <v>4.3046562007608348E-2</v>
      </c>
      <c r="AF1935" s="275">
        <v>3.5357236100000002E-2</v>
      </c>
      <c r="AG1935" s="275">
        <v>3.2740402000000003E-3</v>
      </c>
      <c r="AH1935" s="275">
        <v>3.2740402000000003E-3</v>
      </c>
      <c r="AI1935" s="275">
        <v>7.6442434932334366E-2</v>
      </c>
      <c r="AJ1935" s="275">
        <v>7.6442434932334366E-2</v>
      </c>
      <c r="AK1935" s="275">
        <v>7.6442434932334366E-2</v>
      </c>
    </row>
    <row r="1936" spans="1:37" ht="15" x14ac:dyDescent="0.25">
      <c r="A1936" s="269" t="s">
        <v>2457</v>
      </c>
      <c r="B1936" s="269" t="s">
        <v>2458</v>
      </c>
      <c r="C1936" s="275">
        <v>2</v>
      </c>
      <c r="D1936" s="269" t="s">
        <v>802</v>
      </c>
      <c r="E1936" s="275">
        <v>0</v>
      </c>
      <c r="F1936" s="275">
        <v>0</v>
      </c>
      <c r="G1936" s="275">
        <v>0</v>
      </c>
      <c r="H1936" s="275">
        <v>0</v>
      </c>
      <c r="I1936" s="275">
        <v>0</v>
      </c>
      <c r="J1936" s="275">
        <v>0</v>
      </c>
      <c r="K1936" s="275">
        <v>0</v>
      </c>
      <c r="L1936" s="275">
        <v>0</v>
      </c>
      <c r="M1936" s="275">
        <v>0</v>
      </c>
      <c r="N1936" s="275">
        <v>0.25964042541074767</v>
      </c>
      <c r="O1936" s="275">
        <v>0.25964042541074767</v>
      </c>
      <c r="P1936" s="275">
        <v>0.25964042541074767</v>
      </c>
      <c r="Q1936" s="275">
        <v>0.25964042541074767</v>
      </c>
      <c r="R1936" s="275">
        <v>0.25964042541074767</v>
      </c>
      <c r="S1936" s="275">
        <v>0.25964042541074767</v>
      </c>
      <c r="T1936" s="275">
        <v>0.25964042541074767</v>
      </c>
      <c r="U1936" s="275">
        <v>0.25964042541074767</v>
      </c>
      <c r="V1936" s="275">
        <v>0.25964042541074767</v>
      </c>
      <c r="W1936" s="275">
        <v>4.9950560410014007E-2</v>
      </c>
      <c r="X1936" s="275">
        <v>3.7526522299809152E-4</v>
      </c>
      <c r="Y1936" s="275">
        <v>2.5162912816506049E-2</v>
      </c>
      <c r="Z1936" s="275">
        <v>3.5236305587178975E-2</v>
      </c>
      <c r="AA1936" s="275">
        <v>3.5236305587178975E-2</v>
      </c>
      <c r="AB1936" s="275">
        <v>3.5236305587178975E-2</v>
      </c>
      <c r="AC1936" s="275">
        <v>3.5236305587178975E-2</v>
      </c>
      <c r="AD1936" s="275">
        <v>3.5236305587178975E-2</v>
      </c>
      <c r="AE1936" s="275">
        <v>3.5236305587178975E-2</v>
      </c>
      <c r="AF1936" s="275">
        <v>2.0119016000000002E-3</v>
      </c>
      <c r="AG1936" s="275">
        <v>1.863E-4</v>
      </c>
      <c r="AH1936" s="275">
        <v>1.863E-4</v>
      </c>
      <c r="AI1936" s="275">
        <v>7.685271772202045E-3</v>
      </c>
      <c r="AJ1936" s="275">
        <v>7.685271772202045E-3</v>
      </c>
      <c r="AK1936" s="275">
        <v>7.685271772202045E-3</v>
      </c>
    </row>
    <row r="1937" spans="1:37" ht="15" x14ac:dyDescent="0.25">
      <c r="A1937" s="269" t="s">
        <v>2459</v>
      </c>
      <c r="B1937" s="269" t="s">
        <v>1155</v>
      </c>
      <c r="C1937" s="275">
        <v>4</v>
      </c>
      <c r="D1937" s="269" t="s">
        <v>802</v>
      </c>
      <c r="E1937" s="275">
        <v>0</v>
      </c>
      <c r="F1937" s="275">
        <v>0</v>
      </c>
      <c r="G1937" s="275">
        <v>0</v>
      </c>
      <c r="H1937" s="275">
        <v>0</v>
      </c>
      <c r="I1937" s="275">
        <v>0</v>
      </c>
      <c r="J1937" s="275">
        <v>0</v>
      </c>
      <c r="K1937" s="275">
        <v>0</v>
      </c>
      <c r="L1937" s="275">
        <v>0</v>
      </c>
      <c r="M1937" s="275">
        <v>0</v>
      </c>
      <c r="N1937" s="275">
        <v>0.51928085082149533</v>
      </c>
      <c r="O1937" s="275">
        <v>0.51928085082149533</v>
      </c>
      <c r="P1937" s="275">
        <v>0.51928085082149533</v>
      </c>
      <c r="Q1937" s="275">
        <v>0.51928085082149533</v>
      </c>
      <c r="R1937" s="275">
        <v>0.51928085082149533</v>
      </c>
      <c r="S1937" s="275">
        <v>0.51928085082149533</v>
      </c>
      <c r="T1937" s="275">
        <v>0.51928085082149533</v>
      </c>
      <c r="U1937" s="275">
        <v>0.51928085082149533</v>
      </c>
      <c r="V1937" s="275">
        <v>0.51928085082149533</v>
      </c>
      <c r="W1937" s="275">
        <v>6.7492538419187689E-2</v>
      </c>
      <c r="X1937" s="275">
        <v>5.6246145012213737E-4</v>
      </c>
      <c r="Y1937" s="275">
        <v>3.4027499934654912E-2</v>
      </c>
      <c r="Z1937" s="275">
        <v>3.5883978555768456E-2</v>
      </c>
      <c r="AA1937" s="275">
        <v>3.5883978555768456E-2</v>
      </c>
      <c r="AB1937" s="275">
        <v>3.5883978555768456E-2</v>
      </c>
      <c r="AC1937" s="275">
        <v>3.5883978555768456E-2</v>
      </c>
      <c r="AD1937" s="275">
        <v>3.5883978555768456E-2</v>
      </c>
      <c r="AE1937" s="275">
        <v>3.5883978555768456E-2</v>
      </c>
      <c r="AF1937" s="275">
        <v>4.0238032000000003E-3</v>
      </c>
      <c r="AG1937" s="275">
        <v>3.726E-4</v>
      </c>
      <c r="AH1937" s="275">
        <v>3.726E-4</v>
      </c>
      <c r="AI1937" s="275">
        <v>1.537054354440409E-2</v>
      </c>
      <c r="AJ1937" s="275">
        <v>1.537054354440409E-2</v>
      </c>
      <c r="AK1937" s="275">
        <v>1.537054354440409E-2</v>
      </c>
    </row>
    <row r="1938" spans="1:37" ht="15" x14ac:dyDescent="0.25">
      <c r="A1938" s="269" t="s">
        <v>2460</v>
      </c>
      <c r="B1938" s="269" t="s">
        <v>1156</v>
      </c>
      <c r="C1938" s="275">
        <v>4</v>
      </c>
      <c r="D1938" s="269" t="s">
        <v>802</v>
      </c>
      <c r="E1938" s="275">
        <v>0</v>
      </c>
      <c r="F1938" s="275">
        <v>0</v>
      </c>
      <c r="G1938" s="275">
        <v>0</v>
      </c>
      <c r="H1938" s="275">
        <v>0</v>
      </c>
      <c r="I1938" s="275">
        <v>0</v>
      </c>
      <c r="J1938" s="275">
        <v>0</v>
      </c>
      <c r="K1938" s="275">
        <v>0</v>
      </c>
      <c r="L1938" s="275">
        <v>0</v>
      </c>
      <c r="M1938" s="275">
        <v>0</v>
      </c>
      <c r="N1938" s="275">
        <v>0.51928085082149533</v>
      </c>
      <c r="O1938" s="275">
        <v>0.51928085082149533</v>
      </c>
      <c r="P1938" s="275">
        <v>0.51928085082149533</v>
      </c>
      <c r="Q1938" s="275">
        <v>0.51928085082149533</v>
      </c>
      <c r="R1938" s="275">
        <v>0.51928085082149533</v>
      </c>
      <c r="S1938" s="275">
        <v>0.51928085082149533</v>
      </c>
      <c r="T1938" s="275">
        <v>0.51928085082149533</v>
      </c>
      <c r="U1938" s="275">
        <v>0.51928085082149533</v>
      </c>
      <c r="V1938" s="275">
        <v>0.51928085082149533</v>
      </c>
      <c r="W1938" s="275">
        <v>6.7492538419187689E-2</v>
      </c>
      <c r="X1938" s="275">
        <v>5.6246145012213737E-4</v>
      </c>
      <c r="Y1938" s="275">
        <v>3.4027499934654912E-2</v>
      </c>
      <c r="Z1938" s="275">
        <v>3.5883978555768456E-2</v>
      </c>
      <c r="AA1938" s="275">
        <v>3.5883978555768456E-2</v>
      </c>
      <c r="AB1938" s="275">
        <v>3.5883978555768456E-2</v>
      </c>
      <c r="AC1938" s="275">
        <v>3.5883978555768456E-2</v>
      </c>
      <c r="AD1938" s="275">
        <v>3.5883978555768456E-2</v>
      </c>
      <c r="AE1938" s="275">
        <v>3.5883978555768456E-2</v>
      </c>
      <c r="AF1938" s="275">
        <v>4.0238032000000003E-3</v>
      </c>
      <c r="AG1938" s="275">
        <v>3.726E-4</v>
      </c>
      <c r="AH1938" s="275">
        <v>3.726E-4</v>
      </c>
      <c r="AI1938" s="275">
        <v>1.537054354440409E-2</v>
      </c>
      <c r="AJ1938" s="275">
        <v>1.537054354440409E-2</v>
      </c>
      <c r="AK1938" s="275">
        <v>1.537054354440409E-2</v>
      </c>
    </row>
    <row r="1939" spans="1:37" ht="15" x14ac:dyDescent="0.25">
      <c r="A1939" s="269" t="s">
        <v>2461</v>
      </c>
      <c r="B1939" s="269" t="s">
        <v>1157</v>
      </c>
      <c r="C1939" s="275">
        <v>107</v>
      </c>
      <c r="D1939" s="269" t="s">
        <v>802</v>
      </c>
      <c r="E1939" s="275">
        <v>0</v>
      </c>
      <c r="F1939" s="275">
        <v>0</v>
      </c>
      <c r="G1939" s="275">
        <v>0</v>
      </c>
      <c r="H1939" s="275">
        <v>0</v>
      </c>
      <c r="I1939" s="275">
        <v>0</v>
      </c>
      <c r="J1939" s="275">
        <v>0</v>
      </c>
      <c r="K1939" s="275">
        <v>0</v>
      </c>
      <c r="L1939" s="275">
        <v>0</v>
      </c>
      <c r="M1939" s="275">
        <v>0</v>
      </c>
      <c r="N1939" s="275">
        <v>13.849137445719883</v>
      </c>
      <c r="O1939" s="275">
        <v>13.849137445719883</v>
      </c>
      <c r="P1939" s="275">
        <v>13.849137445719888</v>
      </c>
      <c r="Q1939" s="275">
        <v>13.849137445719883</v>
      </c>
      <c r="R1939" s="275">
        <v>13.849137445719883</v>
      </c>
      <c r="S1939" s="275">
        <v>13.849137445719883</v>
      </c>
      <c r="T1939" s="275">
        <v>13.849137445719883</v>
      </c>
      <c r="U1939" s="275">
        <v>13.849137445719883</v>
      </c>
      <c r="V1939" s="275">
        <v>13.849137445719883</v>
      </c>
      <c r="W1939" s="275">
        <v>1.8414638435326331</v>
      </c>
      <c r="X1939" s="275">
        <v>1.5424104300421751E-2</v>
      </c>
      <c r="Y1939" s="275">
        <v>0.92844397391652744</v>
      </c>
      <c r="Z1939" s="275">
        <v>0.97473465852040941</v>
      </c>
      <c r="AA1939" s="275">
        <v>0.97473465852040941</v>
      </c>
      <c r="AB1939" s="275">
        <v>0.97473465852040941</v>
      </c>
      <c r="AC1939" s="275">
        <v>0.97473465852040941</v>
      </c>
      <c r="AD1939" s="275">
        <v>0.97473465852040941</v>
      </c>
      <c r="AE1939" s="275">
        <v>0.97473465852040941</v>
      </c>
      <c r="AF1939" s="275">
        <v>0.13595231610000003</v>
      </c>
      <c r="AG1939" s="275">
        <v>1.2589040199999998E-2</v>
      </c>
      <c r="AH1939" s="275">
        <v>1.2589040199999998E-2</v>
      </c>
      <c r="AI1939" s="275">
        <v>0.46070602354243667</v>
      </c>
      <c r="AJ1939" s="275">
        <v>0.46070602354243667</v>
      </c>
      <c r="AK1939" s="275">
        <v>0.46070602354243667</v>
      </c>
    </row>
    <row r="1940" spans="1:37" ht="15" x14ac:dyDescent="0.25">
      <c r="A1940" s="269" t="s">
        <v>4101</v>
      </c>
      <c r="B1940" s="269" t="s">
        <v>3225</v>
      </c>
      <c r="C1940" s="275">
        <v>450</v>
      </c>
      <c r="D1940" s="269" t="s">
        <v>802</v>
      </c>
      <c r="E1940" s="275">
        <v>4130.7195376181844</v>
      </c>
      <c r="F1940" s="275">
        <v>2654.689393164369</v>
      </c>
      <c r="G1940" s="275">
        <v>3241.8867476999781</v>
      </c>
      <c r="H1940" s="275">
        <v>3476.8361822863944</v>
      </c>
      <c r="I1940" s="275">
        <v>2577.924938536707</v>
      </c>
      <c r="J1940" s="275">
        <v>2977.1421289456471</v>
      </c>
      <c r="K1940" s="275">
        <v>3494.6380338285421</v>
      </c>
      <c r="L1940" s="275">
        <v>2407.5271077145499</v>
      </c>
      <c r="M1940" s="275">
        <v>2832.0964794095444</v>
      </c>
      <c r="N1940" s="275">
        <v>1450.2672789819012</v>
      </c>
      <c r="O1940" s="275">
        <v>1025.3419903799343</v>
      </c>
      <c r="P1940" s="275">
        <v>1189.9428535667521</v>
      </c>
      <c r="Q1940" s="275">
        <v>1176.0900675769992</v>
      </c>
      <c r="R1940" s="275">
        <v>842.97817520945034</v>
      </c>
      <c r="S1940" s="275">
        <v>1064.8925251236165</v>
      </c>
      <c r="T1940" s="275">
        <v>1169.7432802279643</v>
      </c>
      <c r="U1940" s="275">
        <v>763.9810090551083</v>
      </c>
      <c r="V1940" s="275">
        <v>918.83892941348279</v>
      </c>
      <c r="W1940" s="275">
        <v>28.763224535483094</v>
      </c>
      <c r="X1940" s="275">
        <v>0.62465319239523254</v>
      </c>
      <c r="Y1940" s="275">
        <v>14.693938863939163</v>
      </c>
      <c r="Z1940" s="275">
        <v>6.0127219912909586</v>
      </c>
      <c r="AA1940" s="275">
        <v>6.0127219912909586</v>
      </c>
      <c r="AB1940" s="275">
        <v>6.0127219912909586</v>
      </c>
      <c r="AC1940" s="275">
        <v>6.0127219912909586</v>
      </c>
      <c r="AD1940" s="275">
        <v>6.0127219912909586</v>
      </c>
      <c r="AE1940" s="275">
        <v>6.0127219912909586</v>
      </c>
      <c r="AF1940" s="275">
        <v>1740.8728792789739</v>
      </c>
      <c r="AG1940" s="275">
        <v>161.20311054692311</v>
      </c>
      <c r="AH1940" s="275">
        <v>161.20311054692311</v>
      </c>
      <c r="AI1940" s="275">
        <v>283.71217676704896</v>
      </c>
      <c r="AJ1940" s="275">
        <v>283.71217676704896</v>
      </c>
      <c r="AK1940" s="275">
        <v>283.71217676704896</v>
      </c>
    </row>
    <row r="1941" spans="1:37" ht="15" x14ac:dyDescent="0.25">
      <c r="A1941" s="269" t="s">
        <v>1158</v>
      </c>
      <c r="B1941" s="269" t="s">
        <v>3225</v>
      </c>
      <c r="C1941" s="275">
        <v>469</v>
      </c>
      <c r="D1941" s="269" t="s">
        <v>802</v>
      </c>
      <c r="E1941" s="275">
        <v>3422.2334138199749</v>
      </c>
      <c r="F1941" s="275">
        <v>2834.7275219742655</v>
      </c>
      <c r="G1941" s="275">
        <v>3018.5936534024427</v>
      </c>
      <c r="H1941" s="275">
        <v>3237.4467731827785</v>
      </c>
      <c r="I1941" s="275">
        <v>2667.3629873689015</v>
      </c>
      <c r="J1941" s="275">
        <v>2939.0732733050381</v>
      </c>
      <c r="K1941" s="275">
        <v>3255.2486247249267</v>
      </c>
      <c r="L1941" s="275">
        <v>2587.5652365244464</v>
      </c>
      <c r="M1941" s="275">
        <v>2794.027623768935</v>
      </c>
      <c r="N1941" s="275">
        <v>1364.0669090067645</v>
      </c>
      <c r="O1941" s="275">
        <v>1060.8672147451293</v>
      </c>
      <c r="P1941" s="275">
        <v>1169.4081319991506</v>
      </c>
      <c r="Q1941" s="275">
        <v>1159.9000208572991</v>
      </c>
      <c r="R1941" s="275">
        <v>865.5829152636212</v>
      </c>
      <c r="S1941" s="275">
        <v>1069.9179057703523</v>
      </c>
      <c r="T1941" s="275">
        <v>1147.9048851152429</v>
      </c>
      <c r="U1941" s="275">
        <v>798.60802029958472</v>
      </c>
      <c r="V1941" s="275">
        <v>923.5288900069288</v>
      </c>
      <c r="W1941" s="275">
        <v>34.992192623833276</v>
      </c>
      <c r="X1941" s="275">
        <v>0.80054902420144081</v>
      </c>
      <c r="Y1941" s="275">
        <v>17.896370824017357</v>
      </c>
      <c r="Z1941" s="275">
        <v>7.7634832193504133</v>
      </c>
      <c r="AA1941" s="275">
        <v>7.7634832193504133</v>
      </c>
      <c r="AB1941" s="275">
        <v>7.7634832193504133</v>
      </c>
      <c r="AC1941" s="275">
        <v>7.7634832193504133</v>
      </c>
      <c r="AD1941" s="275">
        <v>7.7634832193504133</v>
      </c>
      <c r="AE1941" s="275">
        <v>7.7634832193504133</v>
      </c>
      <c r="AF1941" s="275">
        <v>1802.6459407404886</v>
      </c>
      <c r="AG1941" s="275">
        <v>166.92323714382269</v>
      </c>
      <c r="AH1941" s="275">
        <v>166.92323714382269</v>
      </c>
      <c r="AI1941" s="275">
        <v>289.76854103723866</v>
      </c>
      <c r="AJ1941" s="275">
        <v>289.76854103723866</v>
      </c>
      <c r="AK1941" s="275">
        <v>289.76854103723866</v>
      </c>
    </row>
    <row r="1942" spans="1:37" ht="15" x14ac:dyDescent="0.25">
      <c r="A1942" s="269" t="s">
        <v>3226</v>
      </c>
      <c r="B1942" s="269" t="s">
        <v>1160</v>
      </c>
      <c r="C1942" s="275">
        <v>190</v>
      </c>
      <c r="D1942" s="269" t="s">
        <v>802</v>
      </c>
      <c r="E1942" s="275">
        <v>793.21140666434667</v>
      </c>
      <c r="F1942" s="275">
        <v>543.16932232777242</v>
      </c>
      <c r="G1942" s="275">
        <v>605.11375503091176</v>
      </c>
      <c r="H1942" s="275">
        <v>719.58151024752362</v>
      </c>
      <c r="I1942" s="275">
        <v>545.59019863059223</v>
      </c>
      <c r="J1942" s="275">
        <v>621.61289923883771</v>
      </c>
      <c r="K1942" s="275">
        <v>719.58151024752362</v>
      </c>
      <c r="L1942" s="275">
        <v>545.59019863059223</v>
      </c>
      <c r="M1942" s="275">
        <v>597.04305073585374</v>
      </c>
      <c r="N1942" s="275">
        <v>306.55160027019195</v>
      </c>
      <c r="O1942" s="275">
        <v>189.35914624824611</v>
      </c>
      <c r="P1942" s="275">
        <v>233.84560626016318</v>
      </c>
      <c r="Q1942" s="275">
        <v>279.39788758281725</v>
      </c>
      <c r="R1942" s="275">
        <v>219.48175574341417</v>
      </c>
      <c r="S1942" s="275">
        <v>249.34383054346441</v>
      </c>
      <c r="T1942" s="275">
        <v>279.39788758281725</v>
      </c>
      <c r="U1942" s="275">
        <v>189.54198226627003</v>
      </c>
      <c r="V1942" s="275">
        <v>230.38529575473609</v>
      </c>
      <c r="W1942" s="275">
        <v>12.197367254733773</v>
      </c>
      <c r="X1942" s="275">
        <v>0.20699053764573014</v>
      </c>
      <c r="Y1942" s="275">
        <v>6.2021788961897517</v>
      </c>
      <c r="Z1942" s="275">
        <v>2.2578472898820476</v>
      </c>
      <c r="AA1942" s="275">
        <v>2.2578472898820476</v>
      </c>
      <c r="AB1942" s="275">
        <v>2.2578472898820476</v>
      </c>
      <c r="AC1942" s="275">
        <v>2.2578472898820476</v>
      </c>
      <c r="AD1942" s="275">
        <v>2.2578472898820476</v>
      </c>
      <c r="AE1942" s="275">
        <v>2.2578472898820476</v>
      </c>
      <c r="AF1942" s="275">
        <v>496.40602537718928</v>
      </c>
      <c r="AG1942" s="275">
        <v>45.966711552070294</v>
      </c>
      <c r="AH1942" s="275">
        <v>45.966711552070294</v>
      </c>
      <c r="AI1942" s="275">
        <v>51.443466705472687</v>
      </c>
      <c r="AJ1942" s="275">
        <v>51.443466705472687</v>
      </c>
      <c r="AK1942" s="275">
        <v>51.443466705472687</v>
      </c>
    </row>
    <row r="1943" spans="1:37" ht="15" x14ac:dyDescent="0.25">
      <c r="A1943" s="269" t="s">
        <v>1159</v>
      </c>
      <c r="B1943" s="269" t="s">
        <v>1160</v>
      </c>
      <c r="C1943" s="275">
        <v>157</v>
      </c>
      <c r="D1943" s="269" t="s">
        <v>802</v>
      </c>
      <c r="E1943" s="275">
        <v>727.40228620004382</v>
      </c>
      <c r="F1943" s="275">
        <v>516.06967110828896</v>
      </c>
      <c r="G1943" s="275">
        <v>568.26917073624759</v>
      </c>
      <c r="H1943" s="275">
        <v>664.23954626269244</v>
      </c>
      <c r="I1943" s="275">
        <v>518.73781767482865</v>
      </c>
      <c r="J1943" s="275">
        <v>580.8176395983802</v>
      </c>
      <c r="K1943" s="275">
        <v>664.23954626269244</v>
      </c>
      <c r="L1943" s="275">
        <v>518.73781767482865</v>
      </c>
      <c r="M1943" s="275">
        <v>561.4615281194416</v>
      </c>
      <c r="N1943" s="275">
        <v>262.56398178018998</v>
      </c>
      <c r="O1943" s="275">
        <v>168.7788761493141</v>
      </c>
      <c r="P1943" s="275">
        <v>204.00916728603389</v>
      </c>
      <c r="Q1943" s="275">
        <v>240.73511887356585</v>
      </c>
      <c r="R1943" s="275">
        <v>192.11464520191245</v>
      </c>
      <c r="S1943" s="275">
        <v>216.06602880461395</v>
      </c>
      <c r="T1943" s="275">
        <v>240.73511887356585</v>
      </c>
      <c r="U1943" s="275">
        <v>168.93559273619175</v>
      </c>
      <c r="V1943" s="275">
        <v>201.2174044512056</v>
      </c>
      <c r="W1943" s="275">
        <v>12.197367254733773</v>
      </c>
      <c r="X1943" s="275">
        <v>0.20699053764573014</v>
      </c>
      <c r="Y1943" s="275">
        <v>6.2021788961897517</v>
      </c>
      <c r="Z1943" s="275">
        <v>2.2578472898820476</v>
      </c>
      <c r="AA1943" s="275">
        <v>2.2578472898820476</v>
      </c>
      <c r="AB1943" s="275">
        <v>2.2578472898820476</v>
      </c>
      <c r="AC1943" s="275">
        <v>2.2578472898820476</v>
      </c>
      <c r="AD1943" s="275">
        <v>2.2578472898820476</v>
      </c>
      <c r="AE1943" s="275">
        <v>2.2578472898820476</v>
      </c>
      <c r="AF1943" s="275">
        <v>413.07586586514964</v>
      </c>
      <c r="AG1943" s="275">
        <v>38.251146861169403</v>
      </c>
      <c r="AH1943" s="275">
        <v>38.251146861169403</v>
      </c>
      <c r="AI1943" s="275">
        <v>42.122566774932572</v>
      </c>
      <c r="AJ1943" s="275">
        <v>42.122566774932572</v>
      </c>
      <c r="AK1943" s="275">
        <v>42.122566774932572</v>
      </c>
    </row>
    <row r="1944" spans="1:37" ht="15" x14ac:dyDescent="0.25">
      <c r="A1944" s="269" t="s">
        <v>2462</v>
      </c>
      <c r="B1944" s="269" t="s">
        <v>1160</v>
      </c>
      <c r="C1944" s="275">
        <v>196</v>
      </c>
      <c r="D1944" s="269" t="s">
        <v>802</v>
      </c>
      <c r="E1944" s="275">
        <v>839.79484706773712</v>
      </c>
      <c r="F1944" s="275">
        <v>589.75276273116287</v>
      </c>
      <c r="G1944" s="275">
        <v>651.69719543430222</v>
      </c>
      <c r="H1944" s="275">
        <v>766.16495065091408</v>
      </c>
      <c r="I1944" s="275">
        <v>592.17363903398268</v>
      </c>
      <c r="J1944" s="275">
        <v>668.19633964222817</v>
      </c>
      <c r="K1944" s="275">
        <v>766.16495065091408</v>
      </c>
      <c r="L1944" s="275">
        <v>592.17363903398268</v>
      </c>
      <c r="M1944" s="275">
        <v>643.62649113924419</v>
      </c>
      <c r="N1944" s="275">
        <v>303.29883206043081</v>
      </c>
      <c r="O1944" s="275">
        <v>186.11005988302912</v>
      </c>
      <c r="P1944" s="275">
        <v>230.59486306490135</v>
      </c>
      <c r="Q1944" s="275">
        <v>276.1451193730561</v>
      </c>
      <c r="R1944" s="275">
        <v>216.22972390256186</v>
      </c>
      <c r="S1944" s="275">
        <v>246.09308734820254</v>
      </c>
      <c r="T1944" s="275">
        <v>276.1451193730561</v>
      </c>
      <c r="U1944" s="275">
        <v>186.29289590105304</v>
      </c>
      <c r="V1944" s="275">
        <v>227.13455255947423</v>
      </c>
      <c r="W1944" s="275">
        <v>12.832816272025793</v>
      </c>
      <c r="X1944" s="275">
        <v>0.21715120669307647</v>
      </c>
      <c r="Y1944" s="275">
        <v>6.5249837393594348</v>
      </c>
      <c r="Z1944" s="275">
        <v>2.6690613362425499</v>
      </c>
      <c r="AA1944" s="275">
        <v>2.6690613362425499</v>
      </c>
      <c r="AB1944" s="275">
        <v>2.6690613362425499</v>
      </c>
      <c r="AC1944" s="275">
        <v>2.6690613362425499</v>
      </c>
      <c r="AD1944" s="275">
        <v>2.6690613362425499</v>
      </c>
      <c r="AE1944" s="275">
        <v>2.6690613362425499</v>
      </c>
      <c r="AF1944" s="275">
        <v>499.37950925088921</v>
      </c>
      <c r="AG1944" s="275">
        <v>46.242052373870294</v>
      </c>
      <c r="AH1944" s="275">
        <v>46.242052373870294</v>
      </c>
      <c r="AI1944" s="275">
        <v>51.760382394316593</v>
      </c>
      <c r="AJ1944" s="275">
        <v>51.760382394316593</v>
      </c>
      <c r="AK1944" s="275">
        <v>51.760382394316593</v>
      </c>
    </row>
    <row r="1945" spans="1:37" ht="15" x14ac:dyDescent="0.25">
      <c r="A1945" s="269" t="s">
        <v>2032</v>
      </c>
      <c r="B1945" s="269" t="s">
        <v>2033</v>
      </c>
      <c r="C1945" s="275">
        <v>11</v>
      </c>
      <c r="D1945" s="269" t="s">
        <v>802</v>
      </c>
      <c r="E1945" s="275">
        <v>61.446889492729937</v>
      </c>
      <c r="F1945" s="275">
        <v>36.463476319921625</v>
      </c>
      <c r="G1945" s="275">
        <v>42.789508142245126</v>
      </c>
      <c r="H1945" s="275">
        <v>53.484778370657487</v>
      </c>
      <c r="I1945" s="275">
        <v>38.151616293638497</v>
      </c>
      <c r="J1945" s="275">
        <v>43.560221919661657</v>
      </c>
      <c r="K1945" s="275">
        <v>53.484778370657487</v>
      </c>
      <c r="L1945" s="275">
        <v>37.958784388417598</v>
      </c>
      <c r="M1945" s="275">
        <v>42.07058276993444</v>
      </c>
      <c r="N1945" s="275">
        <v>37.132184756385399</v>
      </c>
      <c r="O1945" s="275">
        <v>24.620349599282452</v>
      </c>
      <c r="P1945" s="275">
        <v>28.374596330269142</v>
      </c>
      <c r="Q1945" s="275">
        <v>33.942228054487096</v>
      </c>
      <c r="R1945" s="275">
        <v>25.719344649251063</v>
      </c>
      <c r="S1945" s="275">
        <v>29.077674688706729</v>
      </c>
      <c r="T1945" s="275">
        <v>33.942228054487096</v>
      </c>
      <c r="U1945" s="275">
        <v>24.620349599282452</v>
      </c>
      <c r="V1945" s="275">
        <v>27.899061325805206</v>
      </c>
      <c r="W1945" s="275">
        <v>0.54145854362903278</v>
      </c>
      <c r="X1945" s="275">
        <v>3.4390934450040357E-2</v>
      </c>
      <c r="Y1945" s="275">
        <v>0.28792473903953658</v>
      </c>
      <c r="Z1945" s="275">
        <v>0.59045236255299427</v>
      </c>
      <c r="AA1945" s="275">
        <v>0.59045236255299427</v>
      </c>
      <c r="AB1945" s="275">
        <v>0.59045236255299427</v>
      </c>
      <c r="AC1945" s="275">
        <v>0.59045236255299427</v>
      </c>
      <c r="AD1945" s="275">
        <v>0.59045236255299427</v>
      </c>
      <c r="AE1945" s="275">
        <v>0.59045236255299427</v>
      </c>
      <c r="AF1945" s="275">
        <v>48.397871940730937</v>
      </c>
      <c r="AG1945" s="275">
        <v>4.4815979444013827</v>
      </c>
      <c r="AH1945" s="275">
        <v>4.4815979444013827</v>
      </c>
      <c r="AI1945" s="275">
        <v>4.8242397840111275</v>
      </c>
      <c r="AJ1945" s="275">
        <v>4.8242397840111275</v>
      </c>
      <c r="AK1945" s="275">
        <v>4.8242397840111275</v>
      </c>
    </row>
    <row r="1946" spans="1:37" ht="15" x14ac:dyDescent="0.25">
      <c r="A1946" s="269" t="s">
        <v>2034</v>
      </c>
      <c r="B1946" s="269" t="s">
        <v>2035</v>
      </c>
      <c r="C1946" s="275">
        <v>16</v>
      </c>
      <c r="D1946" s="269" t="s">
        <v>802</v>
      </c>
      <c r="E1946" s="275">
        <v>85.115253645591451</v>
      </c>
      <c r="F1946" s="275">
        <v>56.033774525693232</v>
      </c>
      <c r="G1946" s="275">
        <v>63.373190326218158</v>
      </c>
      <c r="H1946" s="275">
        <v>76.648273879067318</v>
      </c>
      <c r="I1946" s="275">
        <v>56.771871542386023</v>
      </c>
      <c r="J1946" s="275">
        <v>65.451693791694979</v>
      </c>
      <c r="K1946" s="275">
        <v>76.648273879067318</v>
      </c>
      <c r="L1946" s="275">
        <v>56.771871542386023</v>
      </c>
      <c r="M1946" s="275">
        <v>62.472415492240529</v>
      </c>
      <c r="N1946" s="275">
        <v>38.147753698596681</v>
      </c>
      <c r="O1946" s="275">
        <v>21.151676523437374</v>
      </c>
      <c r="P1946" s="275">
        <v>27.131104625592343</v>
      </c>
      <c r="Q1946" s="275">
        <v>34.061438334527665</v>
      </c>
      <c r="R1946" s="275">
        <v>24.496465643238388</v>
      </c>
      <c r="S1946" s="275">
        <v>28.919527682422121</v>
      </c>
      <c r="T1946" s="275">
        <v>34.061438334527665</v>
      </c>
      <c r="U1946" s="275">
        <v>21.151676523437374</v>
      </c>
      <c r="V1946" s="275">
        <v>26.56230095661908</v>
      </c>
      <c r="W1946" s="275">
        <v>0.44096404919411791</v>
      </c>
      <c r="X1946" s="275">
        <v>1.9571473758488556E-2</v>
      </c>
      <c r="Y1946" s="275">
        <v>0.23026776147630323</v>
      </c>
      <c r="Z1946" s="275">
        <v>0.18881861662864521</v>
      </c>
      <c r="AA1946" s="275">
        <v>0.18881861662864521</v>
      </c>
      <c r="AB1946" s="275">
        <v>0.18881861662864521</v>
      </c>
      <c r="AC1946" s="275">
        <v>0.18881861662864521</v>
      </c>
      <c r="AD1946" s="275">
        <v>0.18881861662864521</v>
      </c>
      <c r="AE1946" s="275">
        <v>0.18881861662864521</v>
      </c>
      <c r="AF1946" s="275">
        <v>60.375644611484937</v>
      </c>
      <c r="AG1946" s="275">
        <v>5.5907256808004568</v>
      </c>
      <c r="AH1946" s="275">
        <v>5.5907256808004568</v>
      </c>
      <c r="AI1946" s="275">
        <v>5.9409065519873323</v>
      </c>
      <c r="AJ1946" s="275">
        <v>5.9409065519873323</v>
      </c>
      <c r="AK1946" s="275">
        <v>5.9409065519873323</v>
      </c>
    </row>
    <row r="1947" spans="1:37" ht="15" x14ac:dyDescent="0.25">
      <c r="A1947" s="269" t="s">
        <v>2036</v>
      </c>
      <c r="B1947" s="269" t="s">
        <v>2037</v>
      </c>
      <c r="C1947" s="275">
        <v>16</v>
      </c>
      <c r="D1947" s="269" t="s">
        <v>802</v>
      </c>
      <c r="E1947" s="275">
        <v>85.115253645591451</v>
      </c>
      <c r="F1947" s="275">
        <v>56.033774525693232</v>
      </c>
      <c r="G1947" s="275">
        <v>63.373190326218158</v>
      </c>
      <c r="H1947" s="275">
        <v>76.648273879067318</v>
      </c>
      <c r="I1947" s="275">
        <v>56.771871542386023</v>
      </c>
      <c r="J1947" s="275">
        <v>65.451693791694979</v>
      </c>
      <c r="K1947" s="275">
        <v>76.648273879067318</v>
      </c>
      <c r="L1947" s="275">
        <v>56.771871542386023</v>
      </c>
      <c r="M1947" s="275">
        <v>62.472415492240529</v>
      </c>
      <c r="N1947" s="275">
        <v>38.150175788971765</v>
      </c>
      <c r="O1947" s="275">
        <v>21.154098613812462</v>
      </c>
      <c r="P1947" s="275">
        <v>27.133526715967434</v>
      </c>
      <c r="Q1947" s="275">
        <v>34.063860424902749</v>
      </c>
      <c r="R1947" s="275">
        <v>24.498887733613479</v>
      </c>
      <c r="S1947" s="275">
        <v>28.921949772797213</v>
      </c>
      <c r="T1947" s="275">
        <v>34.063860424902749</v>
      </c>
      <c r="U1947" s="275">
        <v>21.154098613812462</v>
      </c>
      <c r="V1947" s="275">
        <v>26.564723046994168</v>
      </c>
      <c r="W1947" s="275">
        <v>0.44096404919411791</v>
      </c>
      <c r="X1947" s="275">
        <v>1.9571473758488556E-2</v>
      </c>
      <c r="Y1947" s="275">
        <v>0.23026776147630323</v>
      </c>
      <c r="Z1947" s="275">
        <v>0.18881861662864521</v>
      </c>
      <c r="AA1947" s="275">
        <v>0.18881861662864521</v>
      </c>
      <c r="AB1947" s="275">
        <v>0.18881861662864521</v>
      </c>
      <c r="AC1947" s="275">
        <v>0.18881861662864521</v>
      </c>
      <c r="AD1947" s="275">
        <v>0.18881861662864521</v>
      </c>
      <c r="AE1947" s="275">
        <v>0.18881861662864521</v>
      </c>
      <c r="AF1947" s="275">
        <v>60.377120060284938</v>
      </c>
      <c r="AG1947" s="275">
        <v>5.5908623054004565</v>
      </c>
      <c r="AH1947" s="275">
        <v>5.5908623054004565</v>
      </c>
      <c r="AI1947" s="275">
        <v>5.942987663546913</v>
      </c>
      <c r="AJ1947" s="275">
        <v>5.942987663546913</v>
      </c>
      <c r="AK1947" s="275">
        <v>5.942987663546913</v>
      </c>
    </row>
    <row r="1948" spans="1:37" ht="15" x14ac:dyDescent="0.25">
      <c r="A1948" s="269" t="s">
        <v>3227</v>
      </c>
      <c r="B1948" s="269" t="s">
        <v>3228</v>
      </c>
      <c r="C1948" s="275">
        <v>262</v>
      </c>
      <c r="D1948" s="269" t="s">
        <v>802</v>
      </c>
      <c r="E1948" s="275">
        <v>1359.4225201125903</v>
      </c>
      <c r="F1948" s="275">
        <v>961.86935362436873</v>
      </c>
      <c r="G1948" s="275">
        <v>1061.3500179679338</v>
      </c>
      <c r="H1948" s="275">
        <v>1238.7422501239648</v>
      </c>
      <c r="I1948" s="275">
        <v>975.86457109187779</v>
      </c>
      <c r="J1948" s="275">
        <v>1082.6610466204677</v>
      </c>
      <c r="K1948" s="275">
        <v>1238.7422501239648</v>
      </c>
      <c r="L1948" s="275">
        <v>975.86457109187779</v>
      </c>
      <c r="M1948" s="275">
        <v>1049.144165751605</v>
      </c>
      <c r="N1948" s="275">
        <v>588.552873042442</v>
      </c>
      <c r="O1948" s="275">
        <v>388.38669905481368</v>
      </c>
      <c r="P1948" s="275">
        <v>457.36002078988395</v>
      </c>
      <c r="Q1948" s="275">
        <v>540.03666322386744</v>
      </c>
      <c r="R1948" s="275">
        <v>424.76040862027355</v>
      </c>
      <c r="S1948" s="275">
        <v>477.06284191462652</v>
      </c>
      <c r="T1948" s="275">
        <v>540.03666322386744</v>
      </c>
      <c r="U1948" s="275">
        <v>388.41281848595992</v>
      </c>
      <c r="V1948" s="275">
        <v>450.55927758417761</v>
      </c>
      <c r="W1948" s="275">
        <v>3.8291958768576877</v>
      </c>
      <c r="X1948" s="275">
        <v>0.20103017214256388</v>
      </c>
      <c r="Y1948" s="275">
        <v>2.0151130245001259</v>
      </c>
      <c r="Z1948" s="275">
        <v>2.7154501708022094</v>
      </c>
      <c r="AA1948" s="275">
        <v>2.7154501708022094</v>
      </c>
      <c r="AB1948" s="275">
        <v>2.7154501708022094</v>
      </c>
      <c r="AC1948" s="275">
        <v>2.7154501708022094</v>
      </c>
      <c r="AD1948" s="275">
        <v>2.7154501708022094</v>
      </c>
      <c r="AE1948" s="275">
        <v>2.7154501708022094</v>
      </c>
      <c r="AF1948" s="275">
        <v>798.9962808560515</v>
      </c>
      <c r="AG1948" s="275">
        <v>73.986283075567741</v>
      </c>
      <c r="AH1948" s="275">
        <v>73.986283075567741</v>
      </c>
      <c r="AI1948" s="275">
        <v>75.395261212873805</v>
      </c>
      <c r="AJ1948" s="275">
        <v>75.395261212873805</v>
      </c>
      <c r="AK1948" s="275">
        <v>75.395261212873805</v>
      </c>
    </row>
    <row r="1949" spans="1:37" ht="15" x14ac:dyDescent="0.25">
      <c r="A1949" s="269" t="s">
        <v>3229</v>
      </c>
      <c r="B1949" s="269" t="s">
        <v>3230</v>
      </c>
      <c r="C1949" s="275">
        <v>149</v>
      </c>
      <c r="D1949" s="269" t="s">
        <v>802</v>
      </c>
      <c r="E1949" s="275">
        <v>715.43700052516863</v>
      </c>
      <c r="F1949" s="275">
        <v>554.8312416883573</v>
      </c>
      <c r="G1949" s="275">
        <v>594.46033167296423</v>
      </c>
      <c r="H1949" s="275">
        <v>665.4638869408692</v>
      </c>
      <c r="I1949" s="275">
        <v>560.17752712141737</v>
      </c>
      <c r="J1949" s="275">
        <v>601.37355508909559</v>
      </c>
      <c r="K1949" s="275">
        <v>665.4638869408692</v>
      </c>
      <c r="L1949" s="275">
        <v>560.17752712141737</v>
      </c>
      <c r="M1949" s="275">
        <v>589.45644189127779</v>
      </c>
      <c r="N1949" s="275">
        <v>275.30491000151665</v>
      </c>
      <c r="O1949" s="275">
        <v>206.74678758909124</v>
      </c>
      <c r="P1949" s="275">
        <v>230.7718285253859</v>
      </c>
      <c r="Q1949" s="275">
        <v>258.81062715967045</v>
      </c>
      <c r="R1949" s="275">
        <v>220.06884632960771</v>
      </c>
      <c r="S1949" s="275">
        <v>237.90793925265066</v>
      </c>
      <c r="T1949" s="275">
        <v>258.81062715967045</v>
      </c>
      <c r="U1949" s="275">
        <v>206.77290702023751</v>
      </c>
      <c r="V1949" s="275">
        <v>228.49426868427383</v>
      </c>
      <c r="W1949" s="275">
        <v>0</v>
      </c>
      <c r="X1949" s="275">
        <v>0</v>
      </c>
      <c r="Y1949" s="275">
        <v>0</v>
      </c>
      <c r="Z1949" s="275">
        <v>0</v>
      </c>
      <c r="AA1949" s="275">
        <v>0</v>
      </c>
      <c r="AB1949" s="275">
        <v>0</v>
      </c>
      <c r="AC1949" s="275">
        <v>0</v>
      </c>
      <c r="AD1949" s="275">
        <v>0</v>
      </c>
      <c r="AE1949" s="275">
        <v>0</v>
      </c>
      <c r="AF1949" s="275">
        <v>315.95974666347917</v>
      </c>
      <c r="AG1949" s="275">
        <v>29.257566163659931</v>
      </c>
      <c r="AH1949" s="275">
        <v>29.257566163659931</v>
      </c>
      <c r="AI1949" s="275">
        <v>28.871786139437852</v>
      </c>
      <c r="AJ1949" s="275">
        <v>28.871786139437852</v>
      </c>
      <c r="AK1949" s="275">
        <v>28.871786139437852</v>
      </c>
    </row>
    <row r="1950" spans="1:37" ht="15" x14ac:dyDescent="0.25">
      <c r="A1950" s="269" t="s">
        <v>3231</v>
      </c>
      <c r="B1950" s="269" t="s">
        <v>2033</v>
      </c>
      <c r="C1950" s="275">
        <v>11</v>
      </c>
      <c r="D1950" s="269" t="s">
        <v>802</v>
      </c>
      <c r="E1950" s="275">
        <v>72.803083786488116</v>
      </c>
      <c r="F1950" s="275">
        <v>42.289746435848443</v>
      </c>
      <c r="G1950" s="275">
        <v>50.007911554626332</v>
      </c>
      <c r="H1950" s="275">
        <v>63.345664595919686</v>
      </c>
      <c r="I1950" s="275">
        <v>43.942562086176764</v>
      </c>
      <c r="J1950" s="275">
        <v>51.343007524299054</v>
      </c>
      <c r="K1950" s="275">
        <v>63.345664595919686</v>
      </c>
      <c r="L1950" s="275">
        <v>43.942562086176764</v>
      </c>
      <c r="M1950" s="275">
        <v>49.108548799708217</v>
      </c>
      <c r="N1950" s="275">
        <v>40.836398182647322</v>
      </c>
      <c r="O1950" s="275">
        <v>25.293842949511891</v>
      </c>
      <c r="P1950" s="275">
        <v>30.310889712178774</v>
      </c>
      <c r="Q1950" s="275">
        <v>36.972948130519576</v>
      </c>
      <c r="R1950" s="275">
        <v>27.403078024824662</v>
      </c>
      <c r="S1950" s="275">
        <v>31.519088083288448</v>
      </c>
      <c r="T1950" s="275">
        <v>36.972948130519576</v>
      </c>
      <c r="U1950" s="275">
        <v>25.293842949511891</v>
      </c>
      <c r="V1950" s="275">
        <v>29.751168038936168</v>
      </c>
      <c r="W1950" s="275">
        <v>0.54145854362903278</v>
      </c>
      <c r="X1950" s="275">
        <v>3.4390934450040357E-2</v>
      </c>
      <c r="Y1950" s="275">
        <v>0.28792473903953658</v>
      </c>
      <c r="Z1950" s="275">
        <v>0.59045236255299427</v>
      </c>
      <c r="AA1950" s="275">
        <v>0.59045236255299427</v>
      </c>
      <c r="AB1950" s="275">
        <v>0.59045236255299427</v>
      </c>
      <c r="AC1950" s="275">
        <v>0.59045236255299427</v>
      </c>
      <c r="AD1950" s="275">
        <v>0.59045236255299427</v>
      </c>
      <c r="AE1950" s="275">
        <v>0.59045236255299427</v>
      </c>
      <c r="AF1950" s="275">
        <v>60.388075464715882</v>
      </c>
      <c r="AG1950" s="275">
        <v>5.5918787513018406</v>
      </c>
      <c r="AH1950" s="275">
        <v>5.5918787513018406</v>
      </c>
      <c r="AI1950" s="275">
        <v>5.6063141044997673</v>
      </c>
      <c r="AJ1950" s="275">
        <v>5.6063141044997673</v>
      </c>
      <c r="AK1950" s="275">
        <v>5.6063141044997673</v>
      </c>
    </row>
    <row r="1951" spans="1:37" ht="15" x14ac:dyDescent="0.25">
      <c r="A1951" s="269" t="s">
        <v>3232</v>
      </c>
      <c r="B1951" s="269" t="s">
        <v>3233</v>
      </c>
      <c r="C1951" s="275">
        <v>16</v>
      </c>
      <c r="D1951" s="269" t="s">
        <v>802</v>
      </c>
      <c r="E1951" s="275">
        <v>85.115253645591451</v>
      </c>
      <c r="F1951" s="275">
        <v>56.033774525693232</v>
      </c>
      <c r="G1951" s="275">
        <v>63.373190326218158</v>
      </c>
      <c r="H1951" s="275">
        <v>76.648273879067318</v>
      </c>
      <c r="I1951" s="275">
        <v>56.771871542386023</v>
      </c>
      <c r="J1951" s="275">
        <v>65.451693791694979</v>
      </c>
      <c r="K1951" s="275">
        <v>76.648273879067318</v>
      </c>
      <c r="L1951" s="275">
        <v>56.771871542386023</v>
      </c>
      <c r="M1951" s="275">
        <v>62.472415492240529</v>
      </c>
      <c r="N1951" s="275">
        <v>38.147753698596681</v>
      </c>
      <c r="O1951" s="275">
        <v>21.151676523437374</v>
      </c>
      <c r="P1951" s="275">
        <v>27.131104625592343</v>
      </c>
      <c r="Q1951" s="275">
        <v>34.061438334527665</v>
      </c>
      <c r="R1951" s="275">
        <v>24.496465643238388</v>
      </c>
      <c r="S1951" s="275">
        <v>28.919527682422121</v>
      </c>
      <c r="T1951" s="275">
        <v>34.061438334527665</v>
      </c>
      <c r="U1951" s="275">
        <v>21.151676523437374</v>
      </c>
      <c r="V1951" s="275">
        <v>26.56230095661908</v>
      </c>
      <c r="W1951" s="275">
        <v>0.44096404919411791</v>
      </c>
      <c r="X1951" s="275">
        <v>1.9571473758488556E-2</v>
      </c>
      <c r="Y1951" s="275">
        <v>0.23026776147630323</v>
      </c>
      <c r="Z1951" s="275">
        <v>0.18881861662864521</v>
      </c>
      <c r="AA1951" s="275">
        <v>0.18881861662864521</v>
      </c>
      <c r="AB1951" s="275">
        <v>0.18881861662864521</v>
      </c>
      <c r="AC1951" s="275">
        <v>0.18881861662864521</v>
      </c>
      <c r="AD1951" s="275">
        <v>0.18881861662864521</v>
      </c>
      <c r="AE1951" s="275">
        <v>0.18881861662864521</v>
      </c>
      <c r="AF1951" s="275">
        <v>60.374461559684939</v>
      </c>
      <c r="AG1951" s="275">
        <v>5.5906161316004566</v>
      </c>
      <c r="AH1951" s="275">
        <v>5.5906161316004566</v>
      </c>
      <c r="AI1951" s="275">
        <v>5.9409065519873323</v>
      </c>
      <c r="AJ1951" s="275">
        <v>5.9409065519873323</v>
      </c>
      <c r="AK1951" s="275">
        <v>5.9409065519873323</v>
      </c>
    </row>
    <row r="1952" spans="1:37" ht="15" x14ac:dyDescent="0.25">
      <c r="A1952" s="269" t="s">
        <v>3234</v>
      </c>
      <c r="B1952" s="269" t="s">
        <v>3235</v>
      </c>
      <c r="C1952" s="275">
        <v>16</v>
      </c>
      <c r="D1952" s="269" t="s">
        <v>802</v>
      </c>
      <c r="E1952" s="275">
        <v>85.115253645591451</v>
      </c>
      <c r="F1952" s="275">
        <v>56.033774525693232</v>
      </c>
      <c r="G1952" s="275">
        <v>63.373190326218158</v>
      </c>
      <c r="H1952" s="275">
        <v>76.648273879067318</v>
      </c>
      <c r="I1952" s="275">
        <v>56.771871542386023</v>
      </c>
      <c r="J1952" s="275">
        <v>65.451693791694979</v>
      </c>
      <c r="K1952" s="275">
        <v>76.648273879067318</v>
      </c>
      <c r="L1952" s="275">
        <v>56.771871542386023</v>
      </c>
      <c r="M1952" s="275">
        <v>62.472415492240529</v>
      </c>
      <c r="N1952" s="275">
        <v>38.147753698596681</v>
      </c>
      <c r="O1952" s="275">
        <v>21.151676523437374</v>
      </c>
      <c r="P1952" s="275">
        <v>27.131104625592343</v>
      </c>
      <c r="Q1952" s="275">
        <v>34.061438334527665</v>
      </c>
      <c r="R1952" s="275">
        <v>24.496465643238388</v>
      </c>
      <c r="S1952" s="275">
        <v>28.919527682422121</v>
      </c>
      <c r="T1952" s="275">
        <v>34.061438334527665</v>
      </c>
      <c r="U1952" s="275">
        <v>21.151676523437374</v>
      </c>
      <c r="V1952" s="275">
        <v>26.56230095661908</v>
      </c>
      <c r="W1952" s="275">
        <v>0.44096404919411791</v>
      </c>
      <c r="X1952" s="275">
        <v>1.9571473758488556E-2</v>
      </c>
      <c r="Y1952" s="275">
        <v>0.23026776147630323</v>
      </c>
      <c r="Z1952" s="275">
        <v>0.18881861662864521</v>
      </c>
      <c r="AA1952" s="275">
        <v>0.18881861662864521</v>
      </c>
      <c r="AB1952" s="275">
        <v>0.18881861662864521</v>
      </c>
      <c r="AC1952" s="275">
        <v>0.18881861662864521</v>
      </c>
      <c r="AD1952" s="275">
        <v>0.18881861662864521</v>
      </c>
      <c r="AE1952" s="275">
        <v>0.18881861662864521</v>
      </c>
      <c r="AF1952" s="275">
        <v>60.374461559684939</v>
      </c>
      <c r="AG1952" s="275">
        <v>5.5906161316004566</v>
      </c>
      <c r="AH1952" s="275">
        <v>5.5906161316004566</v>
      </c>
      <c r="AI1952" s="275">
        <v>5.9409065519873323</v>
      </c>
      <c r="AJ1952" s="275">
        <v>5.9409065519873323</v>
      </c>
      <c r="AK1952" s="275">
        <v>5.9409065519873323</v>
      </c>
    </row>
    <row r="1953" spans="1:37" ht="15" x14ac:dyDescent="0.25">
      <c r="A1953" s="269" t="s">
        <v>4102</v>
      </c>
      <c r="B1953" s="269" t="s">
        <v>3228</v>
      </c>
      <c r="C1953" s="275">
        <v>262</v>
      </c>
      <c r="D1953" s="269" t="s">
        <v>802</v>
      </c>
      <c r="E1953" s="275">
        <v>1509.6000680865345</v>
      </c>
      <c r="F1953" s="275">
        <v>1104.6669278721101</v>
      </c>
      <c r="G1953" s="275">
        <v>1205.8594966794265</v>
      </c>
      <c r="H1953" s="275">
        <v>1386.235599011542</v>
      </c>
      <c r="I1953" s="275">
        <v>1119.0611282340005</v>
      </c>
      <c r="J1953" s="275">
        <v>1226.9370602576641</v>
      </c>
      <c r="K1953" s="275">
        <v>1386.235599011542</v>
      </c>
      <c r="L1953" s="275">
        <v>1119.0611282340005</v>
      </c>
      <c r="M1953" s="275">
        <v>1193.4201793888014</v>
      </c>
      <c r="N1953" s="275">
        <v>643.46656220609134</v>
      </c>
      <c r="O1953" s="275">
        <v>442.36990379114479</v>
      </c>
      <c r="P1953" s="275">
        <v>511.52046065522796</v>
      </c>
      <c r="Q1953" s="275">
        <v>594.6844996939974</v>
      </c>
      <c r="R1953" s="275">
        <v>478.61068700984498</v>
      </c>
      <c r="S1953" s="275">
        <v>531.17897299771744</v>
      </c>
      <c r="T1953" s="275">
        <v>594.6844996939974</v>
      </c>
      <c r="U1953" s="275">
        <v>442.39602322229103</v>
      </c>
      <c r="V1953" s="275">
        <v>504.67540866726858</v>
      </c>
      <c r="W1953" s="275">
        <v>3.8291958768576877</v>
      </c>
      <c r="X1953" s="275">
        <v>0.20103017214256388</v>
      </c>
      <c r="Y1953" s="275">
        <v>2.0151130245001259</v>
      </c>
      <c r="Z1953" s="275">
        <v>2.7154501708022094</v>
      </c>
      <c r="AA1953" s="275">
        <v>2.7154501708022094</v>
      </c>
      <c r="AB1953" s="275">
        <v>2.7154501708022094</v>
      </c>
      <c r="AC1953" s="275">
        <v>2.7154501708022094</v>
      </c>
      <c r="AD1953" s="275">
        <v>2.7154501708022094</v>
      </c>
      <c r="AE1953" s="275">
        <v>2.7154501708022094</v>
      </c>
      <c r="AF1953" s="275">
        <v>819.91294712675153</v>
      </c>
      <c r="AG1953" s="275">
        <v>75.923145816967732</v>
      </c>
      <c r="AH1953" s="275">
        <v>75.923145816967732</v>
      </c>
      <c r="AI1953" s="275">
        <v>75.740804579492561</v>
      </c>
      <c r="AJ1953" s="275">
        <v>75.740804579492561</v>
      </c>
      <c r="AK1953" s="275">
        <v>75.740804579492561</v>
      </c>
    </row>
    <row r="1954" spans="1:37" ht="15" x14ac:dyDescent="0.25">
      <c r="A1954" s="269" t="s">
        <v>2038</v>
      </c>
      <c r="B1954" s="269" t="s">
        <v>3228</v>
      </c>
      <c r="C1954" s="275">
        <v>256</v>
      </c>
      <c r="D1954" s="269" t="s">
        <v>802</v>
      </c>
      <c r="E1954" s="275">
        <v>1318.2813425894315</v>
      </c>
      <c r="F1954" s="275">
        <v>941.53979116460766</v>
      </c>
      <c r="G1954" s="275">
        <v>1036.590702458124</v>
      </c>
      <c r="H1954" s="275">
        <v>1203.6849776485301</v>
      </c>
      <c r="I1954" s="275">
        <v>955.68216230662324</v>
      </c>
      <c r="J1954" s="275">
        <v>1055.3394181002916</v>
      </c>
      <c r="K1954" s="275">
        <v>1203.6849776485301</v>
      </c>
      <c r="L1954" s="275">
        <v>955.68216230662324</v>
      </c>
      <c r="M1954" s="275">
        <v>1025.1183601991011</v>
      </c>
      <c r="N1954" s="275">
        <v>580.33883175215465</v>
      </c>
      <c r="O1954" s="275">
        <v>389.29849262891281</v>
      </c>
      <c r="P1954" s="275">
        <v>454.46938317048875</v>
      </c>
      <c r="Q1954" s="275">
        <v>533.85058523677708</v>
      </c>
      <c r="R1954" s="275">
        <v>422.63025723957725</v>
      </c>
      <c r="S1954" s="275">
        <v>472.6512318178336</v>
      </c>
      <c r="T1954" s="275">
        <v>533.85058523677708</v>
      </c>
      <c r="U1954" s="275">
        <v>389.32461206005905</v>
      </c>
      <c r="V1954" s="275">
        <v>447.92213537768203</v>
      </c>
      <c r="W1954" s="275">
        <v>11.071121534567503</v>
      </c>
      <c r="X1954" s="275">
        <v>0.49126312187595617</v>
      </c>
      <c r="Y1954" s="275">
        <v>5.7811923282217297</v>
      </c>
      <c r="Z1954" s="275">
        <v>4.8719497806331589</v>
      </c>
      <c r="AA1954" s="275">
        <v>4.8719497806331589</v>
      </c>
      <c r="AB1954" s="275">
        <v>4.8719497806331589</v>
      </c>
      <c r="AC1954" s="275">
        <v>4.8719497806331589</v>
      </c>
      <c r="AD1954" s="275">
        <v>4.8719497806331589</v>
      </c>
      <c r="AE1954" s="275">
        <v>4.8719497806331589</v>
      </c>
      <c r="AF1954" s="275">
        <v>714.87376724349679</v>
      </c>
      <c r="AG1954" s="275">
        <v>66.196622258166371</v>
      </c>
      <c r="AH1954" s="275">
        <v>66.196622258166371</v>
      </c>
      <c r="AI1954" s="275">
        <v>72.247163249797083</v>
      </c>
      <c r="AJ1954" s="275">
        <v>72.247163249797083</v>
      </c>
      <c r="AK1954" s="275">
        <v>72.247163249797083</v>
      </c>
    </row>
    <row r="1955" spans="1:37" ht="15" x14ac:dyDescent="0.25">
      <c r="A1955" s="269" t="s">
        <v>4103</v>
      </c>
      <c r="B1955" s="269" t="s">
        <v>3230</v>
      </c>
      <c r="C1955" s="275">
        <v>149</v>
      </c>
      <c r="D1955" s="269" t="s">
        <v>802</v>
      </c>
      <c r="E1955" s="275">
        <v>865.61454849911297</v>
      </c>
      <c r="F1955" s="275">
        <v>697.62881593609848</v>
      </c>
      <c r="G1955" s="275">
        <v>738.96981038445665</v>
      </c>
      <c r="H1955" s="275">
        <v>812.9572358284463</v>
      </c>
      <c r="I1955" s="275">
        <v>703.37408426354011</v>
      </c>
      <c r="J1955" s="275">
        <v>745.64956872629205</v>
      </c>
      <c r="K1955" s="275">
        <v>812.9572358284463</v>
      </c>
      <c r="L1955" s="275">
        <v>703.37408426354011</v>
      </c>
      <c r="M1955" s="275">
        <v>733.73245552847425</v>
      </c>
      <c r="N1955" s="275">
        <v>330.2185991651661</v>
      </c>
      <c r="O1955" s="275">
        <v>260.72999232542236</v>
      </c>
      <c r="P1955" s="275">
        <v>284.93226839073003</v>
      </c>
      <c r="Q1955" s="275">
        <v>313.45846362980029</v>
      </c>
      <c r="R1955" s="275">
        <v>273.91912471917914</v>
      </c>
      <c r="S1955" s="275">
        <v>292.0240703357415</v>
      </c>
      <c r="T1955" s="275">
        <v>313.45846362980029</v>
      </c>
      <c r="U1955" s="275">
        <v>260.7561117565686</v>
      </c>
      <c r="V1955" s="275">
        <v>282.6103997673647</v>
      </c>
      <c r="W1955" s="275">
        <v>0</v>
      </c>
      <c r="X1955" s="275">
        <v>0</v>
      </c>
      <c r="Y1955" s="275">
        <v>0</v>
      </c>
      <c r="Z1955" s="275">
        <v>0</v>
      </c>
      <c r="AA1955" s="275">
        <v>0</v>
      </c>
      <c r="AB1955" s="275">
        <v>0</v>
      </c>
      <c r="AC1955" s="275">
        <v>0</v>
      </c>
      <c r="AD1955" s="275">
        <v>0</v>
      </c>
      <c r="AE1955" s="275">
        <v>0</v>
      </c>
      <c r="AF1955" s="275">
        <v>336.8764129341792</v>
      </c>
      <c r="AG1955" s="275">
        <v>31.194428905059929</v>
      </c>
      <c r="AH1955" s="275">
        <v>31.194428905059929</v>
      </c>
      <c r="AI1955" s="275">
        <v>29.217329506056611</v>
      </c>
      <c r="AJ1955" s="275">
        <v>29.217329506056611</v>
      </c>
      <c r="AK1955" s="275">
        <v>29.217329506056611</v>
      </c>
    </row>
    <row r="1956" spans="1:37" ht="15" x14ac:dyDescent="0.25">
      <c r="A1956" s="269" t="s">
        <v>2039</v>
      </c>
      <c r="B1956" s="269" t="s">
        <v>2040</v>
      </c>
      <c r="C1956" s="275">
        <v>7</v>
      </c>
      <c r="D1956" s="269" t="s">
        <v>802</v>
      </c>
      <c r="E1956" s="275">
        <v>34.068582881274523</v>
      </c>
      <c r="F1956" s="275">
        <v>17.372837377614804</v>
      </c>
      <c r="G1956" s="275">
        <v>21.655210237143635</v>
      </c>
      <c r="H1956" s="275">
        <v>29.582658675786611</v>
      </c>
      <c r="I1956" s="275">
        <v>17.372837377614804</v>
      </c>
      <c r="J1956" s="275">
        <v>23.348356813912183</v>
      </c>
      <c r="K1956" s="275">
        <v>29.582658675786611</v>
      </c>
      <c r="L1956" s="275">
        <v>17.372837377614804</v>
      </c>
      <c r="M1956" s="275">
        <v>21.113898089321346</v>
      </c>
      <c r="N1956" s="275">
        <v>11.511213216679323</v>
      </c>
      <c r="O1956" s="275">
        <v>2.4190529885818775</v>
      </c>
      <c r="P1956" s="275">
        <v>6.2074530836224797</v>
      </c>
      <c r="Q1956" s="275">
        <v>9.4907331659910028</v>
      </c>
      <c r="R1956" s="275">
        <v>5.4497730646143596</v>
      </c>
      <c r="S1956" s="275">
        <v>7.7228131216387217</v>
      </c>
      <c r="T1956" s="275">
        <v>9.4907331659910028</v>
      </c>
      <c r="U1956" s="275">
        <v>2.4190529885818775</v>
      </c>
      <c r="V1956" s="275">
        <v>5.9548930772864406</v>
      </c>
      <c r="W1956" s="275">
        <v>8.8837011935437679E-2</v>
      </c>
      <c r="X1956" s="275">
        <v>2.3123037963721374E-3</v>
      </c>
      <c r="Y1956" s="275">
        <v>4.5574657865904908E-2</v>
      </c>
      <c r="Z1956" s="275">
        <v>4.601009484701845E-2</v>
      </c>
      <c r="AA1956" s="275">
        <v>4.601009484701845E-2</v>
      </c>
      <c r="AB1956" s="275">
        <v>4.601009484701845E-2</v>
      </c>
      <c r="AC1956" s="275">
        <v>4.601009484701845E-2</v>
      </c>
      <c r="AD1956" s="275">
        <v>4.601009484701845E-2</v>
      </c>
      <c r="AE1956" s="275">
        <v>4.601009484701845E-2</v>
      </c>
      <c r="AF1956" s="275">
        <v>36.1920626876</v>
      </c>
      <c r="AG1956" s="275">
        <v>3.3513486445999994</v>
      </c>
      <c r="AH1956" s="275">
        <v>3.3513486445999994</v>
      </c>
      <c r="AI1956" s="275">
        <v>2.6902812965631284</v>
      </c>
      <c r="AJ1956" s="275">
        <v>2.6902812965631284</v>
      </c>
      <c r="AK1956" s="275">
        <v>2.6902812965631284</v>
      </c>
    </row>
    <row r="1957" spans="1:37" ht="15" x14ac:dyDescent="0.25">
      <c r="A1957" s="269" t="s">
        <v>2041</v>
      </c>
      <c r="B1957" s="269" t="s">
        <v>2042</v>
      </c>
      <c r="C1957" s="275">
        <v>23</v>
      </c>
      <c r="D1957" s="269" t="s">
        <v>802</v>
      </c>
      <c r="E1957" s="275">
        <v>0</v>
      </c>
      <c r="F1957" s="275">
        <v>0</v>
      </c>
      <c r="G1957" s="275">
        <v>0</v>
      </c>
      <c r="H1957" s="275">
        <v>0</v>
      </c>
      <c r="I1957" s="275">
        <v>0</v>
      </c>
      <c r="J1957" s="275">
        <v>0</v>
      </c>
      <c r="K1957" s="275">
        <v>0</v>
      </c>
      <c r="L1957" s="275">
        <v>0</v>
      </c>
      <c r="M1957" s="275">
        <v>0</v>
      </c>
      <c r="N1957" s="275">
        <v>0.83871457360437052</v>
      </c>
      <c r="O1957" s="275">
        <v>0.83871457360437052</v>
      </c>
      <c r="P1957" s="275">
        <v>0.83871457360437052</v>
      </c>
      <c r="Q1957" s="275">
        <v>0.83871457360437052</v>
      </c>
      <c r="R1957" s="275">
        <v>0.83871457360437052</v>
      </c>
      <c r="S1957" s="275">
        <v>0.83871457360437052</v>
      </c>
      <c r="T1957" s="275">
        <v>0.83871457360437052</v>
      </c>
      <c r="U1957" s="275">
        <v>0.83871457360437052</v>
      </c>
      <c r="V1957" s="275">
        <v>0.83871457360437052</v>
      </c>
      <c r="W1957" s="275">
        <v>0.317514359879632</v>
      </c>
      <c r="X1957" s="275">
        <v>4.6746431409866425E-3</v>
      </c>
      <c r="Y1957" s="275">
        <v>0.16109450151030932</v>
      </c>
      <c r="Z1957" s="275">
        <v>0.13171033951632424</v>
      </c>
      <c r="AA1957" s="275">
        <v>0.13171033951632424</v>
      </c>
      <c r="AB1957" s="275">
        <v>0.13171033951632424</v>
      </c>
      <c r="AC1957" s="275">
        <v>0.13171033951632424</v>
      </c>
      <c r="AD1957" s="275">
        <v>0.13171033951632424</v>
      </c>
      <c r="AE1957" s="275">
        <v>0.13171033951632424</v>
      </c>
      <c r="AF1957" s="275">
        <v>0.23368204960000002</v>
      </c>
      <c r="AG1957" s="275">
        <v>2.1638685199999997E-2</v>
      </c>
      <c r="AH1957" s="275">
        <v>2.1638685199999997E-2</v>
      </c>
      <c r="AI1957" s="275">
        <v>0.22733531385872277</v>
      </c>
      <c r="AJ1957" s="275">
        <v>0.22733531385872277</v>
      </c>
      <c r="AK1957" s="275">
        <v>0.22733531385872277</v>
      </c>
    </row>
    <row r="1958" spans="1:37" ht="15" x14ac:dyDescent="0.25">
      <c r="A1958" s="269" t="s">
        <v>2043</v>
      </c>
      <c r="B1958" s="269" t="s">
        <v>2044</v>
      </c>
      <c r="C1958" s="275">
        <v>113</v>
      </c>
      <c r="D1958" s="269" t="s">
        <v>802</v>
      </c>
      <c r="E1958" s="275">
        <v>674.29582300200946</v>
      </c>
      <c r="F1958" s="275">
        <v>534.50167922859623</v>
      </c>
      <c r="G1958" s="275">
        <v>569.70101616315435</v>
      </c>
      <c r="H1958" s="275">
        <v>630.40661446543425</v>
      </c>
      <c r="I1958" s="275">
        <v>539.99511833616282</v>
      </c>
      <c r="J1958" s="275">
        <v>574.05192656891961</v>
      </c>
      <c r="K1958" s="275">
        <v>630.40661446543425</v>
      </c>
      <c r="L1958" s="275">
        <v>539.99511833616282</v>
      </c>
      <c r="M1958" s="275">
        <v>565.43063633877387</v>
      </c>
      <c r="N1958" s="275">
        <v>265.84873701898124</v>
      </c>
      <c r="O1958" s="275">
        <v>206.41644947094215</v>
      </c>
      <c r="P1958" s="275">
        <v>226.63905921374257</v>
      </c>
      <c r="Q1958" s="275">
        <v>251.38241748033192</v>
      </c>
      <c r="R1958" s="275">
        <v>216.69656325666318</v>
      </c>
      <c r="S1958" s="275">
        <v>232.25419746360953</v>
      </c>
      <c r="T1958" s="275">
        <v>251.38241748033192</v>
      </c>
      <c r="U1958" s="275">
        <v>206.44256890208842</v>
      </c>
      <c r="V1958" s="275">
        <v>224.61499478553003</v>
      </c>
      <c r="W1958" s="275">
        <v>6.8355742858947401</v>
      </c>
      <c r="X1958" s="275">
        <v>0.28324600279603368</v>
      </c>
      <c r="Y1958" s="275">
        <v>3.5594101443453869</v>
      </c>
      <c r="Z1958" s="275">
        <v>1.9787791754676067</v>
      </c>
      <c r="AA1958" s="275">
        <v>1.9787791754676067</v>
      </c>
      <c r="AB1958" s="275">
        <v>1.9787791754676067</v>
      </c>
      <c r="AC1958" s="275">
        <v>1.9787791754676067</v>
      </c>
      <c r="AD1958" s="275">
        <v>1.9787791754676067</v>
      </c>
      <c r="AE1958" s="275">
        <v>1.9787791754676067</v>
      </c>
      <c r="AF1958" s="275">
        <v>231.37323272907923</v>
      </c>
      <c r="AG1958" s="275">
        <v>21.424939441959932</v>
      </c>
      <c r="AH1958" s="275">
        <v>21.424939441959932</v>
      </c>
      <c r="AI1958" s="275">
        <v>25.14813230428603</v>
      </c>
      <c r="AJ1958" s="275">
        <v>25.14813230428603</v>
      </c>
      <c r="AK1958" s="275">
        <v>25.14813230428603</v>
      </c>
    </row>
    <row r="1959" spans="1:37" ht="15" x14ac:dyDescent="0.25">
      <c r="A1959" s="269" t="s">
        <v>4104</v>
      </c>
      <c r="B1959" s="269" t="s">
        <v>555</v>
      </c>
      <c r="C1959" s="275">
        <v>6</v>
      </c>
      <c r="D1959" s="269" t="s">
        <v>802</v>
      </c>
      <c r="E1959" s="275">
        <v>22.712388587516347</v>
      </c>
      <c r="F1959" s="275">
        <v>11.581891585076535</v>
      </c>
      <c r="G1959" s="275">
        <v>14.436806824762421</v>
      </c>
      <c r="H1959" s="275">
        <v>22.712388587516347</v>
      </c>
      <c r="I1959" s="275">
        <v>11.581891585076535</v>
      </c>
      <c r="J1959" s="275">
        <v>16.313225243522776</v>
      </c>
      <c r="K1959" s="275">
        <v>22.712388587516347</v>
      </c>
      <c r="L1959" s="275">
        <v>11.581891585076535</v>
      </c>
      <c r="M1959" s="275">
        <v>14.823586093795551</v>
      </c>
      <c r="N1959" s="275">
        <v>10.410826905455558</v>
      </c>
      <c r="O1959" s="275">
        <v>3.2562693217943757</v>
      </c>
      <c r="P1959" s="275">
        <v>5.9900822292683431</v>
      </c>
      <c r="Q1959" s="275">
        <v>10.098507639285209</v>
      </c>
      <c r="R1959" s="275">
        <v>5.1205897393975235</v>
      </c>
      <c r="S1959" s="275">
        <v>7.2850157186988325</v>
      </c>
      <c r="T1959" s="275">
        <v>10.098507639285209</v>
      </c>
      <c r="U1959" s="275">
        <v>3.2562693217943757</v>
      </c>
      <c r="V1959" s="275">
        <v>6.1064023557973117</v>
      </c>
      <c r="W1959" s="275">
        <v>0.102993448417927</v>
      </c>
      <c r="X1959" s="275">
        <v>9.8691004937022874E-4</v>
      </c>
      <c r="Y1959" s="275">
        <v>5.1990179233648612E-2</v>
      </c>
      <c r="Z1959" s="275">
        <v>3.7658255614018858E-2</v>
      </c>
      <c r="AA1959" s="275">
        <v>3.7658255614018858E-2</v>
      </c>
      <c r="AB1959" s="275">
        <v>3.7658255614018858E-2</v>
      </c>
      <c r="AC1959" s="275">
        <v>3.7658255614018858E-2</v>
      </c>
      <c r="AD1959" s="275">
        <v>3.7658255614018858E-2</v>
      </c>
      <c r="AE1959" s="275">
        <v>3.7658255614018858E-2</v>
      </c>
      <c r="AF1959" s="275">
        <v>26.010720182</v>
      </c>
      <c r="AG1959" s="275">
        <v>2.4085669341999996</v>
      </c>
      <c r="AH1959" s="275">
        <v>2.4085669341999996</v>
      </c>
      <c r="AI1959" s="275">
        <v>3.0765898716054334</v>
      </c>
      <c r="AJ1959" s="275">
        <v>3.0765898716054334</v>
      </c>
      <c r="AK1959" s="275">
        <v>3.0765898716054334</v>
      </c>
    </row>
    <row r="1960" spans="1:37" ht="15" x14ac:dyDescent="0.25">
      <c r="A1960" s="269" t="s">
        <v>2045</v>
      </c>
      <c r="B1960" s="269" t="s">
        <v>555</v>
      </c>
      <c r="C1960" s="275">
        <v>6</v>
      </c>
      <c r="D1960" s="269" t="s">
        <v>802</v>
      </c>
      <c r="E1960" s="275">
        <v>22.712388587516347</v>
      </c>
      <c r="F1960" s="275">
        <v>11.581891585076535</v>
      </c>
      <c r="G1960" s="275">
        <v>14.436806824762421</v>
      </c>
      <c r="H1960" s="275">
        <v>22.712388587516347</v>
      </c>
      <c r="I1960" s="275">
        <v>11.581891585076535</v>
      </c>
      <c r="J1960" s="275">
        <v>16.313225243522776</v>
      </c>
      <c r="K1960" s="275">
        <v>22.712388587516347</v>
      </c>
      <c r="L1960" s="275">
        <v>11.581891585076535</v>
      </c>
      <c r="M1960" s="275">
        <v>14.823586093795551</v>
      </c>
      <c r="N1960" s="275">
        <v>10.410826905455556</v>
      </c>
      <c r="O1960" s="275">
        <v>3.2562693217943757</v>
      </c>
      <c r="P1960" s="275">
        <v>5.9900822292683431</v>
      </c>
      <c r="Q1960" s="275">
        <v>10.098507639285209</v>
      </c>
      <c r="R1960" s="275">
        <v>5.1205897393975235</v>
      </c>
      <c r="S1960" s="275">
        <v>7.2850157186988325</v>
      </c>
      <c r="T1960" s="275">
        <v>10.098507639285209</v>
      </c>
      <c r="U1960" s="275">
        <v>3.2562693217943757</v>
      </c>
      <c r="V1960" s="275">
        <v>6.1064023557973126</v>
      </c>
      <c r="W1960" s="275">
        <v>0.102993448417927</v>
      </c>
      <c r="X1960" s="275">
        <v>9.8691004937022874E-4</v>
      </c>
      <c r="Y1960" s="275">
        <v>5.1990179233648612E-2</v>
      </c>
      <c r="Z1960" s="275">
        <v>3.7658255614018858E-2</v>
      </c>
      <c r="AA1960" s="275">
        <v>3.7658255614018858E-2</v>
      </c>
      <c r="AB1960" s="275">
        <v>3.7658255614018858E-2</v>
      </c>
      <c r="AC1960" s="275">
        <v>3.7658255614018858E-2</v>
      </c>
      <c r="AD1960" s="275">
        <v>3.7658255614018858E-2</v>
      </c>
      <c r="AE1960" s="275">
        <v>3.7658255614018858E-2</v>
      </c>
      <c r="AF1960" s="275">
        <v>26.010325831399999</v>
      </c>
      <c r="AG1960" s="275">
        <v>2.4085304177999993</v>
      </c>
      <c r="AH1960" s="275">
        <v>2.4085304177999993</v>
      </c>
      <c r="AI1960" s="275">
        <v>3.0765898716054334</v>
      </c>
      <c r="AJ1960" s="275">
        <v>3.0765898716054334</v>
      </c>
      <c r="AK1960" s="275">
        <v>3.0765898716054334</v>
      </c>
    </row>
    <row r="1961" spans="1:37" ht="15" x14ac:dyDescent="0.25">
      <c r="A1961" s="269" t="s">
        <v>4105</v>
      </c>
      <c r="B1961" s="269" t="s">
        <v>1161</v>
      </c>
      <c r="C1961" s="275">
        <v>31</v>
      </c>
      <c r="D1961" s="269" t="s">
        <v>802</v>
      </c>
      <c r="E1961" s="275">
        <v>45.424777175032695</v>
      </c>
      <c r="F1961" s="275">
        <v>23.163783170153071</v>
      </c>
      <c r="G1961" s="275">
        <v>28.873613649524842</v>
      </c>
      <c r="H1961" s="275">
        <v>45.424777175032695</v>
      </c>
      <c r="I1961" s="275">
        <v>23.163783170153071</v>
      </c>
      <c r="J1961" s="275">
        <v>32.626450487045553</v>
      </c>
      <c r="K1961" s="275">
        <v>45.424777175032695</v>
      </c>
      <c r="L1961" s="275">
        <v>23.163783170153071</v>
      </c>
      <c r="M1961" s="275">
        <v>29.647172187591103</v>
      </c>
      <c r="N1961" s="275">
        <v>20.10708091112344</v>
      </c>
      <c r="O1961" s="275">
        <v>5.7924169297237018</v>
      </c>
      <c r="P1961" s="275">
        <v>11.261099661638754</v>
      </c>
      <c r="Q1961" s="275">
        <v>19.480857003332062</v>
      </c>
      <c r="R1961" s="275">
        <v>9.5202650772046571</v>
      </c>
      <c r="S1961" s="275">
        <v>13.850702411257954</v>
      </c>
      <c r="T1961" s="275">
        <v>19.480857003332062</v>
      </c>
      <c r="U1961" s="275">
        <v>5.7924169297237018</v>
      </c>
      <c r="V1961" s="275">
        <v>11.493475685454911</v>
      </c>
      <c r="W1961" s="275">
        <v>0.58751461055175691</v>
      </c>
      <c r="X1961" s="275">
        <v>1.005452622377781E-2</v>
      </c>
      <c r="Y1961" s="275">
        <v>0.29878456838776735</v>
      </c>
      <c r="Z1961" s="275">
        <v>0.14671106666554196</v>
      </c>
      <c r="AA1961" s="275">
        <v>0.14671106666554196</v>
      </c>
      <c r="AB1961" s="275">
        <v>0.14671106666554196</v>
      </c>
      <c r="AC1961" s="275">
        <v>0.14671106666554196</v>
      </c>
      <c r="AD1961" s="275">
        <v>0.14671106666554196</v>
      </c>
      <c r="AE1961" s="275">
        <v>0.14671106666554196</v>
      </c>
      <c r="AF1961" s="275">
        <v>49.959270084000003</v>
      </c>
      <c r="AG1961" s="275">
        <v>4.6261788630999998</v>
      </c>
      <c r="AH1961" s="275">
        <v>4.6261788630999998</v>
      </c>
      <c r="AI1961" s="275">
        <v>5.5004109712395461</v>
      </c>
      <c r="AJ1961" s="275">
        <v>5.5004109712395461</v>
      </c>
      <c r="AK1961" s="275">
        <v>5.5004109712395461</v>
      </c>
    </row>
    <row r="1962" spans="1:37" ht="15" x14ac:dyDescent="0.25">
      <c r="A1962" s="269" t="s">
        <v>2046</v>
      </c>
      <c r="B1962" s="269" t="s">
        <v>1161</v>
      </c>
      <c r="C1962" s="275">
        <v>31</v>
      </c>
      <c r="D1962" s="269" t="s">
        <v>802</v>
      </c>
      <c r="E1962" s="275">
        <v>45.424777175032695</v>
      </c>
      <c r="F1962" s="275">
        <v>23.163783170153071</v>
      </c>
      <c r="G1962" s="275">
        <v>28.873613649524842</v>
      </c>
      <c r="H1962" s="275">
        <v>45.424777175032695</v>
      </c>
      <c r="I1962" s="275">
        <v>23.163783170153071</v>
      </c>
      <c r="J1962" s="275">
        <v>32.626450487045553</v>
      </c>
      <c r="K1962" s="275">
        <v>45.424777175032695</v>
      </c>
      <c r="L1962" s="275">
        <v>23.163783170153071</v>
      </c>
      <c r="M1962" s="275">
        <v>29.647172187591103</v>
      </c>
      <c r="N1962" s="275">
        <v>20.08092221618724</v>
      </c>
      <c r="O1962" s="275">
        <v>5.78290467701963</v>
      </c>
      <c r="P1962" s="275">
        <v>11.248416658033326</v>
      </c>
      <c r="Q1962" s="275">
        <v>19.459454434747904</v>
      </c>
      <c r="R1962" s="275">
        <v>9.5131308876766045</v>
      </c>
      <c r="S1962" s="275">
        <v>13.838812095377866</v>
      </c>
      <c r="T1962" s="275">
        <v>19.459454434747904</v>
      </c>
      <c r="U1962" s="275">
        <v>5.78290467701963</v>
      </c>
      <c r="V1962" s="275">
        <v>11.481585369574823</v>
      </c>
      <c r="W1962" s="275">
        <v>0.58751461055175691</v>
      </c>
      <c r="X1962" s="275">
        <v>1.005452622377781E-2</v>
      </c>
      <c r="Y1962" s="275">
        <v>0.29878456838776735</v>
      </c>
      <c r="Z1962" s="275">
        <v>0.14671106666554196</v>
      </c>
      <c r="AA1962" s="275">
        <v>0.14671106666554196</v>
      </c>
      <c r="AB1962" s="275">
        <v>0.14671106666554196</v>
      </c>
      <c r="AC1962" s="275">
        <v>0.14671106666554196</v>
      </c>
      <c r="AD1962" s="275">
        <v>0.14671106666554196</v>
      </c>
      <c r="AE1962" s="275">
        <v>0.14671106666554196</v>
      </c>
      <c r="AF1962" s="275">
        <v>49.474633912200005</v>
      </c>
      <c r="AG1962" s="275">
        <v>4.5813018619000001</v>
      </c>
      <c r="AH1962" s="275">
        <v>4.5813018619000001</v>
      </c>
      <c r="AI1962" s="275">
        <v>5.4858120748761285</v>
      </c>
      <c r="AJ1962" s="275">
        <v>5.4858120748761285</v>
      </c>
      <c r="AK1962" s="275">
        <v>5.4858120748761285</v>
      </c>
    </row>
    <row r="1963" spans="1:37" ht="15" x14ac:dyDescent="0.25">
      <c r="A1963" s="269" t="s">
        <v>4106</v>
      </c>
      <c r="B1963" s="269" t="s">
        <v>556</v>
      </c>
      <c r="C1963" s="275">
        <v>21</v>
      </c>
      <c r="D1963" s="269" t="s">
        <v>802</v>
      </c>
      <c r="E1963" s="275">
        <v>101.40524959549701</v>
      </c>
      <c r="F1963" s="275">
        <v>74.623280005833536</v>
      </c>
      <c r="G1963" s="275">
        <v>80.804827647568189</v>
      </c>
      <c r="H1963" s="275">
        <v>93.73730126248806</v>
      </c>
      <c r="I1963" s="275">
        <v>74.623280005833536</v>
      </c>
      <c r="J1963" s="275">
        <v>80.881519398162538</v>
      </c>
      <c r="K1963" s="275">
        <v>93.73730126248806</v>
      </c>
      <c r="L1963" s="275">
        <v>74.623280005833536</v>
      </c>
      <c r="M1963" s="275">
        <v>80.136699823298926</v>
      </c>
      <c r="N1963" s="275">
        <v>19.247840667066328</v>
      </c>
      <c r="O1963" s="275">
        <v>10.854116983321457</v>
      </c>
      <c r="P1963" s="275">
        <v>13.138441511708782</v>
      </c>
      <c r="Q1963" s="275">
        <v>17.715553922005647</v>
      </c>
      <c r="R1963" s="275">
        <v>11.098213636135279</v>
      </c>
      <c r="S1963" s="275">
        <v>13.55655373776144</v>
      </c>
      <c r="T1963" s="275">
        <v>17.715553922005647</v>
      </c>
      <c r="U1963" s="275">
        <v>10.854116983321457</v>
      </c>
      <c r="V1963" s="275">
        <v>12.967247056310681</v>
      </c>
      <c r="W1963" s="275">
        <v>0.40858649709298972</v>
      </c>
      <c r="X1963" s="275">
        <v>3.982201073533532E-3</v>
      </c>
      <c r="Y1963" s="275">
        <v>0.20628434908326163</v>
      </c>
      <c r="Z1963" s="275">
        <v>8.6056525522308636E-2</v>
      </c>
      <c r="AA1963" s="275">
        <v>8.6056525522308636E-2</v>
      </c>
      <c r="AB1963" s="275">
        <v>8.6056525522308636E-2</v>
      </c>
      <c r="AC1963" s="275">
        <v>8.6056525522308636E-2</v>
      </c>
      <c r="AD1963" s="275">
        <v>8.6056525522308636E-2</v>
      </c>
      <c r="AE1963" s="275">
        <v>8.6056525522308636E-2</v>
      </c>
      <c r="AF1963" s="275">
        <v>27.002177304100002</v>
      </c>
      <c r="AG1963" s="275">
        <v>2.5003758545999997</v>
      </c>
      <c r="AH1963" s="275">
        <v>2.5003758545999997</v>
      </c>
      <c r="AI1963" s="275">
        <v>4.8453177093371078</v>
      </c>
      <c r="AJ1963" s="275">
        <v>4.8453177093371078</v>
      </c>
      <c r="AK1963" s="275">
        <v>4.8453177093371078</v>
      </c>
    </row>
    <row r="1964" spans="1:37" ht="15" x14ac:dyDescent="0.25">
      <c r="A1964" s="269" t="s">
        <v>2047</v>
      </c>
      <c r="B1964" s="269" t="s">
        <v>556</v>
      </c>
      <c r="C1964" s="275">
        <v>21</v>
      </c>
      <c r="D1964" s="269" t="s">
        <v>802</v>
      </c>
      <c r="E1964" s="275">
        <v>101.40524959549701</v>
      </c>
      <c r="F1964" s="275">
        <v>74.623280005833536</v>
      </c>
      <c r="G1964" s="275">
        <v>80.804827647568189</v>
      </c>
      <c r="H1964" s="275">
        <v>93.73730126248806</v>
      </c>
      <c r="I1964" s="275">
        <v>74.623280005833536</v>
      </c>
      <c r="J1964" s="275">
        <v>80.881519398162538</v>
      </c>
      <c r="K1964" s="275">
        <v>93.73730126248806</v>
      </c>
      <c r="L1964" s="275">
        <v>74.623280005833536</v>
      </c>
      <c r="M1964" s="275">
        <v>80.136699823298926</v>
      </c>
      <c r="N1964" s="275">
        <v>19.256560232045061</v>
      </c>
      <c r="O1964" s="275">
        <v>10.857287734222815</v>
      </c>
      <c r="P1964" s="275">
        <v>13.142669179577256</v>
      </c>
      <c r="Q1964" s="275">
        <v>17.722688111533699</v>
      </c>
      <c r="R1964" s="275">
        <v>11.100591699311297</v>
      </c>
      <c r="S1964" s="275">
        <v>13.560517176388137</v>
      </c>
      <c r="T1964" s="275">
        <v>17.722688111533699</v>
      </c>
      <c r="U1964" s="275">
        <v>10.857287734222815</v>
      </c>
      <c r="V1964" s="275">
        <v>12.971210494937377</v>
      </c>
      <c r="W1964" s="275">
        <v>0.40858649709298972</v>
      </c>
      <c r="X1964" s="275">
        <v>3.982201073533532E-3</v>
      </c>
      <c r="Y1964" s="275">
        <v>0.20628434908326163</v>
      </c>
      <c r="Z1964" s="275">
        <v>8.6056525522308636E-2</v>
      </c>
      <c r="AA1964" s="275">
        <v>8.6056525522308636E-2</v>
      </c>
      <c r="AB1964" s="275">
        <v>8.6056525522308636E-2</v>
      </c>
      <c r="AC1964" s="275">
        <v>8.6056525522308636E-2</v>
      </c>
      <c r="AD1964" s="275">
        <v>8.6056525522308636E-2</v>
      </c>
      <c r="AE1964" s="275">
        <v>8.6056525522308636E-2</v>
      </c>
      <c r="AF1964" s="275">
        <v>27.164511395900004</v>
      </c>
      <c r="AG1964" s="275">
        <v>2.5154078877999995</v>
      </c>
      <c r="AH1964" s="275">
        <v>2.5154078877999995</v>
      </c>
      <c r="AI1964" s="275">
        <v>4.8501840081249137</v>
      </c>
      <c r="AJ1964" s="275">
        <v>4.8501840081249137</v>
      </c>
      <c r="AK1964" s="275">
        <v>4.8501840081249137</v>
      </c>
    </row>
    <row r="1965" spans="1:37" ht="15" x14ac:dyDescent="0.25">
      <c r="A1965" s="269" t="s">
        <v>4484</v>
      </c>
      <c r="B1965" s="269" t="s">
        <v>4485</v>
      </c>
      <c r="C1965" s="275">
        <v>24</v>
      </c>
      <c r="D1965" s="269" t="s">
        <v>802</v>
      </c>
      <c r="E1965" s="275">
        <v>168.31520522858312</v>
      </c>
      <c r="F1965" s="275">
        <v>117.11402939735949</v>
      </c>
      <c r="G1965" s="275">
        <v>130.02197838370199</v>
      </c>
      <c r="H1965" s="275">
        <v>165.82945773604285</v>
      </c>
      <c r="I1965" s="275">
        <v>117.53932371198147</v>
      </c>
      <c r="J1965" s="275">
        <v>137.30575040306633</v>
      </c>
      <c r="K1965" s="275">
        <v>165.82945773604285</v>
      </c>
      <c r="L1965" s="275">
        <v>117.53932371198147</v>
      </c>
      <c r="M1965" s="275">
        <v>131.34719380415743</v>
      </c>
      <c r="N1965" s="275">
        <v>49.712399087473109</v>
      </c>
      <c r="O1965" s="275">
        <v>20.049657299424446</v>
      </c>
      <c r="P1965" s="275">
        <v>31.183863491873439</v>
      </c>
      <c r="Q1965" s="275">
        <v>48.164690178962019</v>
      </c>
      <c r="R1965" s="275">
        <v>27.357723047922189</v>
      </c>
      <c r="S1965" s="275">
        <v>36.313858808957121</v>
      </c>
      <c r="T1965" s="275">
        <v>48.164690178962019</v>
      </c>
      <c r="U1965" s="275">
        <v>20.049657299424446</v>
      </c>
      <c r="V1965" s="275">
        <v>31.599405357351039</v>
      </c>
      <c r="W1965" s="275">
        <v>0</v>
      </c>
      <c r="X1965" s="275">
        <v>0</v>
      </c>
      <c r="Y1965" s="275">
        <v>0</v>
      </c>
      <c r="Z1965" s="275">
        <v>0</v>
      </c>
      <c r="AA1965" s="275">
        <v>0</v>
      </c>
      <c r="AB1965" s="275">
        <v>0</v>
      </c>
      <c r="AC1965" s="275">
        <v>0</v>
      </c>
      <c r="AD1965" s="275">
        <v>0</v>
      </c>
      <c r="AE1965" s="275">
        <v>0</v>
      </c>
      <c r="AF1965" s="275">
        <v>109.4638851529</v>
      </c>
      <c r="AG1965" s="275">
        <v>10.136247875899997</v>
      </c>
      <c r="AH1965" s="275">
        <v>10.136247875899997</v>
      </c>
      <c r="AI1965" s="275">
        <v>9.9997843103986099</v>
      </c>
      <c r="AJ1965" s="275">
        <v>9.9997843103986099</v>
      </c>
      <c r="AK1965" s="275">
        <v>9.9997843103986099</v>
      </c>
    </row>
    <row r="1966" spans="1:37" ht="15" x14ac:dyDescent="0.25">
      <c r="A1966" s="269" t="s">
        <v>557</v>
      </c>
      <c r="B1966" s="269" t="s">
        <v>558</v>
      </c>
      <c r="C1966" s="275">
        <v>43</v>
      </c>
      <c r="D1966" s="269" t="s">
        <v>802</v>
      </c>
      <c r="E1966" s="275">
        <v>3315.3154151708309</v>
      </c>
      <c r="F1966" s="275">
        <v>64.588999195088135</v>
      </c>
      <c r="G1966" s="275">
        <v>3010.6988912995662</v>
      </c>
      <c r="H1966" s="275">
        <v>3315.229461386386</v>
      </c>
      <c r="I1966" s="275">
        <v>82.856371684140981</v>
      </c>
      <c r="J1966" s="275">
        <v>2484.5332186136534</v>
      </c>
      <c r="K1966" s="275">
        <v>3315.2581126478676</v>
      </c>
      <c r="L1966" s="275">
        <v>3265.1135736139254</v>
      </c>
      <c r="M1966" s="275">
        <v>3279.7298501646424</v>
      </c>
      <c r="N1966" s="275">
        <v>57.891144055715877</v>
      </c>
      <c r="O1966" s="275">
        <v>30.614663371423532</v>
      </c>
      <c r="P1966" s="275">
        <v>41.979863656545341</v>
      </c>
      <c r="Q1966" s="275">
        <v>57.891144055715877</v>
      </c>
      <c r="R1966" s="275">
        <v>39.70682359952098</v>
      </c>
      <c r="S1966" s="275">
        <v>48.041303808610309</v>
      </c>
      <c r="T1966" s="275">
        <v>57.891144055715877</v>
      </c>
      <c r="U1966" s="275">
        <v>30.614663371423532</v>
      </c>
      <c r="V1966" s="275">
        <v>42.737543675553461</v>
      </c>
      <c r="W1966" s="275">
        <v>6.8091090600990531</v>
      </c>
      <c r="X1966" s="275">
        <v>9.4421850052661432E-2</v>
      </c>
      <c r="Y1966" s="275">
        <v>3.4517654550758574</v>
      </c>
      <c r="Z1966" s="275">
        <v>0.37086395314839615</v>
      </c>
      <c r="AA1966" s="275">
        <v>0.37086395314839615</v>
      </c>
      <c r="AB1966" s="275">
        <v>0.37086395314839615</v>
      </c>
      <c r="AC1966" s="275">
        <v>0.37086395314839615</v>
      </c>
      <c r="AD1966" s="275">
        <v>0.37086395314839615</v>
      </c>
      <c r="AE1966" s="275">
        <v>0.37086395314839615</v>
      </c>
      <c r="AF1966" s="275">
        <v>167.77273200780002</v>
      </c>
      <c r="AG1966" s="275">
        <v>15.535581613000002</v>
      </c>
      <c r="AH1966" s="275">
        <v>15.535581613000002</v>
      </c>
      <c r="AI1966" s="275">
        <v>11.17842609384644</v>
      </c>
      <c r="AJ1966" s="275">
        <v>11.17842609384644</v>
      </c>
      <c r="AK1966" s="275">
        <v>11.17842609384644</v>
      </c>
    </row>
    <row r="1967" spans="1:37" ht="15" x14ac:dyDescent="0.25">
      <c r="A1967" s="269" t="s">
        <v>559</v>
      </c>
      <c r="B1967" s="269" t="s">
        <v>560</v>
      </c>
      <c r="C1967" s="275">
        <v>44</v>
      </c>
      <c r="D1967" s="269" t="s">
        <v>802</v>
      </c>
      <c r="E1967" s="275">
        <v>0</v>
      </c>
      <c r="F1967" s="275">
        <v>0</v>
      </c>
      <c r="G1967" s="275">
        <v>0</v>
      </c>
      <c r="H1967" s="275">
        <v>0</v>
      </c>
      <c r="I1967" s="275">
        <v>0</v>
      </c>
      <c r="J1967" s="275">
        <v>0</v>
      </c>
      <c r="K1967" s="275">
        <v>0</v>
      </c>
      <c r="L1967" s="275">
        <v>0</v>
      </c>
      <c r="M1967" s="275">
        <v>0</v>
      </c>
      <c r="N1967" s="275">
        <v>6.4813830265813834</v>
      </c>
      <c r="O1967" s="275">
        <v>6.4813830265813834</v>
      </c>
      <c r="P1967" s="275">
        <v>6.4813830265813834</v>
      </c>
      <c r="Q1967" s="275">
        <v>6.4813830265813834</v>
      </c>
      <c r="R1967" s="275">
        <v>6.4813830265813834</v>
      </c>
      <c r="S1967" s="275">
        <v>6.4813830265813834</v>
      </c>
      <c r="T1967" s="275">
        <v>6.4813830265813834</v>
      </c>
      <c r="U1967" s="275">
        <v>6.4813830265813834</v>
      </c>
      <c r="V1967" s="275">
        <v>6.4813830265813834</v>
      </c>
      <c r="W1967" s="275">
        <v>0.27717217877001732</v>
      </c>
      <c r="X1967" s="275">
        <v>6.8267518367404016E-3</v>
      </c>
      <c r="Y1967" s="275">
        <v>0.14199946530337887</v>
      </c>
      <c r="Z1967" s="275">
        <v>0.27702234408376858</v>
      </c>
      <c r="AA1967" s="275">
        <v>0.27702234408376858</v>
      </c>
      <c r="AB1967" s="275">
        <v>0.27702234408376858</v>
      </c>
      <c r="AC1967" s="275">
        <v>0.27702234408376858</v>
      </c>
      <c r="AD1967" s="275">
        <v>0.27702234408376858</v>
      </c>
      <c r="AE1967" s="275">
        <v>0.27702234408376858</v>
      </c>
      <c r="AF1967" s="275">
        <v>3.8250545600000005E-2</v>
      </c>
      <c r="AG1967" s="275">
        <v>3.5419615999999995E-3</v>
      </c>
      <c r="AH1967" s="275">
        <v>3.5419615999999995E-3</v>
      </c>
      <c r="AI1967" s="275">
        <v>0.19986909149470433</v>
      </c>
      <c r="AJ1967" s="275">
        <v>0.19986909149470433</v>
      </c>
      <c r="AK1967" s="275">
        <v>0.19986909149470433</v>
      </c>
    </row>
    <row r="1968" spans="1:37" ht="15" x14ac:dyDescent="0.25">
      <c r="A1968" s="269" t="s">
        <v>2048</v>
      </c>
      <c r="B1968" s="269" t="s">
        <v>560</v>
      </c>
      <c r="C1968" s="275">
        <v>49</v>
      </c>
      <c r="D1968" s="269" t="s">
        <v>802</v>
      </c>
      <c r="E1968" s="275">
        <v>0</v>
      </c>
      <c r="F1968" s="275">
        <v>0</v>
      </c>
      <c r="G1968" s="275">
        <v>0</v>
      </c>
      <c r="H1968" s="275">
        <v>0</v>
      </c>
      <c r="I1968" s="275">
        <v>0</v>
      </c>
      <c r="J1968" s="275">
        <v>0</v>
      </c>
      <c r="K1968" s="275">
        <v>0</v>
      </c>
      <c r="L1968" s="275">
        <v>0</v>
      </c>
      <c r="M1968" s="275">
        <v>0</v>
      </c>
      <c r="N1968" s="275">
        <v>7.1304840901082525</v>
      </c>
      <c r="O1968" s="275">
        <v>7.1304840901082525</v>
      </c>
      <c r="P1968" s="275">
        <v>7.1304840901082533</v>
      </c>
      <c r="Q1968" s="275">
        <v>7.1304840901082525</v>
      </c>
      <c r="R1968" s="275">
        <v>7.1304840901082525</v>
      </c>
      <c r="S1968" s="275">
        <v>7.1304840901082525</v>
      </c>
      <c r="T1968" s="275">
        <v>7.1304840901082525</v>
      </c>
      <c r="U1968" s="275">
        <v>7.1304840901082525</v>
      </c>
      <c r="V1968" s="275">
        <v>7.1304840901082525</v>
      </c>
      <c r="W1968" s="275">
        <v>0.94463263776756645</v>
      </c>
      <c r="X1968" s="275">
        <v>1.4190114203376712E-2</v>
      </c>
      <c r="Y1968" s="275">
        <v>0.47941137598547157</v>
      </c>
      <c r="Z1968" s="275">
        <v>0.30202077761875656</v>
      </c>
      <c r="AA1968" s="275">
        <v>0.30202077761875656</v>
      </c>
      <c r="AB1968" s="275">
        <v>0.30202077761875656</v>
      </c>
      <c r="AC1968" s="275">
        <v>0.30202077761875656</v>
      </c>
      <c r="AD1968" s="275">
        <v>0.30202077761875656</v>
      </c>
      <c r="AE1968" s="275">
        <v>0.30202077761875656</v>
      </c>
      <c r="AF1968" s="275">
        <v>4.2301075600000002E-2</v>
      </c>
      <c r="AG1968" s="275">
        <v>3.9170365999999998E-3</v>
      </c>
      <c r="AH1968" s="275">
        <v>3.9170365999999998E-3</v>
      </c>
      <c r="AI1968" s="275">
        <v>0.21796970164579527</v>
      </c>
      <c r="AJ1968" s="275">
        <v>0.21796970164579527</v>
      </c>
      <c r="AK1968" s="275">
        <v>0.21796970164579527</v>
      </c>
    </row>
    <row r="1969" spans="1:37" ht="15" x14ac:dyDescent="0.25">
      <c r="A1969" s="269" t="s">
        <v>4107</v>
      </c>
      <c r="B1969" s="269" t="s">
        <v>561</v>
      </c>
      <c r="C1969" s="275">
        <v>355</v>
      </c>
      <c r="D1969" s="269" t="s">
        <v>802</v>
      </c>
      <c r="E1969" s="275">
        <v>8859.653308194258</v>
      </c>
      <c r="F1969" s="275">
        <v>2360.3093359945287</v>
      </c>
      <c r="G1969" s="275">
        <v>8160.6341132677771</v>
      </c>
      <c r="H1969" s="275">
        <v>8696.1135339574012</v>
      </c>
      <c r="I1969" s="275">
        <v>2275.0923348944602</v>
      </c>
      <c r="J1969" s="275">
        <v>7027.6097744673389</v>
      </c>
      <c r="K1969" s="275">
        <v>8572.4605905001463</v>
      </c>
      <c r="L1969" s="275">
        <v>8477.3681003452184</v>
      </c>
      <c r="M1969" s="275">
        <v>8504.1182844008254</v>
      </c>
      <c r="N1969" s="275">
        <v>512.89539309893826</v>
      </c>
      <c r="O1969" s="275">
        <v>346.8809007433664</v>
      </c>
      <c r="P1969" s="275">
        <v>444.52022015198463</v>
      </c>
      <c r="Q1969" s="275">
        <v>461.54875747322581</v>
      </c>
      <c r="R1969" s="275">
        <v>373.82063475254398</v>
      </c>
      <c r="S1969" s="275">
        <v>420.6172180645836</v>
      </c>
      <c r="T1969" s="275">
        <v>366.07812480977998</v>
      </c>
      <c r="U1969" s="275">
        <v>319.76289748247456</v>
      </c>
      <c r="V1969" s="275">
        <v>339.52690123707748</v>
      </c>
      <c r="W1969" s="275">
        <v>49.456329454773936</v>
      </c>
      <c r="X1969" s="275">
        <v>0.77894547650833945</v>
      </c>
      <c r="Y1969" s="275">
        <v>25.117637465641138</v>
      </c>
      <c r="Z1969" s="275">
        <v>6.2375431967950901</v>
      </c>
      <c r="AA1969" s="275">
        <v>6.2375431967950901</v>
      </c>
      <c r="AB1969" s="275">
        <v>6.2375431967950901</v>
      </c>
      <c r="AC1969" s="275">
        <v>6.2375431967950901</v>
      </c>
      <c r="AD1969" s="275">
        <v>6.2375431967950901</v>
      </c>
      <c r="AE1969" s="275">
        <v>6.2375431967950901</v>
      </c>
      <c r="AF1969" s="275">
        <v>650.04643029506178</v>
      </c>
      <c r="AG1969" s="275">
        <v>60.193645124804064</v>
      </c>
      <c r="AH1969" s="275">
        <v>60.193645124804064</v>
      </c>
      <c r="AI1969" s="275">
        <v>56.781809417614113</v>
      </c>
      <c r="AJ1969" s="275">
        <v>56.781809417614113</v>
      </c>
      <c r="AK1969" s="275">
        <v>56.781809417614113</v>
      </c>
    </row>
    <row r="1970" spans="1:37" ht="15" x14ac:dyDescent="0.25">
      <c r="A1970" s="269" t="s">
        <v>4108</v>
      </c>
      <c r="B1970" s="269" t="s">
        <v>562</v>
      </c>
      <c r="C1970" s="275">
        <v>90</v>
      </c>
      <c r="D1970" s="269" t="s">
        <v>802</v>
      </c>
      <c r="E1970" s="275">
        <v>0</v>
      </c>
      <c r="F1970" s="275">
        <v>0</v>
      </c>
      <c r="G1970" s="275">
        <v>0</v>
      </c>
      <c r="H1970" s="275">
        <v>0</v>
      </c>
      <c r="I1970" s="275">
        <v>0</v>
      </c>
      <c r="J1970" s="275">
        <v>0</v>
      </c>
      <c r="K1970" s="275">
        <v>0</v>
      </c>
      <c r="L1970" s="275">
        <v>0</v>
      </c>
      <c r="M1970" s="275">
        <v>0</v>
      </c>
      <c r="N1970" s="275">
        <v>1.399448374286294E-3</v>
      </c>
      <c r="O1970" s="275">
        <v>1.399448374286294E-3</v>
      </c>
      <c r="P1970" s="275">
        <v>1.399448374286294E-3</v>
      </c>
      <c r="Q1970" s="275">
        <v>1.399448374286294E-3</v>
      </c>
      <c r="R1970" s="275">
        <v>1.399448374286294E-3</v>
      </c>
      <c r="S1970" s="275">
        <v>1.399448374286294E-3</v>
      </c>
      <c r="T1970" s="275">
        <v>1.399448374286294E-3</v>
      </c>
      <c r="U1970" s="275">
        <v>1.399448374286294E-3</v>
      </c>
      <c r="V1970" s="275">
        <v>1.399448374286294E-3</v>
      </c>
      <c r="W1970" s="275">
        <v>0.225077850065</v>
      </c>
      <c r="X1970" s="275">
        <v>4.8257391991666674E-3</v>
      </c>
      <c r="Y1970" s="275">
        <v>0.11495179463208334</v>
      </c>
      <c r="Z1970" s="275">
        <v>0.41561345250708343</v>
      </c>
      <c r="AA1970" s="275">
        <v>0.41561345250708343</v>
      </c>
      <c r="AB1970" s="275">
        <v>0.41561345250708343</v>
      </c>
      <c r="AC1970" s="275">
        <v>0.41561345250708343</v>
      </c>
      <c r="AD1970" s="275">
        <v>0.41561345250708343</v>
      </c>
      <c r="AE1970" s="275">
        <v>0.41561345250708343</v>
      </c>
      <c r="AF1970" s="275">
        <v>0.64612953485000002</v>
      </c>
      <c r="AG1970" s="275">
        <v>5.9830849899999997E-2</v>
      </c>
      <c r="AH1970" s="275">
        <v>5.9830849899999997E-2</v>
      </c>
      <c r="AI1970" s="275">
        <v>0.28853051921375339</v>
      </c>
      <c r="AJ1970" s="275">
        <v>0.28853051921375339</v>
      </c>
      <c r="AK1970" s="275">
        <v>0.28853051921375339</v>
      </c>
    </row>
    <row r="1971" spans="1:37" ht="15" x14ac:dyDescent="0.25">
      <c r="A1971" s="269" t="s">
        <v>1162</v>
      </c>
      <c r="B1971" s="269" t="s">
        <v>562</v>
      </c>
      <c r="C1971" s="275">
        <v>90</v>
      </c>
      <c r="D1971" s="269" t="s">
        <v>802</v>
      </c>
      <c r="E1971" s="275">
        <v>0</v>
      </c>
      <c r="F1971" s="275">
        <v>0</v>
      </c>
      <c r="G1971" s="275">
        <v>0</v>
      </c>
      <c r="H1971" s="275">
        <v>0</v>
      </c>
      <c r="I1971" s="275">
        <v>0</v>
      </c>
      <c r="J1971" s="275">
        <v>0</v>
      </c>
      <c r="K1971" s="275">
        <v>0</v>
      </c>
      <c r="L1971" s="275">
        <v>0</v>
      </c>
      <c r="M1971" s="275">
        <v>0</v>
      </c>
      <c r="N1971" s="275">
        <v>1.399448374286294E-3</v>
      </c>
      <c r="O1971" s="275">
        <v>1.399448374286294E-3</v>
      </c>
      <c r="P1971" s="275">
        <v>1.399448374286294E-3</v>
      </c>
      <c r="Q1971" s="275">
        <v>1.399448374286294E-3</v>
      </c>
      <c r="R1971" s="275">
        <v>1.399448374286294E-3</v>
      </c>
      <c r="S1971" s="275">
        <v>1.399448374286294E-3</v>
      </c>
      <c r="T1971" s="275">
        <v>1.399448374286294E-3</v>
      </c>
      <c r="U1971" s="275">
        <v>1.399448374286294E-3</v>
      </c>
      <c r="V1971" s="275">
        <v>1.399448374286294E-3</v>
      </c>
      <c r="W1971" s="275">
        <v>0.20230506587375002</v>
      </c>
      <c r="X1971" s="275">
        <v>4.3230963916666663E-3</v>
      </c>
      <c r="Y1971" s="275">
        <v>0.10331408113270835</v>
      </c>
      <c r="Z1971" s="275">
        <v>0.37396891458666676</v>
      </c>
      <c r="AA1971" s="275">
        <v>0.37396891458666676</v>
      </c>
      <c r="AB1971" s="275">
        <v>0.37396891458666676</v>
      </c>
      <c r="AC1971" s="275">
        <v>0.37396891458666676</v>
      </c>
      <c r="AD1971" s="275">
        <v>0.37396891458666676</v>
      </c>
      <c r="AE1971" s="275">
        <v>0.37396891458666676</v>
      </c>
      <c r="AF1971" s="275">
        <v>0.64612953485000002</v>
      </c>
      <c r="AG1971" s="275">
        <v>5.9830849899999997E-2</v>
      </c>
      <c r="AH1971" s="275">
        <v>5.9830849899999997E-2</v>
      </c>
      <c r="AI1971" s="275">
        <v>0.28853051921375339</v>
      </c>
      <c r="AJ1971" s="275">
        <v>0.28853051921375339</v>
      </c>
      <c r="AK1971" s="275">
        <v>0.28853051921375339</v>
      </c>
    </row>
    <row r="1972" spans="1:37" ht="15" x14ac:dyDescent="0.25">
      <c r="A1972" s="269" t="s">
        <v>4109</v>
      </c>
      <c r="B1972" s="269" t="s">
        <v>2050</v>
      </c>
      <c r="C1972" s="275">
        <v>53</v>
      </c>
      <c r="D1972" s="269" t="s">
        <v>802</v>
      </c>
      <c r="E1972" s="275">
        <v>8351.8315690300387</v>
      </c>
      <c r="F1972" s="275">
        <v>1881.7982595310114</v>
      </c>
      <c r="G1972" s="275">
        <v>7770.8191728576749</v>
      </c>
      <c r="H1972" s="275">
        <v>8349.3033392485158</v>
      </c>
      <c r="I1972" s="275">
        <v>1902.0953400744033</v>
      </c>
      <c r="J1972" s="275">
        <v>6710.8305775617446</v>
      </c>
      <c r="K1972" s="275">
        <v>8349.3319905099979</v>
      </c>
      <c r="L1972" s="275">
        <v>8290.5358026618233</v>
      </c>
      <c r="M1972" s="275">
        <v>8307.1823972626316</v>
      </c>
      <c r="N1972" s="275">
        <v>60.520731895610083</v>
      </c>
      <c r="O1972" s="275">
        <v>30.213531135285255</v>
      </c>
      <c r="P1972" s="275">
        <v>42.841531452087274</v>
      </c>
      <c r="Q1972" s="275">
        <v>60.520731895610083</v>
      </c>
      <c r="R1972" s="275">
        <v>40.315931388726867</v>
      </c>
      <c r="S1972" s="275">
        <v>49.576464954381677</v>
      </c>
      <c r="T1972" s="275">
        <v>60.520731895610083</v>
      </c>
      <c r="U1972" s="275">
        <v>30.213531135285255</v>
      </c>
      <c r="V1972" s="275">
        <v>43.683398139874065</v>
      </c>
      <c r="W1972" s="275">
        <v>2.0269493025925236</v>
      </c>
      <c r="X1972" s="275">
        <v>3.2322012373150397E-2</v>
      </c>
      <c r="Y1972" s="275">
        <v>1.0296356574828369</v>
      </c>
      <c r="Z1972" s="275">
        <v>0.35760292419365475</v>
      </c>
      <c r="AA1972" s="275">
        <v>0.35760292419365475</v>
      </c>
      <c r="AB1972" s="275">
        <v>0.35760292419365475</v>
      </c>
      <c r="AC1972" s="275">
        <v>0.35760292419365475</v>
      </c>
      <c r="AD1972" s="275">
        <v>0.35760292419365475</v>
      </c>
      <c r="AE1972" s="275">
        <v>0.35760292419365475</v>
      </c>
      <c r="AF1972" s="275">
        <v>248.00050767506656</v>
      </c>
      <c r="AG1972" s="275">
        <v>22.964594712509687</v>
      </c>
      <c r="AH1972" s="275">
        <v>22.964594712509687</v>
      </c>
      <c r="AI1972" s="275">
        <v>17.242255293841048</v>
      </c>
      <c r="AJ1972" s="275">
        <v>17.242255293841048</v>
      </c>
      <c r="AK1972" s="275">
        <v>17.242255293841048</v>
      </c>
    </row>
    <row r="1973" spans="1:37" ht="15" x14ac:dyDescent="0.25">
      <c r="A1973" s="269" t="s">
        <v>2049</v>
      </c>
      <c r="B1973" s="269" t="s">
        <v>2050</v>
      </c>
      <c r="C1973" s="275">
        <v>53</v>
      </c>
      <c r="D1973" s="269" t="s">
        <v>802</v>
      </c>
      <c r="E1973" s="275">
        <v>8351.8315690300387</v>
      </c>
      <c r="F1973" s="275">
        <v>1881.7982595310114</v>
      </c>
      <c r="G1973" s="275">
        <v>7770.8191728576749</v>
      </c>
      <c r="H1973" s="275">
        <v>8349.3033392485158</v>
      </c>
      <c r="I1973" s="275">
        <v>1902.0953400744033</v>
      </c>
      <c r="J1973" s="275">
        <v>6710.8305775617446</v>
      </c>
      <c r="K1973" s="275">
        <v>8349.3319905099979</v>
      </c>
      <c r="L1973" s="275">
        <v>8290.5358026618233</v>
      </c>
      <c r="M1973" s="275">
        <v>8307.1823972626316</v>
      </c>
      <c r="N1973" s="275">
        <v>60.520731895610076</v>
      </c>
      <c r="O1973" s="275">
        <v>30.213531135285251</v>
      </c>
      <c r="P1973" s="275">
        <v>42.84153145208726</v>
      </c>
      <c r="Q1973" s="275">
        <v>60.520731895610076</v>
      </c>
      <c r="R1973" s="275">
        <v>40.315931388726867</v>
      </c>
      <c r="S1973" s="275">
        <v>49.576464954381663</v>
      </c>
      <c r="T1973" s="275">
        <v>60.520731895610076</v>
      </c>
      <c r="U1973" s="275">
        <v>30.213531135285251</v>
      </c>
      <c r="V1973" s="275">
        <v>43.683398139874058</v>
      </c>
      <c r="W1973" s="275">
        <v>2.0269493025925236</v>
      </c>
      <c r="X1973" s="275">
        <v>3.2322012373150397E-2</v>
      </c>
      <c r="Y1973" s="275">
        <v>1.0296356574828369</v>
      </c>
      <c r="Z1973" s="275">
        <v>0.35760292419365475</v>
      </c>
      <c r="AA1973" s="275">
        <v>0.35760292419365475</v>
      </c>
      <c r="AB1973" s="275">
        <v>0.35760292419365475</v>
      </c>
      <c r="AC1973" s="275">
        <v>0.35760292419365475</v>
      </c>
      <c r="AD1973" s="275">
        <v>0.35760292419365475</v>
      </c>
      <c r="AE1973" s="275">
        <v>0.35760292419365475</v>
      </c>
      <c r="AF1973" s="275">
        <v>247.99774722086656</v>
      </c>
      <c r="AG1973" s="275">
        <v>22.964339097709683</v>
      </c>
      <c r="AH1973" s="275">
        <v>22.964339097709683</v>
      </c>
      <c r="AI1973" s="275">
        <v>17.242255293841048</v>
      </c>
      <c r="AJ1973" s="275">
        <v>17.242255293841048</v>
      </c>
      <c r="AK1973" s="275">
        <v>17.242255293841048</v>
      </c>
    </row>
    <row r="1974" spans="1:37" ht="15" x14ac:dyDescent="0.25">
      <c r="A1974" s="269" t="s">
        <v>4110</v>
      </c>
      <c r="B1974" s="269" t="s">
        <v>1163</v>
      </c>
      <c r="C1974" s="275">
        <v>212</v>
      </c>
      <c r="D1974" s="269" t="s">
        <v>802</v>
      </c>
      <c r="E1974" s="275">
        <v>507.82173916421857</v>
      </c>
      <c r="F1974" s="275">
        <v>225.30751154815596</v>
      </c>
      <c r="G1974" s="275">
        <v>389.81494041010092</v>
      </c>
      <c r="H1974" s="275">
        <v>394.75435695664532</v>
      </c>
      <c r="I1974" s="275">
        <v>231.53456676946001</v>
      </c>
      <c r="J1974" s="275">
        <v>316.77919690559344</v>
      </c>
      <c r="K1974" s="275">
        <v>223.12859999014717</v>
      </c>
      <c r="L1974" s="275">
        <v>186.8322976833955</v>
      </c>
      <c r="M1974" s="275">
        <v>196.9358871381919</v>
      </c>
      <c r="N1974" s="275">
        <v>452.37326175495377</v>
      </c>
      <c r="O1974" s="275">
        <v>306.56356990626523</v>
      </c>
      <c r="P1974" s="275">
        <v>401.67728925152301</v>
      </c>
      <c r="Q1974" s="275">
        <v>411.12902638268304</v>
      </c>
      <c r="R1974" s="275">
        <v>333.50330391544287</v>
      </c>
      <c r="S1974" s="275">
        <v>371.0393536618277</v>
      </c>
      <c r="T1974" s="275">
        <v>305.55599346579561</v>
      </c>
      <c r="U1974" s="275">
        <v>289.54796689881499</v>
      </c>
      <c r="V1974" s="275">
        <v>295.84210364882915</v>
      </c>
      <c r="W1974" s="275">
        <v>47.204302302116403</v>
      </c>
      <c r="X1974" s="275">
        <v>0.74179772493602247</v>
      </c>
      <c r="Y1974" s="275">
        <v>23.973050013526212</v>
      </c>
      <c r="Z1974" s="275">
        <v>5.4643268200943513</v>
      </c>
      <c r="AA1974" s="275">
        <v>5.4643268200943513</v>
      </c>
      <c r="AB1974" s="275">
        <v>5.4643268200943513</v>
      </c>
      <c r="AC1974" s="275">
        <v>5.4643268200943513</v>
      </c>
      <c r="AD1974" s="275">
        <v>5.4643268200943513</v>
      </c>
      <c r="AE1974" s="275">
        <v>5.4643268200943513</v>
      </c>
      <c r="AF1974" s="275">
        <v>401.39979308514535</v>
      </c>
      <c r="AG1974" s="275">
        <v>37.169219562394382</v>
      </c>
      <c r="AH1974" s="275">
        <v>37.169219562394382</v>
      </c>
      <c r="AI1974" s="275">
        <v>39.251023604559322</v>
      </c>
      <c r="AJ1974" s="275">
        <v>39.251023604559322</v>
      </c>
      <c r="AK1974" s="275">
        <v>39.251023604559322</v>
      </c>
    </row>
    <row r="1975" spans="1:37" ht="15" x14ac:dyDescent="0.25">
      <c r="A1975" s="269" t="s">
        <v>4111</v>
      </c>
      <c r="B1975" s="269" t="s">
        <v>1163</v>
      </c>
      <c r="C1975" s="275">
        <v>210</v>
      </c>
      <c r="D1975" s="269" t="s">
        <v>802</v>
      </c>
      <c r="E1975" s="275">
        <v>507.82173916421857</v>
      </c>
      <c r="F1975" s="275">
        <v>225.30751154815596</v>
      </c>
      <c r="G1975" s="275">
        <v>389.81494041010092</v>
      </c>
      <c r="H1975" s="275">
        <v>394.75435695664532</v>
      </c>
      <c r="I1975" s="275">
        <v>231.53456676946001</v>
      </c>
      <c r="J1975" s="275">
        <v>316.77919690559344</v>
      </c>
      <c r="K1975" s="275">
        <v>223.12859999014717</v>
      </c>
      <c r="L1975" s="275">
        <v>186.8322976833955</v>
      </c>
      <c r="M1975" s="275">
        <v>196.9358871381919</v>
      </c>
      <c r="N1975" s="275">
        <v>452.89612861118155</v>
      </c>
      <c r="O1975" s="275">
        <v>307.08643676249301</v>
      </c>
      <c r="P1975" s="275">
        <v>402.20015610775084</v>
      </c>
      <c r="Q1975" s="275">
        <v>411.6518932389107</v>
      </c>
      <c r="R1975" s="275">
        <v>334.02617077167065</v>
      </c>
      <c r="S1975" s="275">
        <v>371.56222051805548</v>
      </c>
      <c r="T1975" s="275">
        <v>306.07886032202333</v>
      </c>
      <c r="U1975" s="275">
        <v>290.07083375504277</v>
      </c>
      <c r="V1975" s="275">
        <v>296.36497050505693</v>
      </c>
      <c r="W1975" s="275">
        <v>46.274866274431893</v>
      </c>
      <c r="X1975" s="275">
        <v>0.73434187423400887</v>
      </c>
      <c r="Y1975" s="275">
        <v>23.504604074332953</v>
      </c>
      <c r="Z1975" s="275">
        <v>5.5914143116213451</v>
      </c>
      <c r="AA1975" s="275">
        <v>5.5914143116213451</v>
      </c>
      <c r="AB1975" s="275">
        <v>5.5914143116213451</v>
      </c>
      <c r="AC1975" s="275">
        <v>5.5914143116213451</v>
      </c>
      <c r="AD1975" s="275">
        <v>5.5914143116213451</v>
      </c>
      <c r="AE1975" s="275">
        <v>5.5914143116213451</v>
      </c>
      <c r="AF1975" s="275">
        <v>401.51113003036039</v>
      </c>
      <c r="AG1975" s="275">
        <v>37.179529215393927</v>
      </c>
      <c r="AH1975" s="275">
        <v>37.179529215393927</v>
      </c>
      <c r="AI1975" s="275">
        <v>39.428706874979937</v>
      </c>
      <c r="AJ1975" s="275">
        <v>39.428706874979937</v>
      </c>
      <c r="AK1975" s="275">
        <v>39.428706874979937</v>
      </c>
    </row>
    <row r="1976" spans="1:37" ht="15" x14ac:dyDescent="0.25">
      <c r="A1976" s="269" t="s">
        <v>4112</v>
      </c>
      <c r="B1976" s="269" t="s">
        <v>563</v>
      </c>
      <c r="C1976" s="275">
        <v>77</v>
      </c>
      <c r="D1976" s="269" t="s">
        <v>802</v>
      </c>
      <c r="E1976" s="275">
        <v>104.46380363181194</v>
      </c>
      <c r="F1976" s="275">
        <v>58.617653933490743</v>
      </c>
      <c r="G1976" s="275">
        <v>72.316894495075786</v>
      </c>
      <c r="H1976" s="275">
        <v>99.293857052904514</v>
      </c>
      <c r="I1976" s="275">
        <v>62.997554746152822</v>
      </c>
      <c r="J1976" s="275">
        <v>76.993019202177067</v>
      </c>
      <c r="K1976" s="275">
        <v>99.293857052904514</v>
      </c>
      <c r="L1976" s="275">
        <v>62.997554746152822</v>
      </c>
      <c r="M1976" s="275">
        <v>73.101144200949221</v>
      </c>
      <c r="N1976" s="275">
        <v>45.005485564428014</v>
      </c>
      <c r="O1976" s="275">
        <v>27.654754357848347</v>
      </c>
      <c r="P1976" s="275">
        <v>33.821122941124429</v>
      </c>
      <c r="Q1976" s="275">
        <v>43.662780924828958</v>
      </c>
      <c r="R1976" s="275">
        <v>31.200490360709818</v>
      </c>
      <c r="S1976" s="275">
        <v>36.408859296081445</v>
      </c>
      <c r="T1976" s="275">
        <v>43.662780924828958</v>
      </c>
      <c r="U1976" s="275">
        <v>27.654754357848347</v>
      </c>
      <c r="V1976" s="275">
        <v>33.948891107862529</v>
      </c>
      <c r="W1976" s="275">
        <v>5.1483495477456689</v>
      </c>
      <c r="X1976" s="275">
        <v>7.4774734815707955E-2</v>
      </c>
      <c r="Y1976" s="275">
        <v>2.6115621412806886</v>
      </c>
      <c r="Z1976" s="275">
        <v>0.31081659872218104</v>
      </c>
      <c r="AA1976" s="275">
        <v>0.31081659872218104</v>
      </c>
      <c r="AB1976" s="275">
        <v>0.31081659872218104</v>
      </c>
      <c r="AC1976" s="275">
        <v>0.31081659872218104</v>
      </c>
      <c r="AD1976" s="275">
        <v>0.31081659872218104</v>
      </c>
      <c r="AE1976" s="275">
        <v>0.31081659872218104</v>
      </c>
      <c r="AF1976" s="275">
        <v>56.189801251706342</v>
      </c>
      <c r="AG1976" s="275">
        <v>5.2031210748285588</v>
      </c>
      <c r="AH1976" s="275">
        <v>5.2031210748285588</v>
      </c>
      <c r="AI1976" s="275">
        <v>8.1453045765688792</v>
      </c>
      <c r="AJ1976" s="275">
        <v>8.1453045765688792</v>
      </c>
      <c r="AK1976" s="275">
        <v>8.1453045765688792</v>
      </c>
    </row>
    <row r="1977" spans="1:37" ht="15" x14ac:dyDescent="0.25">
      <c r="A1977" s="269" t="s">
        <v>2051</v>
      </c>
      <c r="B1977" s="269" t="s">
        <v>563</v>
      </c>
      <c r="C1977" s="275">
        <v>67</v>
      </c>
      <c r="D1977" s="269" t="s">
        <v>802</v>
      </c>
      <c r="E1977" s="275">
        <v>34.068582881274523</v>
      </c>
      <c r="F1977" s="275">
        <v>17.372837377614804</v>
      </c>
      <c r="G1977" s="275">
        <v>21.655210237143635</v>
      </c>
      <c r="H1977" s="275">
        <v>34.068582881274523</v>
      </c>
      <c r="I1977" s="275">
        <v>17.372837377614804</v>
      </c>
      <c r="J1977" s="275">
        <v>24.469837865284163</v>
      </c>
      <c r="K1977" s="275">
        <v>34.068582881274523</v>
      </c>
      <c r="L1977" s="275">
        <v>17.372837377614804</v>
      </c>
      <c r="M1977" s="275">
        <v>22.235379140693325</v>
      </c>
      <c r="N1977" s="275">
        <v>28.013510548888991</v>
      </c>
      <c r="O1977" s="275">
        <v>18.921350320791543</v>
      </c>
      <c r="P1977" s="275">
        <v>22.709750415832147</v>
      </c>
      <c r="Q1977" s="275">
        <v>28.013510548888991</v>
      </c>
      <c r="R1977" s="275">
        <v>21.952070396824027</v>
      </c>
      <c r="S1977" s="275">
        <v>24.730230466520467</v>
      </c>
      <c r="T1977" s="275">
        <v>28.013510548888991</v>
      </c>
      <c r="U1977" s="275">
        <v>18.921350320791543</v>
      </c>
      <c r="V1977" s="275">
        <v>22.962310422168187</v>
      </c>
      <c r="W1977" s="275">
        <v>5.1483495477456689</v>
      </c>
      <c r="X1977" s="275">
        <v>7.4774734815707955E-2</v>
      </c>
      <c r="Y1977" s="275">
        <v>2.6115621412806886</v>
      </c>
      <c r="Z1977" s="275">
        <v>0.31081659872218104</v>
      </c>
      <c r="AA1977" s="275">
        <v>0.31081659872218104</v>
      </c>
      <c r="AB1977" s="275">
        <v>0.31081659872218104</v>
      </c>
      <c r="AC1977" s="275">
        <v>0.31081659872218104</v>
      </c>
      <c r="AD1977" s="275">
        <v>0.31081659872218104</v>
      </c>
      <c r="AE1977" s="275">
        <v>0.31081659872218104</v>
      </c>
      <c r="AF1977" s="275">
        <v>37.304815073278768</v>
      </c>
      <c r="AG1977" s="275">
        <v>3.4543883024498849</v>
      </c>
      <c r="AH1977" s="275">
        <v>3.4543883024498849</v>
      </c>
      <c r="AI1977" s="275">
        <v>3.2061190169084535</v>
      </c>
      <c r="AJ1977" s="275">
        <v>3.2061190169084535</v>
      </c>
      <c r="AK1977" s="275">
        <v>3.2061190169084535</v>
      </c>
    </row>
    <row r="1978" spans="1:37" ht="15" x14ac:dyDescent="0.25">
      <c r="A1978" s="269" t="s">
        <v>2644</v>
      </c>
      <c r="B1978" s="269" t="s">
        <v>563</v>
      </c>
      <c r="C1978" s="275">
        <v>77</v>
      </c>
      <c r="D1978" s="269" t="s">
        <v>802</v>
      </c>
      <c r="E1978" s="275">
        <v>104.46380363181194</v>
      </c>
      <c r="F1978" s="275">
        <v>58.617653933490743</v>
      </c>
      <c r="G1978" s="275">
        <v>72.316894495075786</v>
      </c>
      <c r="H1978" s="275">
        <v>99.293857052904514</v>
      </c>
      <c r="I1978" s="275">
        <v>62.997554746152822</v>
      </c>
      <c r="J1978" s="275">
        <v>76.993019202177067</v>
      </c>
      <c r="K1978" s="275">
        <v>99.293857052904514</v>
      </c>
      <c r="L1978" s="275">
        <v>62.997554746152822</v>
      </c>
      <c r="M1978" s="275">
        <v>73.101144200949221</v>
      </c>
      <c r="N1978" s="275">
        <v>45.005485564428014</v>
      </c>
      <c r="O1978" s="275">
        <v>27.654754357848347</v>
      </c>
      <c r="P1978" s="275">
        <v>33.821122941124429</v>
      </c>
      <c r="Q1978" s="275">
        <v>43.662780924828958</v>
      </c>
      <c r="R1978" s="275">
        <v>31.200490360709814</v>
      </c>
      <c r="S1978" s="275">
        <v>36.408859296081438</v>
      </c>
      <c r="T1978" s="275">
        <v>43.662780924828958</v>
      </c>
      <c r="U1978" s="275">
        <v>27.654754357848347</v>
      </c>
      <c r="V1978" s="275">
        <v>33.948891107862529</v>
      </c>
      <c r="W1978" s="275">
        <v>4.218913520061145</v>
      </c>
      <c r="X1978" s="275">
        <v>6.7318884113694466E-2</v>
      </c>
      <c r="Y1978" s="275">
        <v>2.1431162020874197</v>
      </c>
      <c r="Z1978" s="275">
        <v>0.43790409024917415</v>
      </c>
      <c r="AA1978" s="275">
        <v>0.43790409024917415</v>
      </c>
      <c r="AB1978" s="275">
        <v>0.43790409024917415</v>
      </c>
      <c r="AC1978" s="275">
        <v>0.43790409024917415</v>
      </c>
      <c r="AD1978" s="275">
        <v>0.43790409024917415</v>
      </c>
      <c r="AE1978" s="275">
        <v>0.43790409024917415</v>
      </c>
      <c r="AF1978" s="275">
        <v>56.189239154506339</v>
      </c>
      <c r="AG1978" s="275">
        <v>5.2030690245285589</v>
      </c>
      <c r="AH1978" s="275">
        <v>5.2030690245285589</v>
      </c>
      <c r="AI1978" s="275">
        <v>8.1453045765688792</v>
      </c>
      <c r="AJ1978" s="275">
        <v>8.1453045765688792</v>
      </c>
      <c r="AK1978" s="275">
        <v>8.1453045765688792</v>
      </c>
    </row>
    <row r="1979" spans="1:37" ht="15" x14ac:dyDescent="0.25">
      <c r="A1979" s="269" t="s">
        <v>4113</v>
      </c>
      <c r="B1979" s="269" t="s">
        <v>564</v>
      </c>
      <c r="C1979" s="275">
        <v>95</v>
      </c>
      <c r="D1979" s="269" t="s">
        <v>802</v>
      </c>
      <c r="E1979" s="275">
        <v>69.002388938127126</v>
      </c>
      <c r="F1979" s="275">
        <v>33.972794322767257</v>
      </c>
      <c r="G1979" s="275">
        <v>42.645365268790435</v>
      </c>
      <c r="H1979" s="275">
        <v>66.318189851759968</v>
      </c>
      <c r="I1979" s="275">
        <v>33.987489378004895</v>
      </c>
      <c r="J1979" s="275">
        <v>47.051029685845052</v>
      </c>
      <c r="K1979" s="275">
        <v>66.318189851759968</v>
      </c>
      <c r="L1979" s="275">
        <v>33.987489378004895</v>
      </c>
      <c r="M1979" s="275">
        <v>43.32693181152699</v>
      </c>
      <c r="N1979" s="275">
        <v>41.814130864456743</v>
      </c>
      <c r="O1979" s="275">
        <v>24.090753165514414</v>
      </c>
      <c r="P1979" s="275">
        <v>30.892265395779138</v>
      </c>
      <c r="Q1979" s="275">
        <v>41.07742120850569</v>
      </c>
      <c r="R1979" s="275">
        <v>28.782304941308453</v>
      </c>
      <c r="S1979" s="275">
        <v>34.138398283775956</v>
      </c>
      <c r="T1979" s="275">
        <v>41.07742120850569</v>
      </c>
      <c r="U1979" s="275">
        <v>24.090753165514414</v>
      </c>
      <c r="V1979" s="275">
        <v>31.191864876522153</v>
      </c>
      <c r="W1979" s="275">
        <v>5.5910076873160524</v>
      </c>
      <c r="X1979" s="275">
        <v>8.393721331183486E-2</v>
      </c>
      <c r="Y1979" s="275">
        <v>2.8374724503139435</v>
      </c>
      <c r="Z1979" s="275">
        <v>0.40183357424259947</v>
      </c>
      <c r="AA1979" s="275">
        <v>0.40183357424259947</v>
      </c>
      <c r="AB1979" s="275">
        <v>0.40183357424259947</v>
      </c>
      <c r="AC1979" s="275">
        <v>0.40183357424259947</v>
      </c>
      <c r="AD1979" s="275">
        <v>0.40183357424259947</v>
      </c>
      <c r="AE1979" s="275">
        <v>0.40183357424259947</v>
      </c>
      <c r="AF1979" s="275">
        <v>72.03278268980047</v>
      </c>
      <c r="AG1979" s="275">
        <v>6.6701646593600437</v>
      </c>
      <c r="AH1979" s="275">
        <v>6.6701646593600437</v>
      </c>
      <c r="AI1979" s="275">
        <v>7.5586503554430697</v>
      </c>
      <c r="AJ1979" s="275">
        <v>7.5586503554430697</v>
      </c>
      <c r="AK1979" s="275">
        <v>7.5586503554430697</v>
      </c>
    </row>
    <row r="1980" spans="1:37" ht="15" x14ac:dyDescent="0.25">
      <c r="A1980" s="269" t="s">
        <v>1164</v>
      </c>
      <c r="B1980" s="269" t="s">
        <v>564</v>
      </c>
      <c r="C1980" s="275">
        <v>95</v>
      </c>
      <c r="D1980" s="269" t="s">
        <v>802</v>
      </c>
      <c r="E1980" s="275">
        <v>69.002388938127126</v>
      </c>
      <c r="F1980" s="275">
        <v>33.972794322767257</v>
      </c>
      <c r="G1980" s="275">
        <v>42.645365268790435</v>
      </c>
      <c r="H1980" s="275">
        <v>66.318189851759968</v>
      </c>
      <c r="I1980" s="275">
        <v>33.987489378004895</v>
      </c>
      <c r="J1980" s="275">
        <v>47.051029685845052</v>
      </c>
      <c r="K1980" s="275">
        <v>66.318189851759968</v>
      </c>
      <c r="L1980" s="275">
        <v>33.987489378004895</v>
      </c>
      <c r="M1980" s="275">
        <v>43.32693181152699</v>
      </c>
      <c r="N1980" s="275">
        <v>41.814130864456743</v>
      </c>
      <c r="O1980" s="275">
        <v>24.090753165514414</v>
      </c>
      <c r="P1980" s="275">
        <v>30.892265395779138</v>
      </c>
      <c r="Q1980" s="275">
        <v>41.07742120850569</v>
      </c>
      <c r="R1980" s="275">
        <v>28.782304941308453</v>
      </c>
      <c r="S1980" s="275">
        <v>34.138398283775956</v>
      </c>
      <c r="T1980" s="275">
        <v>41.07742120850569</v>
      </c>
      <c r="U1980" s="275">
        <v>24.090753165514414</v>
      </c>
      <c r="V1980" s="275">
        <v>31.191864876522153</v>
      </c>
      <c r="W1980" s="275">
        <v>5.5910076873160524</v>
      </c>
      <c r="X1980" s="275">
        <v>8.393721331183486E-2</v>
      </c>
      <c r="Y1980" s="275">
        <v>2.8374724503139435</v>
      </c>
      <c r="Z1980" s="275">
        <v>0.40183357424259947</v>
      </c>
      <c r="AA1980" s="275">
        <v>0.40183357424259947</v>
      </c>
      <c r="AB1980" s="275">
        <v>0.40183357424259947</v>
      </c>
      <c r="AC1980" s="275">
        <v>0.40183357424259947</v>
      </c>
      <c r="AD1980" s="275">
        <v>0.40183357424259947</v>
      </c>
      <c r="AE1980" s="275">
        <v>0.40183357424259947</v>
      </c>
      <c r="AF1980" s="275">
        <v>72.035811743200483</v>
      </c>
      <c r="AG1980" s="275">
        <v>6.670445145460044</v>
      </c>
      <c r="AH1980" s="275">
        <v>6.670445145460044</v>
      </c>
      <c r="AI1980" s="275">
        <v>7.5586503554430697</v>
      </c>
      <c r="AJ1980" s="275">
        <v>7.5586503554430697</v>
      </c>
      <c r="AK1980" s="275">
        <v>7.5586503554430697</v>
      </c>
    </row>
    <row r="1981" spans="1:37" ht="15" x14ac:dyDescent="0.25">
      <c r="A1981" s="269" t="s">
        <v>4114</v>
      </c>
      <c r="B1981" s="269" t="s">
        <v>565</v>
      </c>
      <c r="C1981" s="275">
        <v>47</v>
      </c>
      <c r="D1981" s="269" t="s">
        <v>802</v>
      </c>
      <c r="E1981" s="275">
        <v>34.847161234302945</v>
      </c>
      <c r="F1981" s="275">
        <v>19.641311797276121</v>
      </c>
      <c r="G1981" s="275">
        <v>23.916184402798041</v>
      </c>
      <c r="H1981" s="275">
        <v>29.677214655395517</v>
      </c>
      <c r="I1981" s="275">
        <v>20.50540509952706</v>
      </c>
      <c r="J1981" s="275">
        <v>23.480908892462281</v>
      </c>
      <c r="K1981" s="275">
        <v>29.677214655395517</v>
      </c>
      <c r="L1981" s="275">
        <v>20.50540509952706</v>
      </c>
      <c r="M1981" s="275">
        <v>23.480908892462281</v>
      </c>
      <c r="N1981" s="275">
        <v>10.055417124901176</v>
      </c>
      <c r="O1981" s="275">
        <v>5.323479302041803</v>
      </c>
      <c r="P1981" s="275">
        <v>6.696245672491723</v>
      </c>
      <c r="Q1981" s="275">
        <v>8.8680794306619539</v>
      </c>
      <c r="R1981" s="275">
        <v>5.323479302041803</v>
      </c>
      <c r="S1981" s="275">
        <v>6.4999338999700775</v>
      </c>
      <c r="T1981" s="275">
        <v>8.8680794306619539</v>
      </c>
      <c r="U1981" s="275">
        <v>5.323479302041803</v>
      </c>
      <c r="V1981" s="275">
        <v>6.4999338999700775</v>
      </c>
      <c r="W1981" s="275">
        <v>0.78661315112638908</v>
      </c>
      <c r="X1981" s="275">
        <v>7.9266918372644501E-3</v>
      </c>
      <c r="Y1981" s="275">
        <v>0.39726992148182677</v>
      </c>
      <c r="Z1981" s="275">
        <v>0.13862341241499126</v>
      </c>
      <c r="AA1981" s="275">
        <v>0.13862341241499126</v>
      </c>
      <c r="AB1981" s="275">
        <v>0.13862341241499126</v>
      </c>
      <c r="AC1981" s="275">
        <v>0.13862341241499126</v>
      </c>
      <c r="AD1981" s="275">
        <v>0.13862341241499126</v>
      </c>
      <c r="AE1981" s="275">
        <v>0.13862341241499126</v>
      </c>
      <c r="AF1981" s="275">
        <v>18.197169339149998</v>
      </c>
      <c r="AG1981" s="275">
        <v>1.6850418133</v>
      </c>
      <c r="AH1981" s="275">
        <v>1.6850418133</v>
      </c>
      <c r="AI1981" s="275">
        <v>2.3202108756084163</v>
      </c>
      <c r="AJ1981" s="275">
        <v>2.3202108756084163</v>
      </c>
      <c r="AK1981" s="275">
        <v>2.3202108756084163</v>
      </c>
    </row>
    <row r="1982" spans="1:37" ht="15" x14ac:dyDescent="0.25">
      <c r="A1982" s="269" t="s">
        <v>1165</v>
      </c>
      <c r="B1982" s="269" t="s">
        <v>565</v>
      </c>
      <c r="C1982" s="275">
        <v>47</v>
      </c>
      <c r="D1982" s="269" t="s">
        <v>802</v>
      </c>
      <c r="E1982" s="275">
        <v>34.847161234302945</v>
      </c>
      <c r="F1982" s="275">
        <v>19.641311797276121</v>
      </c>
      <c r="G1982" s="275">
        <v>23.916184402798041</v>
      </c>
      <c r="H1982" s="275">
        <v>29.677214655395517</v>
      </c>
      <c r="I1982" s="275">
        <v>20.50540509952706</v>
      </c>
      <c r="J1982" s="275">
        <v>23.480908892462281</v>
      </c>
      <c r="K1982" s="275">
        <v>29.677214655395517</v>
      </c>
      <c r="L1982" s="275">
        <v>20.50540509952706</v>
      </c>
      <c r="M1982" s="275">
        <v>23.480908892462281</v>
      </c>
      <c r="N1982" s="275">
        <v>10.055417124901176</v>
      </c>
      <c r="O1982" s="275">
        <v>5.323479302041803</v>
      </c>
      <c r="P1982" s="275">
        <v>6.696245672491723</v>
      </c>
      <c r="Q1982" s="275">
        <v>8.8680794306619539</v>
      </c>
      <c r="R1982" s="275">
        <v>5.323479302041803</v>
      </c>
      <c r="S1982" s="275">
        <v>6.4999338999700775</v>
      </c>
      <c r="T1982" s="275">
        <v>8.8680794306619539</v>
      </c>
      <c r="U1982" s="275">
        <v>5.323479302041803</v>
      </c>
      <c r="V1982" s="275">
        <v>6.4999338999700775</v>
      </c>
      <c r="W1982" s="275">
        <v>0.78661315112638908</v>
      </c>
      <c r="X1982" s="275">
        <v>7.9266918372644501E-3</v>
      </c>
      <c r="Y1982" s="275">
        <v>0.39726992148182677</v>
      </c>
      <c r="Z1982" s="275">
        <v>0.13862341241499126</v>
      </c>
      <c r="AA1982" s="275">
        <v>0.13862341241499126</v>
      </c>
      <c r="AB1982" s="275">
        <v>0.13862341241499126</v>
      </c>
      <c r="AC1982" s="275">
        <v>0.13862341241499126</v>
      </c>
      <c r="AD1982" s="275">
        <v>0.13862341241499126</v>
      </c>
      <c r="AE1982" s="275">
        <v>0.13862341241499126</v>
      </c>
      <c r="AF1982" s="275">
        <v>18.197169339149998</v>
      </c>
      <c r="AG1982" s="275">
        <v>1.6850418133</v>
      </c>
      <c r="AH1982" s="275">
        <v>1.6850418133</v>
      </c>
      <c r="AI1982" s="275">
        <v>2.3202108756084163</v>
      </c>
      <c r="AJ1982" s="275">
        <v>2.3202108756084163</v>
      </c>
      <c r="AK1982" s="275">
        <v>2.3202108756084163</v>
      </c>
    </row>
    <row r="1983" spans="1:37" ht="15" x14ac:dyDescent="0.25">
      <c r="A1983" s="269" t="s">
        <v>4115</v>
      </c>
      <c r="B1983" s="269" t="s">
        <v>4116</v>
      </c>
      <c r="C1983" s="275">
        <v>36</v>
      </c>
      <c r="D1983" s="269" t="s">
        <v>802</v>
      </c>
      <c r="E1983" s="275">
        <v>113.56194293758173</v>
      </c>
      <c r="F1983" s="275">
        <v>57.909457925382675</v>
      </c>
      <c r="G1983" s="275">
        <v>72.184034123812111</v>
      </c>
      <c r="H1983" s="275">
        <v>113.56194293758173</v>
      </c>
      <c r="I1983" s="275">
        <v>57.909457925382675</v>
      </c>
      <c r="J1983" s="275">
        <v>81.566126217613871</v>
      </c>
      <c r="K1983" s="275">
        <v>113.56194293758173</v>
      </c>
      <c r="L1983" s="275">
        <v>57.909457925382675</v>
      </c>
      <c r="M1983" s="275">
        <v>74.117930468977747</v>
      </c>
      <c r="N1983" s="275">
        <v>52.474196908975074</v>
      </c>
      <c r="O1983" s="275">
        <v>16.701408990669165</v>
      </c>
      <c r="P1983" s="275">
        <v>30.370473528039</v>
      </c>
      <c r="Q1983" s="275">
        <v>50.912600578123332</v>
      </c>
      <c r="R1983" s="275">
        <v>26.023011078684902</v>
      </c>
      <c r="S1983" s="275">
        <v>36.845140975191448</v>
      </c>
      <c r="T1983" s="275">
        <v>50.912600578123332</v>
      </c>
      <c r="U1983" s="275">
        <v>16.701408990669165</v>
      </c>
      <c r="V1983" s="275">
        <v>30.952074160683843</v>
      </c>
      <c r="W1983" s="275">
        <v>0.6218367307671383</v>
      </c>
      <c r="X1983" s="275">
        <v>7.3842896253473291E-3</v>
      </c>
      <c r="Y1983" s="275">
        <v>0.31461051019624281</v>
      </c>
      <c r="Z1983" s="275">
        <v>0.23937966433070224</v>
      </c>
      <c r="AA1983" s="275">
        <v>0.23937966433070224</v>
      </c>
      <c r="AB1983" s="275">
        <v>0.23937966433070224</v>
      </c>
      <c r="AC1983" s="275">
        <v>0.23937966433070224</v>
      </c>
      <c r="AD1983" s="275">
        <v>0.23937966433070224</v>
      </c>
      <c r="AE1983" s="275">
        <v>0.23937966433070224</v>
      </c>
      <c r="AF1983" s="275">
        <v>130.07537637320002</v>
      </c>
      <c r="AG1983" s="275">
        <v>12.044851052699999</v>
      </c>
      <c r="AH1983" s="275">
        <v>12.044851052699999</v>
      </c>
      <c r="AI1983" s="275">
        <v>15.414748731290345</v>
      </c>
      <c r="AJ1983" s="275">
        <v>15.414748731290345</v>
      </c>
      <c r="AK1983" s="275">
        <v>15.414748731290345</v>
      </c>
    </row>
    <row r="1984" spans="1:37" ht="15" x14ac:dyDescent="0.25">
      <c r="A1984" s="269" t="s">
        <v>4117</v>
      </c>
      <c r="B1984" s="269" t="s">
        <v>1167</v>
      </c>
      <c r="C1984" s="275">
        <v>6</v>
      </c>
      <c r="D1984" s="269" t="s">
        <v>802</v>
      </c>
      <c r="E1984" s="275">
        <v>0</v>
      </c>
      <c r="F1984" s="275">
        <v>0</v>
      </c>
      <c r="G1984" s="275">
        <v>0</v>
      </c>
      <c r="H1984" s="275">
        <v>0</v>
      </c>
      <c r="I1984" s="275">
        <v>0</v>
      </c>
      <c r="J1984" s="275">
        <v>0</v>
      </c>
      <c r="K1984" s="275">
        <v>0</v>
      </c>
      <c r="L1984" s="275">
        <v>0</v>
      </c>
      <c r="M1984" s="275">
        <v>0</v>
      </c>
      <c r="N1984" s="275">
        <v>0.42006238169728649</v>
      </c>
      <c r="O1984" s="275">
        <v>0.42006238169728649</v>
      </c>
      <c r="P1984" s="275">
        <v>0.42006238169728655</v>
      </c>
      <c r="Q1984" s="275">
        <v>0.42006238169728649</v>
      </c>
      <c r="R1984" s="275">
        <v>0.42006238169728649</v>
      </c>
      <c r="S1984" s="275">
        <v>0.42006238169728649</v>
      </c>
      <c r="T1984" s="275">
        <v>0.42006238169728649</v>
      </c>
      <c r="U1984" s="275">
        <v>0.42006238169728649</v>
      </c>
      <c r="V1984" s="275">
        <v>0.42006238169728649</v>
      </c>
      <c r="W1984" s="275">
        <v>0.10686948867750329</v>
      </c>
      <c r="X1984" s="275">
        <v>2.4497393784961834E-3</v>
      </c>
      <c r="Y1984" s="275">
        <v>5.4659614027999737E-2</v>
      </c>
      <c r="Z1984" s="275">
        <v>5.1088386260607938E-2</v>
      </c>
      <c r="AA1984" s="275">
        <v>5.1088386260607938E-2</v>
      </c>
      <c r="AB1984" s="275">
        <v>5.1088386260607938E-2</v>
      </c>
      <c r="AC1984" s="275">
        <v>5.1088386260607938E-2</v>
      </c>
      <c r="AD1984" s="275">
        <v>5.1088386260607938E-2</v>
      </c>
      <c r="AE1984" s="275">
        <v>5.1088386260607938E-2</v>
      </c>
      <c r="AF1984" s="275">
        <v>2.1775463200000001E-2</v>
      </c>
      <c r="AG1984" s="275">
        <v>2.0163817000000001E-3</v>
      </c>
      <c r="AH1984" s="275">
        <v>2.0163817000000001E-3</v>
      </c>
      <c r="AI1984" s="275">
        <v>3.1799373263179186E-2</v>
      </c>
      <c r="AJ1984" s="275">
        <v>3.1799373263179186E-2</v>
      </c>
      <c r="AK1984" s="275">
        <v>3.1799373263179186E-2</v>
      </c>
    </row>
    <row r="1985" spans="1:37" ht="15" x14ac:dyDescent="0.25">
      <c r="A1985" s="269" t="s">
        <v>1166</v>
      </c>
      <c r="B1985" s="269" t="s">
        <v>1167</v>
      </c>
      <c r="C1985" s="275">
        <v>6</v>
      </c>
      <c r="D1985" s="269" t="s">
        <v>802</v>
      </c>
      <c r="E1985" s="275">
        <v>0</v>
      </c>
      <c r="F1985" s="275">
        <v>0</v>
      </c>
      <c r="G1985" s="275">
        <v>0</v>
      </c>
      <c r="H1985" s="275">
        <v>0</v>
      </c>
      <c r="I1985" s="275">
        <v>0</v>
      </c>
      <c r="J1985" s="275">
        <v>0</v>
      </c>
      <c r="K1985" s="275">
        <v>0</v>
      </c>
      <c r="L1985" s="275">
        <v>0</v>
      </c>
      <c r="M1985" s="275">
        <v>0</v>
      </c>
      <c r="N1985" s="275">
        <v>0.42006238169728649</v>
      </c>
      <c r="O1985" s="275">
        <v>0.42006238169728649</v>
      </c>
      <c r="P1985" s="275">
        <v>0.42006238169728655</v>
      </c>
      <c r="Q1985" s="275">
        <v>0.42006238169728649</v>
      </c>
      <c r="R1985" s="275">
        <v>0.42006238169728649</v>
      </c>
      <c r="S1985" s="275">
        <v>0.42006238169728649</v>
      </c>
      <c r="T1985" s="275">
        <v>0.42006238169728649</v>
      </c>
      <c r="U1985" s="275">
        <v>0.42006238169728649</v>
      </c>
      <c r="V1985" s="275">
        <v>0.42006238169728649</v>
      </c>
      <c r="W1985" s="275">
        <v>0.10686948867750329</v>
      </c>
      <c r="X1985" s="275">
        <v>2.4497393784961834E-3</v>
      </c>
      <c r="Y1985" s="275">
        <v>5.4659614027999737E-2</v>
      </c>
      <c r="Z1985" s="275">
        <v>5.1088386260607938E-2</v>
      </c>
      <c r="AA1985" s="275">
        <v>5.1088386260607938E-2</v>
      </c>
      <c r="AB1985" s="275">
        <v>5.1088386260607938E-2</v>
      </c>
      <c r="AC1985" s="275">
        <v>5.1088386260607938E-2</v>
      </c>
      <c r="AD1985" s="275">
        <v>5.1088386260607938E-2</v>
      </c>
      <c r="AE1985" s="275">
        <v>5.1088386260607938E-2</v>
      </c>
      <c r="AF1985" s="275">
        <v>2.1775463200000001E-2</v>
      </c>
      <c r="AG1985" s="275">
        <v>2.0163817000000001E-3</v>
      </c>
      <c r="AH1985" s="275">
        <v>2.0163817000000001E-3</v>
      </c>
      <c r="AI1985" s="275">
        <v>3.1799373263179186E-2</v>
      </c>
      <c r="AJ1985" s="275">
        <v>3.1799373263179186E-2</v>
      </c>
      <c r="AK1985" s="275">
        <v>3.1799373263179186E-2</v>
      </c>
    </row>
    <row r="1986" spans="1:37" ht="15" x14ac:dyDescent="0.25">
      <c r="A1986" s="269" t="s">
        <v>4118</v>
      </c>
      <c r="B1986" s="269" t="s">
        <v>566</v>
      </c>
      <c r="C1986" s="275">
        <v>94</v>
      </c>
      <c r="D1986" s="269" t="s">
        <v>802</v>
      </c>
      <c r="E1986" s="275">
        <v>478.3655262998862</v>
      </c>
      <c r="F1986" s="275">
        <v>360.62928739701061</v>
      </c>
      <c r="G1986" s="275">
        <v>387.73252297489512</v>
      </c>
      <c r="H1986" s="275">
        <v>443.859758801346</v>
      </c>
      <c r="I1986" s="275">
        <v>360.62928739701061</v>
      </c>
      <c r="J1986" s="275">
        <v>387.60853124787957</v>
      </c>
      <c r="K1986" s="275">
        <v>443.859758801346</v>
      </c>
      <c r="L1986" s="275">
        <v>360.62928739701061</v>
      </c>
      <c r="M1986" s="275">
        <v>384.62925294842512</v>
      </c>
      <c r="N1986" s="275">
        <v>87.416687086106293</v>
      </c>
      <c r="O1986" s="275">
        <v>51.432182701650348</v>
      </c>
      <c r="P1986" s="275">
        <v>61.02845408176659</v>
      </c>
      <c r="Q1986" s="275">
        <v>80.599080206013156</v>
      </c>
      <c r="R1986" s="275">
        <v>52.064339362980412</v>
      </c>
      <c r="S1986" s="275">
        <v>62.586159669335487</v>
      </c>
      <c r="T1986" s="275">
        <v>80.599080206013156</v>
      </c>
      <c r="U1986" s="275">
        <v>51.432182701650348</v>
      </c>
      <c r="V1986" s="275">
        <v>60.228932943532449</v>
      </c>
      <c r="W1986" s="275">
        <v>1.8070806896265805</v>
      </c>
      <c r="X1986" s="275">
        <v>1.7664363252000544E-2</v>
      </c>
      <c r="Y1986" s="275">
        <v>0.91237252643929057</v>
      </c>
      <c r="Z1986" s="275">
        <v>0.38365872997761147</v>
      </c>
      <c r="AA1986" s="275">
        <v>0.38365872997761147</v>
      </c>
      <c r="AB1986" s="275">
        <v>0.38365872997761147</v>
      </c>
      <c r="AC1986" s="275">
        <v>0.38365872997761147</v>
      </c>
      <c r="AD1986" s="275">
        <v>0.38365872997761147</v>
      </c>
      <c r="AE1986" s="275">
        <v>0.38365872997761147</v>
      </c>
      <c r="AF1986" s="275">
        <v>116.93757442960001</v>
      </c>
      <c r="AG1986" s="275">
        <v>10.828307810999998</v>
      </c>
      <c r="AH1986" s="275">
        <v>10.828307810999998</v>
      </c>
      <c r="AI1986" s="275">
        <v>21.423112566419267</v>
      </c>
      <c r="AJ1986" s="275">
        <v>21.423112566419267</v>
      </c>
      <c r="AK1986" s="275">
        <v>21.423112566419267</v>
      </c>
    </row>
    <row r="1987" spans="1:37" ht="15" x14ac:dyDescent="0.25">
      <c r="A1987" s="269" t="s">
        <v>2463</v>
      </c>
      <c r="B1987" s="269" t="s">
        <v>566</v>
      </c>
      <c r="C1987" s="275">
        <v>94</v>
      </c>
      <c r="D1987" s="269" t="s">
        <v>802</v>
      </c>
      <c r="E1987" s="275">
        <v>478.3655262998862</v>
      </c>
      <c r="F1987" s="275">
        <v>360.62928739701061</v>
      </c>
      <c r="G1987" s="275">
        <v>387.73252297489512</v>
      </c>
      <c r="H1987" s="275">
        <v>443.859758801346</v>
      </c>
      <c r="I1987" s="275">
        <v>360.62928739701061</v>
      </c>
      <c r="J1987" s="275">
        <v>387.60853124787957</v>
      </c>
      <c r="K1987" s="275">
        <v>443.859758801346</v>
      </c>
      <c r="L1987" s="275">
        <v>360.62928739701061</v>
      </c>
      <c r="M1987" s="275">
        <v>384.62925294842512</v>
      </c>
      <c r="N1987" s="275">
        <v>87.451565346021226</v>
      </c>
      <c r="O1987" s="275">
        <v>51.444865705255772</v>
      </c>
      <c r="P1987" s="275">
        <v>61.045364753240499</v>
      </c>
      <c r="Q1987" s="275">
        <v>80.62761696412538</v>
      </c>
      <c r="R1987" s="275">
        <v>52.073851615684482</v>
      </c>
      <c r="S1987" s="275">
        <v>62.60201342384228</v>
      </c>
      <c r="T1987" s="275">
        <v>80.62761696412538</v>
      </c>
      <c r="U1987" s="275">
        <v>51.444865705255772</v>
      </c>
      <c r="V1987" s="275">
        <v>60.244786698039228</v>
      </c>
      <c r="W1987" s="275">
        <v>1.8070806896265805</v>
      </c>
      <c r="X1987" s="275">
        <v>1.7664363252000544E-2</v>
      </c>
      <c r="Y1987" s="275">
        <v>0.91237252643929057</v>
      </c>
      <c r="Z1987" s="275">
        <v>0.38365872997761147</v>
      </c>
      <c r="AA1987" s="275">
        <v>0.38365872997761147</v>
      </c>
      <c r="AB1987" s="275">
        <v>0.38365872997761147</v>
      </c>
      <c r="AC1987" s="275">
        <v>0.38365872997761147</v>
      </c>
      <c r="AD1987" s="275">
        <v>0.38365872997761147</v>
      </c>
      <c r="AE1987" s="275">
        <v>0.38365872997761147</v>
      </c>
      <c r="AF1987" s="275">
        <v>117.5884881992</v>
      </c>
      <c r="AG1987" s="275">
        <v>10.888582009399999</v>
      </c>
      <c r="AH1987" s="275">
        <v>10.888582009399999</v>
      </c>
      <c r="AI1987" s="275">
        <v>21.44257776157049</v>
      </c>
      <c r="AJ1987" s="275">
        <v>21.44257776157049</v>
      </c>
      <c r="AK1987" s="275">
        <v>21.44257776157049</v>
      </c>
    </row>
    <row r="1988" spans="1:37" ht="15" x14ac:dyDescent="0.25">
      <c r="A1988" s="269" t="s">
        <v>4119</v>
      </c>
      <c r="B1988" s="269" t="s">
        <v>1169</v>
      </c>
      <c r="C1988" s="275">
        <v>10</v>
      </c>
      <c r="D1988" s="269" t="s">
        <v>802</v>
      </c>
      <c r="E1988" s="275">
        <v>72.744527917898225</v>
      </c>
      <c r="F1988" s="275">
        <v>62.135546738744551</v>
      </c>
      <c r="G1988" s="275">
        <v>64.513212384622292</v>
      </c>
      <c r="H1988" s="275">
        <v>68.910553751393749</v>
      </c>
      <c r="I1988" s="275">
        <v>62.135546738744551</v>
      </c>
      <c r="J1988" s="275">
        <v>64.082453655229386</v>
      </c>
      <c r="K1988" s="275">
        <v>68.910553751393749</v>
      </c>
      <c r="L1988" s="275">
        <v>62.135546738744551</v>
      </c>
      <c r="M1988" s="275">
        <v>64.082453655229386</v>
      </c>
      <c r="N1988" s="275">
        <v>10.425324417840995</v>
      </c>
      <c r="O1988" s="275">
        <v>7.6714848184393016</v>
      </c>
      <c r="P1988" s="275">
        <v>8.4746880349314626</v>
      </c>
      <c r="Q1988" s="275">
        <v>9.736864517990572</v>
      </c>
      <c r="R1988" s="275">
        <v>7.6714848184393016</v>
      </c>
      <c r="S1988" s="275">
        <v>8.3599447182897251</v>
      </c>
      <c r="T1988" s="275">
        <v>9.736864517990572</v>
      </c>
      <c r="U1988" s="275">
        <v>7.6714848184393016</v>
      </c>
      <c r="V1988" s="275">
        <v>8.3599447182897251</v>
      </c>
      <c r="W1988" s="275">
        <v>0.17273470125462168</v>
      </c>
      <c r="X1988" s="275">
        <v>1.7355589578664119E-3</v>
      </c>
      <c r="Y1988" s="275">
        <v>8.7235130106244049E-2</v>
      </c>
      <c r="Z1988" s="275">
        <v>3.9432627888376794E-2</v>
      </c>
      <c r="AA1988" s="275">
        <v>3.9432627888376794E-2</v>
      </c>
      <c r="AB1988" s="275">
        <v>3.9432627888376794E-2</v>
      </c>
      <c r="AC1988" s="275">
        <v>3.9432627888376794E-2</v>
      </c>
      <c r="AD1988" s="275">
        <v>3.9432627888376794E-2</v>
      </c>
      <c r="AE1988" s="275">
        <v>3.9432627888376794E-2</v>
      </c>
      <c r="AF1988" s="275">
        <v>8.9288652131999999</v>
      </c>
      <c r="AG1988" s="275">
        <v>0.82680439259999994</v>
      </c>
      <c r="AH1988" s="275">
        <v>0.82680439259999994</v>
      </c>
      <c r="AI1988" s="275">
        <v>2.0418417290708342</v>
      </c>
      <c r="AJ1988" s="275">
        <v>2.0418417290708342</v>
      </c>
      <c r="AK1988" s="275">
        <v>2.0418417290708342</v>
      </c>
    </row>
    <row r="1989" spans="1:37" ht="15" x14ac:dyDescent="0.25">
      <c r="A1989" s="269" t="s">
        <v>1168</v>
      </c>
      <c r="B1989" s="269" t="s">
        <v>1169</v>
      </c>
      <c r="C1989" s="275">
        <v>10</v>
      </c>
      <c r="D1989" s="269" t="s">
        <v>802</v>
      </c>
      <c r="E1989" s="275">
        <v>72.744527917898225</v>
      </c>
      <c r="F1989" s="275">
        <v>62.135546738744551</v>
      </c>
      <c r="G1989" s="275">
        <v>64.513212384622292</v>
      </c>
      <c r="H1989" s="275">
        <v>68.910553751393749</v>
      </c>
      <c r="I1989" s="275">
        <v>62.135546738744551</v>
      </c>
      <c r="J1989" s="275">
        <v>64.082453655229386</v>
      </c>
      <c r="K1989" s="275">
        <v>68.910553751393749</v>
      </c>
      <c r="L1989" s="275">
        <v>62.135546738744551</v>
      </c>
      <c r="M1989" s="275">
        <v>64.082453655229386</v>
      </c>
      <c r="N1989" s="275">
        <v>10.425324417840997</v>
      </c>
      <c r="O1989" s="275">
        <v>7.6714848184393016</v>
      </c>
      <c r="P1989" s="275">
        <v>8.4746880349314626</v>
      </c>
      <c r="Q1989" s="275">
        <v>9.736864517990572</v>
      </c>
      <c r="R1989" s="275">
        <v>7.6714848184393016</v>
      </c>
      <c r="S1989" s="275">
        <v>8.3599447182897251</v>
      </c>
      <c r="T1989" s="275">
        <v>9.736864517990572</v>
      </c>
      <c r="U1989" s="275">
        <v>7.6714848184393016</v>
      </c>
      <c r="V1989" s="275">
        <v>8.3599447182897251</v>
      </c>
      <c r="W1989" s="275">
        <v>0.17273470125462168</v>
      </c>
      <c r="X1989" s="275">
        <v>1.7355589578664119E-3</v>
      </c>
      <c r="Y1989" s="275">
        <v>8.7235130106244049E-2</v>
      </c>
      <c r="Z1989" s="275">
        <v>3.9432627888376794E-2</v>
      </c>
      <c r="AA1989" s="275">
        <v>3.9432627888376794E-2</v>
      </c>
      <c r="AB1989" s="275">
        <v>3.9432627888376794E-2</v>
      </c>
      <c r="AC1989" s="275">
        <v>3.9432627888376794E-2</v>
      </c>
      <c r="AD1989" s="275">
        <v>3.9432627888376794E-2</v>
      </c>
      <c r="AE1989" s="275">
        <v>3.9432627888376794E-2</v>
      </c>
      <c r="AF1989" s="275">
        <v>8.9304426156000005</v>
      </c>
      <c r="AG1989" s="275">
        <v>0.82695045820000002</v>
      </c>
      <c r="AH1989" s="275">
        <v>0.82695045820000002</v>
      </c>
      <c r="AI1989" s="275">
        <v>2.0418417290708342</v>
      </c>
      <c r="AJ1989" s="275">
        <v>2.0418417290708342</v>
      </c>
      <c r="AK1989" s="275">
        <v>2.0418417290708342</v>
      </c>
    </row>
    <row r="1990" spans="1:37" ht="15" x14ac:dyDescent="0.25">
      <c r="A1990" s="269" t="s">
        <v>4120</v>
      </c>
      <c r="B1990" s="269" t="s">
        <v>1170</v>
      </c>
      <c r="C1990" s="275">
        <v>165</v>
      </c>
      <c r="D1990" s="269" t="s">
        <v>802</v>
      </c>
      <c r="E1990" s="275">
        <v>227.12388587516347</v>
      </c>
      <c r="F1990" s="275">
        <v>115.81891585076535</v>
      </c>
      <c r="G1990" s="275">
        <v>144.36806824762422</v>
      </c>
      <c r="H1990" s="275">
        <v>227.12388587516347</v>
      </c>
      <c r="I1990" s="275">
        <v>115.81891585076535</v>
      </c>
      <c r="J1990" s="275">
        <v>163.13225243522777</v>
      </c>
      <c r="K1990" s="275">
        <v>227.12388587516347</v>
      </c>
      <c r="L1990" s="275">
        <v>115.81891585076535</v>
      </c>
      <c r="M1990" s="275">
        <v>148.23586093795549</v>
      </c>
      <c r="N1990" s="275">
        <v>100.92964477544871</v>
      </c>
      <c r="O1990" s="275">
        <v>29.356324868450024</v>
      </c>
      <c r="P1990" s="275">
        <v>56.6997385280253</v>
      </c>
      <c r="Q1990" s="275">
        <v>97.798525236491841</v>
      </c>
      <c r="R1990" s="275">
        <v>47.995565605854807</v>
      </c>
      <c r="S1990" s="275">
        <v>69.647752276121281</v>
      </c>
      <c r="T1990" s="275">
        <v>97.798525236491841</v>
      </c>
      <c r="U1990" s="275">
        <v>29.356324868450024</v>
      </c>
      <c r="V1990" s="275">
        <v>57.861618647106077</v>
      </c>
      <c r="W1990" s="275">
        <v>3.1117807902384067</v>
      </c>
      <c r="X1990" s="275">
        <v>5.2008669551755447E-2</v>
      </c>
      <c r="Y1990" s="275">
        <v>1.5818947298950812</v>
      </c>
      <c r="Z1990" s="275">
        <v>0.77823879524108686</v>
      </c>
      <c r="AA1990" s="275">
        <v>0.77823879524108686</v>
      </c>
      <c r="AB1990" s="275">
        <v>0.77823879524108686</v>
      </c>
      <c r="AC1990" s="275">
        <v>0.77823879524108686</v>
      </c>
      <c r="AD1990" s="275">
        <v>0.77823879524108686</v>
      </c>
      <c r="AE1990" s="275">
        <v>0.77823879524108686</v>
      </c>
      <c r="AF1990" s="275">
        <v>249.81906730240001</v>
      </c>
      <c r="AG1990" s="275">
        <v>23.132997871999997</v>
      </c>
      <c r="AH1990" s="275">
        <v>23.132997871999997</v>
      </c>
      <c r="AI1990" s="275">
        <v>27.53853917688777</v>
      </c>
      <c r="AJ1990" s="275">
        <v>27.53853917688777</v>
      </c>
      <c r="AK1990" s="275">
        <v>27.53853917688777</v>
      </c>
    </row>
    <row r="1991" spans="1:37" ht="15" x14ac:dyDescent="0.25">
      <c r="A1991" s="269" t="s">
        <v>2052</v>
      </c>
      <c r="B1991" s="269" t="s">
        <v>1170</v>
      </c>
      <c r="C1991" s="275">
        <v>165</v>
      </c>
      <c r="D1991" s="269" t="s">
        <v>802</v>
      </c>
      <c r="E1991" s="275">
        <v>227.12388587516347</v>
      </c>
      <c r="F1991" s="275">
        <v>115.81891585076535</v>
      </c>
      <c r="G1991" s="275">
        <v>144.36806824762422</v>
      </c>
      <c r="H1991" s="275">
        <v>227.12388587516347</v>
      </c>
      <c r="I1991" s="275">
        <v>115.81891585076535</v>
      </c>
      <c r="J1991" s="275">
        <v>163.13225243522777</v>
      </c>
      <c r="K1991" s="275">
        <v>227.12388587516347</v>
      </c>
      <c r="L1991" s="275">
        <v>115.81891585076535</v>
      </c>
      <c r="M1991" s="275">
        <v>148.23586093795549</v>
      </c>
      <c r="N1991" s="275">
        <v>100.79885130076771</v>
      </c>
      <c r="O1991" s="275">
        <v>29.308763604929666</v>
      </c>
      <c r="P1991" s="275">
        <v>56.636323509998157</v>
      </c>
      <c r="Q1991" s="275">
        <v>97.691512393571031</v>
      </c>
      <c r="R1991" s="275">
        <v>47.959894658214537</v>
      </c>
      <c r="S1991" s="275">
        <v>69.588300696720836</v>
      </c>
      <c r="T1991" s="275">
        <v>97.691512393571031</v>
      </c>
      <c r="U1991" s="275">
        <v>29.308763604929666</v>
      </c>
      <c r="V1991" s="275">
        <v>57.802167067705625</v>
      </c>
      <c r="W1991" s="275">
        <v>3.1117807902384067</v>
      </c>
      <c r="X1991" s="275">
        <v>5.2008669551755447E-2</v>
      </c>
      <c r="Y1991" s="275">
        <v>1.5818947298950812</v>
      </c>
      <c r="Z1991" s="275">
        <v>0.77823879524108686</v>
      </c>
      <c r="AA1991" s="275">
        <v>0.77823879524108686</v>
      </c>
      <c r="AB1991" s="275">
        <v>0.77823879524108686</v>
      </c>
      <c r="AC1991" s="275">
        <v>0.77823879524108686</v>
      </c>
      <c r="AD1991" s="275">
        <v>0.77823879524108686</v>
      </c>
      <c r="AE1991" s="275">
        <v>0.77823879524108686</v>
      </c>
      <c r="AF1991" s="275">
        <v>247.39588644340003</v>
      </c>
      <c r="AG1991" s="275">
        <v>22.908612865999999</v>
      </c>
      <c r="AH1991" s="275">
        <v>22.908612865999999</v>
      </c>
      <c r="AI1991" s="275">
        <v>27.465544695070687</v>
      </c>
      <c r="AJ1991" s="275">
        <v>27.465544695070687</v>
      </c>
      <c r="AK1991" s="275">
        <v>27.465544695070687</v>
      </c>
    </row>
    <row r="1992" spans="1:37" ht="15" x14ac:dyDescent="0.25">
      <c r="A1992" s="269" t="s">
        <v>4121</v>
      </c>
      <c r="B1992" s="269" t="s">
        <v>1171</v>
      </c>
      <c r="C1992" s="275">
        <v>10</v>
      </c>
      <c r="D1992" s="269" t="s">
        <v>802</v>
      </c>
      <c r="E1992" s="275">
        <v>0</v>
      </c>
      <c r="F1992" s="275">
        <v>0</v>
      </c>
      <c r="G1992" s="275">
        <v>0</v>
      </c>
      <c r="H1992" s="275">
        <v>0</v>
      </c>
      <c r="I1992" s="275">
        <v>0</v>
      </c>
      <c r="J1992" s="275">
        <v>0</v>
      </c>
      <c r="K1992" s="275">
        <v>0</v>
      </c>
      <c r="L1992" s="275">
        <v>0</v>
      </c>
      <c r="M1992" s="275">
        <v>0</v>
      </c>
      <c r="N1992" s="275">
        <v>0.39424021983151852</v>
      </c>
      <c r="O1992" s="275">
        <v>0.39424021983151852</v>
      </c>
      <c r="P1992" s="275">
        <v>0.39424021983151852</v>
      </c>
      <c r="Q1992" s="275">
        <v>0.39424021983151852</v>
      </c>
      <c r="R1992" s="275">
        <v>0.39424021983151852</v>
      </c>
      <c r="S1992" s="275">
        <v>0.39424021983151852</v>
      </c>
      <c r="T1992" s="275">
        <v>0.39424021983151852</v>
      </c>
      <c r="U1992" s="275">
        <v>0.39424021983151852</v>
      </c>
      <c r="V1992" s="275">
        <v>0.39424021983151852</v>
      </c>
      <c r="W1992" s="275">
        <v>0.17420773747962173</v>
      </c>
      <c r="X1992" s="275">
        <v>1.7360384328664121E-3</v>
      </c>
      <c r="Y1992" s="275">
        <v>8.7971887956244069E-2</v>
      </c>
      <c r="Z1992" s="275">
        <v>4.4683461913376799E-2</v>
      </c>
      <c r="AA1992" s="275">
        <v>4.4683461913376799E-2</v>
      </c>
      <c r="AB1992" s="275">
        <v>4.4683461913376799E-2</v>
      </c>
      <c r="AC1992" s="275">
        <v>4.4683461913376799E-2</v>
      </c>
      <c r="AD1992" s="275">
        <v>4.4683461913376799E-2</v>
      </c>
      <c r="AE1992" s="275">
        <v>4.4683461913376799E-2</v>
      </c>
      <c r="AF1992" s="275">
        <v>2.2716882400000003E-2</v>
      </c>
      <c r="AG1992" s="275">
        <v>2.1035564999999997E-3</v>
      </c>
      <c r="AH1992" s="275">
        <v>2.1035564999999997E-3</v>
      </c>
      <c r="AI1992" s="275">
        <v>3.6484320690042225E-2</v>
      </c>
      <c r="AJ1992" s="275">
        <v>3.6484320690042225E-2</v>
      </c>
      <c r="AK1992" s="275">
        <v>3.6484320690042225E-2</v>
      </c>
    </row>
    <row r="1993" spans="1:37" ht="15" x14ac:dyDescent="0.25">
      <c r="A1993" s="269" t="s">
        <v>2053</v>
      </c>
      <c r="B1993" s="269" t="s">
        <v>1171</v>
      </c>
      <c r="C1993" s="275">
        <v>10</v>
      </c>
      <c r="D1993" s="269" t="s">
        <v>802</v>
      </c>
      <c r="E1993" s="275">
        <v>0</v>
      </c>
      <c r="F1993" s="275">
        <v>0</v>
      </c>
      <c r="G1993" s="275">
        <v>0</v>
      </c>
      <c r="H1993" s="275">
        <v>0</v>
      </c>
      <c r="I1993" s="275">
        <v>0</v>
      </c>
      <c r="J1993" s="275">
        <v>0</v>
      </c>
      <c r="K1993" s="275">
        <v>0</v>
      </c>
      <c r="L1993" s="275">
        <v>0</v>
      </c>
      <c r="M1993" s="275">
        <v>0</v>
      </c>
      <c r="N1993" s="275">
        <v>0.39424021983151852</v>
      </c>
      <c r="O1993" s="275">
        <v>0.39424021983151852</v>
      </c>
      <c r="P1993" s="275">
        <v>0.39424021983151852</v>
      </c>
      <c r="Q1993" s="275">
        <v>0.39424021983151852</v>
      </c>
      <c r="R1993" s="275">
        <v>0.39424021983151852</v>
      </c>
      <c r="S1993" s="275">
        <v>0.39424021983151852</v>
      </c>
      <c r="T1993" s="275">
        <v>0.39424021983151852</v>
      </c>
      <c r="U1993" s="275">
        <v>0.39424021983151852</v>
      </c>
      <c r="V1993" s="275">
        <v>0.39424021983151852</v>
      </c>
      <c r="W1993" s="275">
        <v>0.17420773747962173</v>
      </c>
      <c r="X1993" s="275">
        <v>1.7360384328664121E-3</v>
      </c>
      <c r="Y1993" s="275">
        <v>8.7971887956244069E-2</v>
      </c>
      <c r="Z1993" s="275">
        <v>4.4683461913376799E-2</v>
      </c>
      <c r="AA1993" s="275">
        <v>4.4683461913376799E-2</v>
      </c>
      <c r="AB1993" s="275">
        <v>4.4683461913376799E-2</v>
      </c>
      <c r="AC1993" s="275">
        <v>4.4683461913376799E-2</v>
      </c>
      <c r="AD1993" s="275">
        <v>4.4683461913376799E-2</v>
      </c>
      <c r="AE1993" s="275">
        <v>4.4683461913376799E-2</v>
      </c>
      <c r="AF1993" s="275">
        <v>2.2716882400000003E-2</v>
      </c>
      <c r="AG1993" s="275">
        <v>2.1035564999999997E-3</v>
      </c>
      <c r="AH1993" s="275">
        <v>2.1035564999999997E-3</v>
      </c>
      <c r="AI1993" s="275">
        <v>3.6484320690042225E-2</v>
      </c>
      <c r="AJ1993" s="275">
        <v>3.6484320690042225E-2</v>
      </c>
      <c r="AK1993" s="275">
        <v>3.6484320690042225E-2</v>
      </c>
    </row>
    <row r="1994" spans="1:37" ht="15" x14ac:dyDescent="0.25">
      <c r="A1994" s="269" t="s">
        <v>2464</v>
      </c>
      <c r="B1994" s="269" t="s">
        <v>4122</v>
      </c>
      <c r="C1994" s="275">
        <v>1255</v>
      </c>
      <c r="D1994" s="269" t="s">
        <v>802</v>
      </c>
      <c r="E1994" s="275">
        <v>4647.138765503938</v>
      </c>
      <c r="F1994" s="275">
        <v>2881.6559331486469</v>
      </c>
      <c r="G1994" s="275">
        <v>3323.0902116742036</v>
      </c>
      <c r="H1994" s="275">
        <v>3894.707799772752</v>
      </c>
      <c r="I1994" s="275">
        <v>3192.9765668037035</v>
      </c>
      <c r="J1994" s="275">
        <v>3533.3877355638451</v>
      </c>
      <c r="K1994" s="275">
        <v>5442.5295802407936</v>
      </c>
      <c r="L1994" s="275">
        <v>3082.4526940864375</v>
      </c>
      <c r="M1994" s="275">
        <v>3961.9711441917452</v>
      </c>
      <c r="N1994" s="275">
        <v>2221.4744085964176</v>
      </c>
      <c r="O1994" s="275">
        <v>1268.928593949478</v>
      </c>
      <c r="P1994" s="275">
        <v>1632.856191946574</v>
      </c>
      <c r="Q1994" s="275">
        <v>2156.8323306576644</v>
      </c>
      <c r="R1994" s="275">
        <v>1614.6428663284141</v>
      </c>
      <c r="S1994" s="275">
        <v>1822.6697605139832</v>
      </c>
      <c r="T1994" s="275">
        <v>2717.9741710817025</v>
      </c>
      <c r="U1994" s="275">
        <v>1517.0922432836235</v>
      </c>
      <c r="V1994" s="275">
        <v>2001.6354028378512</v>
      </c>
      <c r="W1994" s="275">
        <v>57.308093981465667</v>
      </c>
      <c r="X1994" s="275">
        <v>0.89734362024427439</v>
      </c>
      <c r="Y1994" s="275">
        <v>29.102718800854969</v>
      </c>
      <c r="Z1994" s="275">
        <v>13.806162356873806</v>
      </c>
      <c r="AA1994" s="275">
        <v>13.806162356873806</v>
      </c>
      <c r="AB1994" s="275">
        <v>13.806162356873806</v>
      </c>
      <c r="AC1994" s="275">
        <v>13.806162356873806</v>
      </c>
      <c r="AD1994" s="275">
        <v>13.806162356873806</v>
      </c>
      <c r="AE1994" s="275">
        <v>13.806162356873806</v>
      </c>
      <c r="AF1994" s="275">
        <v>3781.1859680935613</v>
      </c>
      <c r="AG1994" s="275">
        <v>350.13410116019253</v>
      </c>
      <c r="AH1994" s="275">
        <v>350.13410116019253</v>
      </c>
      <c r="AI1994" s="275">
        <v>404.3771420191382</v>
      </c>
      <c r="AJ1994" s="275">
        <v>404.3771420191382</v>
      </c>
      <c r="AK1994" s="275">
        <v>404.3771420191382</v>
      </c>
    </row>
    <row r="1995" spans="1:37" ht="15" x14ac:dyDescent="0.25">
      <c r="A1995" s="269" t="s">
        <v>4123</v>
      </c>
      <c r="B1995" s="269" t="s">
        <v>4124</v>
      </c>
      <c r="C1995" s="275">
        <v>1567</v>
      </c>
      <c r="D1995" s="269" t="s">
        <v>802</v>
      </c>
      <c r="E1995" s="275">
        <v>6434.7200270675412</v>
      </c>
      <c r="F1995" s="275">
        <v>4286.9569677457166</v>
      </c>
      <c r="G1995" s="275">
        <v>4830.5335363201157</v>
      </c>
      <c r="H1995" s="275">
        <v>5668.5708692822591</v>
      </c>
      <c r="I1995" s="275">
        <v>4645.5661763558519</v>
      </c>
      <c r="J1995" s="275">
        <v>5122.2319841199151</v>
      </c>
      <c r="K1995" s="275">
        <v>7548.0006989493813</v>
      </c>
      <c r="L1995" s="275">
        <v>4707.7347095654786</v>
      </c>
      <c r="M1995" s="275">
        <v>5750.959178697005</v>
      </c>
      <c r="N1995" s="275">
        <v>2977.3497884945527</v>
      </c>
      <c r="O1995" s="275">
        <v>1842.0503037095805</v>
      </c>
      <c r="P1995" s="275">
        <v>2263.0957228010461</v>
      </c>
      <c r="Q1995" s="275">
        <v>2866.1564632927157</v>
      </c>
      <c r="R1995" s="275">
        <v>2267.9939779392025</v>
      </c>
      <c r="S1995" s="275">
        <v>2474.0225227307028</v>
      </c>
      <c r="T1995" s="275">
        <v>3585.4651911099272</v>
      </c>
      <c r="U1995" s="275">
        <v>2147.8719319504075</v>
      </c>
      <c r="V1995" s="275">
        <v>2716.8718910730631</v>
      </c>
      <c r="W1995" s="275">
        <v>70.724095259431309</v>
      </c>
      <c r="X1995" s="275">
        <v>1.2946129433005455</v>
      </c>
      <c r="Y1995" s="275">
        <v>36.009354101365929</v>
      </c>
      <c r="Z1995" s="275">
        <v>20.21168501996074</v>
      </c>
      <c r="AA1995" s="275">
        <v>20.21168501996074</v>
      </c>
      <c r="AB1995" s="275">
        <v>20.21168501996074</v>
      </c>
      <c r="AC1995" s="275">
        <v>20.21168501996074</v>
      </c>
      <c r="AD1995" s="275">
        <v>20.21168501996074</v>
      </c>
      <c r="AE1995" s="275">
        <v>20.21168501996074</v>
      </c>
      <c r="AF1995" s="275">
        <v>4219.4050920060154</v>
      </c>
      <c r="AG1995" s="275">
        <v>390.71276212026942</v>
      </c>
      <c r="AH1995" s="275">
        <v>390.71276212026942</v>
      </c>
      <c r="AI1995" s="275">
        <v>437.87350004098732</v>
      </c>
      <c r="AJ1995" s="275">
        <v>437.87350004098732</v>
      </c>
      <c r="AK1995" s="275">
        <v>437.87350004098732</v>
      </c>
    </row>
    <row r="1996" spans="1:37" ht="15" x14ac:dyDescent="0.25">
      <c r="A1996" s="269" t="s">
        <v>2645</v>
      </c>
      <c r="B1996" s="269" t="s">
        <v>4124</v>
      </c>
      <c r="C1996" s="275">
        <v>1582</v>
      </c>
      <c r="D1996" s="269" t="s">
        <v>802</v>
      </c>
      <c r="E1996" s="275">
        <v>6489.2351904739826</v>
      </c>
      <c r="F1996" s="275">
        <v>4318.6346117638368</v>
      </c>
      <c r="G1996" s="275">
        <v>4867.5520591556951</v>
      </c>
      <c r="H1996" s="275">
        <v>5710.9842197394091</v>
      </c>
      <c r="I1996" s="275">
        <v>4680.0425084301714</v>
      </c>
      <c r="J1996" s="275">
        <v>5158.6093760883059</v>
      </c>
      <c r="K1996" s="275">
        <v>7609.9493030405793</v>
      </c>
      <c r="L1996" s="275">
        <v>4742.3520385681786</v>
      </c>
      <c r="M1996" s="275">
        <v>5794.2452193936133</v>
      </c>
      <c r="N1996" s="275">
        <v>2996.3917637626519</v>
      </c>
      <c r="O1996" s="275">
        <v>1851.9291966113146</v>
      </c>
      <c r="P1996" s="275">
        <v>2275.4054847421426</v>
      </c>
      <c r="Q1996" s="275">
        <v>2879.9443044698455</v>
      </c>
      <c r="R1996" s="275">
        <v>2280.0980857407585</v>
      </c>
      <c r="S1996" s="275">
        <v>2486.3610097828068</v>
      </c>
      <c r="T1996" s="275">
        <v>3608.4844847893719</v>
      </c>
      <c r="U1996" s="275">
        <v>2158.7632413210872</v>
      </c>
      <c r="V1996" s="275">
        <v>2731.8225290802657</v>
      </c>
      <c r="W1996" s="275">
        <v>70.724095259431309</v>
      </c>
      <c r="X1996" s="275">
        <v>1.2946129433005455</v>
      </c>
      <c r="Y1996" s="275">
        <v>36.009354101365929</v>
      </c>
      <c r="Z1996" s="275">
        <v>20.21168501996074</v>
      </c>
      <c r="AA1996" s="275">
        <v>20.21168501996074</v>
      </c>
      <c r="AB1996" s="275">
        <v>20.21168501996074</v>
      </c>
      <c r="AC1996" s="275">
        <v>20.21168501996074</v>
      </c>
      <c r="AD1996" s="275">
        <v>20.21168501996074</v>
      </c>
      <c r="AE1996" s="275">
        <v>20.21168501996074</v>
      </c>
      <c r="AF1996" s="275">
        <v>4243.7040960887152</v>
      </c>
      <c r="AG1996" s="275">
        <v>392.96282675926938</v>
      </c>
      <c r="AH1996" s="275">
        <v>392.96282675926938</v>
      </c>
      <c r="AI1996" s="275">
        <v>441.42116591893227</v>
      </c>
      <c r="AJ1996" s="275">
        <v>441.42116591893227</v>
      </c>
      <c r="AK1996" s="275">
        <v>441.42116591893227</v>
      </c>
    </row>
    <row r="1997" spans="1:37" ht="15" x14ac:dyDescent="0.25">
      <c r="A1997" s="269" t="s">
        <v>567</v>
      </c>
      <c r="B1997" s="269" t="s">
        <v>568</v>
      </c>
      <c r="C1997" s="275">
        <v>9</v>
      </c>
      <c r="D1997" s="269" t="s">
        <v>802</v>
      </c>
      <c r="E1997" s="275">
        <v>22.712388587516347</v>
      </c>
      <c r="F1997" s="275">
        <v>11.581891585076535</v>
      </c>
      <c r="G1997" s="275">
        <v>14.436806824762421</v>
      </c>
      <c r="H1997" s="275">
        <v>17.207264409028014</v>
      </c>
      <c r="I1997" s="275">
        <v>13.751356392470207</v>
      </c>
      <c r="J1997" s="275">
        <v>15.399925267716963</v>
      </c>
      <c r="K1997" s="275">
        <v>26.407047949100757</v>
      </c>
      <c r="L1997" s="275">
        <v>11.169513217622454</v>
      </c>
      <c r="M1997" s="275">
        <v>17.054410359023212</v>
      </c>
      <c r="N1997" s="275">
        <v>8.4100268687694602</v>
      </c>
      <c r="O1997" s="275">
        <v>2.3485867167044949</v>
      </c>
      <c r="P1997" s="275">
        <v>4.8741867800648979</v>
      </c>
      <c r="Q1997" s="275">
        <v>7.769121643109413</v>
      </c>
      <c r="R1997" s="275">
        <v>4.4036041236263959</v>
      </c>
      <c r="S1997" s="275">
        <v>6.0695815131671615</v>
      </c>
      <c r="T1997" s="275">
        <v>10.463095044027176</v>
      </c>
      <c r="U1997" s="275">
        <v>3.7281615417327707</v>
      </c>
      <c r="V1997" s="275">
        <v>6.5909955881239384</v>
      </c>
      <c r="W1997" s="275">
        <v>5.2382090705231248E-2</v>
      </c>
      <c r="X1997" s="275">
        <v>9.9808456285195774E-4</v>
      </c>
      <c r="Y1997" s="275">
        <v>2.6690087634041602E-2</v>
      </c>
      <c r="Z1997" s="275">
        <v>3.6027534061810057E-3</v>
      </c>
      <c r="AA1997" s="275">
        <v>3.6027534061810057E-3</v>
      </c>
      <c r="AB1997" s="275">
        <v>3.6027534061810057E-3</v>
      </c>
      <c r="AC1997" s="275">
        <v>3.6027534061810057E-3</v>
      </c>
      <c r="AD1997" s="275">
        <v>3.6027534061810057E-3</v>
      </c>
      <c r="AE1997" s="275">
        <v>3.6027534061810057E-3</v>
      </c>
      <c r="AF1997" s="275">
        <v>24.751685002599999</v>
      </c>
      <c r="AG1997" s="275">
        <v>2.2919811553999998</v>
      </c>
      <c r="AH1997" s="275">
        <v>2.2919811553999998</v>
      </c>
      <c r="AI1997" s="275">
        <v>1.8625142368154906</v>
      </c>
      <c r="AJ1997" s="275">
        <v>1.8625142368154906</v>
      </c>
      <c r="AK1997" s="275">
        <v>1.8625142368154906</v>
      </c>
    </row>
    <row r="1998" spans="1:37" ht="15" x14ac:dyDescent="0.25">
      <c r="A1998" s="269" t="s">
        <v>569</v>
      </c>
      <c r="B1998" s="269" t="s">
        <v>570</v>
      </c>
      <c r="C1998" s="275">
        <v>58</v>
      </c>
      <c r="D1998" s="269" t="s">
        <v>802</v>
      </c>
      <c r="E1998" s="275">
        <v>277.88116695109818</v>
      </c>
      <c r="F1998" s="275">
        <v>196.72087082841389</v>
      </c>
      <c r="G1998" s="275">
        <v>216.89153784967087</v>
      </c>
      <c r="H1998" s="275">
        <v>230.86335873777955</v>
      </c>
      <c r="I1998" s="275">
        <v>209.2951427305297</v>
      </c>
      <c r="J1998" s="275">
        <v>220.31050056792333</v>
      </c>
      <c r="K1998" s="275">
        <v>301.91132833223946</v>
      </c>
      <c r="L1998" s="275">
        <v>193.87868739267421</v>
      </c>
      <c r="M1998" s="275">
        <v>233.98712929830575</v>
      </c>
      <c r="N1998" s="275">
        <v>121.41739276001711</v>
      </c>
      <c r="O1998" s="275">
        <v>82.652705161280082</v>
      </c>
      <c r="P1998" s="275">
        <v>98.26072606427141</v>
      </c>
      <c r="Q1998" s="275">
        <v>113.60479674830592</v>
      </c>
      <c r="R1998" s="275">
        <v>92.886229827137925</v>
      </c>
      <c r="S1998" s="275">
        <v>104.05957288402458</v>
      </c>
      <c r="T1998" s="275">
        <v>132.94685259933601</v>
      </c>
      <c r="U1998" s="275">
        <v>88.558105614815872</v>
      </c>
      <c r="V1998" s="275">
        <v>106.99899619739892</v>
      </c>
      <c r="W1998" s="275">
        <v>0.70713908589173424</v>
      </c>
      <c r="X1998" s="275">
        <v>2.9468810393208016E-2</v>
      </c>
      <c r="Y1998" s="275">
        <v>0.36830394814247114</v>
      </c>
      <c r="Z1998" s="275">
        <v>0.23997055634450221</v>
      </c>
      <c r="AA1998" s="275">
        <v>0.23997055634450221</v>
      </c>
      <c r="AB1998" s="275">
        <v>0.23997055634450221</v>
      </c>
      <c r="AC1998" s="275">
        <v>0.23997055634450221</v>
      </c>
      <c r="AD1998" s="275">
        <v>0.23997055634450221</v>
      </c>
      <c r="AE1998" s="275">
        <v>0.23997055634450221</v>
      </c>
      <c r="AF1998" s="275">
        <v>177.15335316738091</v>
      </c>
      <c r="AG1998" s="275">
        <v>16.404225038818229</v>
      </c>
      <c r="AH1998" s="275">
        <v>16.404225038818229</v>
      </c>
      <c r="AI1998" s="275">
        <v>15.087586159908376</v>
      </c>
      <c r="AJ1998" s="275">
        <v>15.087586159908376</v>
      </c>
      <c r="AK1998" s="275">
        <v>15.087586159908376</v>
      </c>
    </row>
    <row r="1999" spans="1:37" ht="15" x14ac:dyDescent="0.25">
      <c r="A1999" s="269" t="s">
        <v>571</v>
      </c>
      <c r="B1999" s="269" t="s">
        <v>572</v>
      </c>
      <c r="C1999" s="275">
        <v>31</v>
      </c>
      <c r="D1999" s="269" t="s">
        <v>802</v>
      </c>
      <c r="E1999" s="275">
        <v>56.780971468790867</v>
      </c>
      <c r="F1999" s="275">
        <v>28.954728962691338</v>
      </c>
      <c r="G1999" s="275">
        <v>36.092017061906056</v>
      </c>
      <c r="H1999" s="275">
        <v>43.018161022570034</v>
      </c>
      <c r="I1999" s="275">
        <v>34.378390981175521</v>
      </c>
      <c r="J1999" s="275">
        <v>38.499813169292416</v>
      </c>
      <c r="K1999" s="275">
        <v>66.017619872751894</v>
      </c>
      <c r="L1999" s="275">
        <v>27.923783044056133</v>
      </c>
      <c r="M1999" s="275">
        <v>42.636025897558028</v>
      </c>
      <c r="N1999" s="275">
        <v>24.667596699385115</v>
      </c>
      <c r="O1999" s="275">
        <v>9.5139963192227004</v>
      </c>
      <c r="P1999" s="275">
        <v>15.827996477623708</v>
      </c>
      <c r="Q1999" s="275">
        <v>23.032305131313283</v>
      </c>
      <c r="R1999" s="275">
        <v>14.614612869277366</v>
      </c>
      <c r="S1999" s="275">
        <v>18.798994442586419</v>
      </c>
      <c r="T1999" s="275">
        <v>29.76723863360769</v>
      </c>
      <c r="U1999" s="275">
        <v>12.929904877871671</v>
      </c>
      <c r="V1999" s="275">
        <v>20.086015378017503</v>
      </c>
      <c r="W1999" s="275">
        <v>0.30382720445783445</v>
      </c>
      <c r="X1999" s="275">
        <v>6.1902790031453485E-3</v>
      </c>
      <c r="Y1999" s="275">
        <v>0.1550087417304899</v>
      </c>
      <c r="Z1999" s="275">
        <v>0.17267884636566391</v>
      </c>
      <c r="AA1999" s="275">
        <v>0.17267884636566391</v>
      </c>
      <c r="AB1999" s="275">
        <v>0.17267884636566391</v>
      </c>
      <c r="AC1999" s="275">
        <v>0.17267884636566391</v>
      </c>
      <c r="AD1999" s="275">
        <v>0.17267884636566391</v>
      </c>
      <c r="AE1999" s="275">
        <v>0.17267884636566391</v>
      </c>
      <c r="AF1999" s="275">
        <v>61.962855168000004</v>
      </c>
      <c r="AG1999" s="275">
        <v>5.7376981089999992</v>
      </c>
      <c r="AH1999" s="275">
        <v>5.7376981089999992</v>
      </c>
      <c r="AI1999" s="275">
        <v>4.7406127397830371</v>
      </c>
      <c r="AJ1999" s="275">
        <v>4.7406127397830371</v>
      </c>
      <c r="AK1999" s="275">
        <v>4.7406127397830371</v>
      </c>
    </row>
    <row r="2000" spans="1:37" ht="15" x14ac:dyDescent="0.25">
      <c r="A2000" s="269" t="s">
        <v>573</v>
      </c>
      <c r="B2000" s="269" t="s">
        <v>574</v>
      </c>
      <c r="C2000" s="275">
        <v>6</v>
      </c>
      <c r="D2000" s="269" t="s">
        <v>802</v>
      </c>
      <c r="E2000" s="275">
        <v>22.712388587516347</v>
      </c>
      <c r="F2000" s="275">
        <v>11.581891585076535</v>
      </c>
      <c r="G2000" s="275">
        <v>14.436806824762421</v>
      </c>
      <c r="H2000" s="275">
        <v>17.207264409028014</v>
      </c>
      <c r="I2000" s="275">
        <v>13.751356392470207</v>
      </c>
      <c r="J2000" s="275">
        <v>15.399925267716963</v>
      </c>
      <c r="K2000" s="275">
        <v>26.407047949100757</v>
      </c>
      <c r="L2000" s="275">
        <v>11.169513217622454</v>
      </c>
      <c r="M2000" s="275">
        <v>17.054410359023212</v>
      </c>
      <c r="N2000" s="275">
        <v>9.6599085332596939</v>
      </c>
      <c r="O2000" s="275">
        <v>3.5984683811947309</v>
      </c>
      <c r="P2000" s="275">
        <v>6.1240684445551326</v>
      </c>
      <c r="Q2000" s="275">
        <v>9.0057919060309608</v>
      </c>
      <c r="R2000" s="275">
        <v>5.6389748987718198</v>
      </c>
      <c r="S2000" s="275">
        <v>7.3125326049290225</v>
      </c>
      <c r="T2000" s="275">
        <v>11.699765306948724</v>
      </c>
      <c r="U2000" s="275">
        <v>4.9648318046543185</v>
      </c>
      <c r="V2000" s="275">
        <v>7.8273409791014554</v>
      </c>
      <c r="W2000" s="275">
        <v>0.16293509114230223</v>
      </c>
      <c r="X2000" s="275">
        <v>2.8545940598592376E-3</v>
      </c>
      <c r="Y2000" s="275">
        <v>8.2894842601080737E-2</v>
      </c>
      <c r="Z2000" s="275">
        <v>0.1131417760834188</v>
      </c>
      <c r="AA2000" s="275">
        <v>0.1131417760834188</v>
      </c>
      <c r="AB2000" s="275">
        <v>0.1131417760834188</v>
      </c>
      <c r="AC2000" s="275">
        <v>0.1131417760834188</v>
      </c>
      <c r="AD2000" s="275">
        <v>0.1131417760834188</v>
      </c>
      <c r="AE2000" s="275">
        <v>0.1131417760834188</v>
      </c>
      <c r="AF2000" s="275">
        <v>24.738326741600002</v>
      </c>
      <c r="AG2000" s="275">
        <v>2.2907441973999996</v>
      </c>
      <c r="AH2000" s="275">
        <v>2.2907441973999996</v>
      </c>
      <c r="AI2000" s="275">
        <v>1.8881594163888926</v>
      </c>
      <c r="AJ2000" s="275">
        <v>1.8881594163888926</v>
      </c>
      <c r="AK2000" s="275">
        <v>1.8881594163888926</v>
      </c>
    </row>
    <row r="2001" spans="1:37" ht="15" x14ac:dyDescent="0.25">
      <c r="A2001" s="269" t="s">
        <v>4125</v>
      </c>
      <c r="B2001" s="269" t="s">
        <v>4126</v>
      </c>
      <c r="C2001" s="275">
        <v>9</v>
      </c>
      <c r="D2001" s="269" t="s">
        <v>802</v>
      </c>
      <c r="E2001" s="275">
        <v>22.712388587516347</v>
      </c>
      <c r="F2001" s="275">
        <v>11.581891585076535</v>
      </c>
      <c r="G2001" s="275">
        <v>14.436806824762421</v>
      </c>
      <c r="H2001" s="275">
        <v>17.207264409028014</v>
      </c>
      <c r="I2001" s="275">
        <v>13.751356392470207</v>
      </c>
      <c r="J2001" s="275">
        <v>15.399925267716963</v>
      </c>
      <c r="K2001" s="275">
        <v>26.407047949100757</v>
      </c>
      <c r="L2001" s="275">
        <v>11.169513217622454</v>
      </c>
      <c r="M2001" s="275">
        <v>17.054410359023212</v>
      </c>
      <c r="N2001" s="275">
        <v>8.4100268687694602</v>
      </c>
      <c r="O2001" s="275">
        <v>2.3485867167044949</v>
      </c>
      <c r="P2001" s="275">
        <v>4.8741867800648979</v>
      </c>
      <c r="Q2001" s="275">
        <v>7.769121643109413</v>
      </c>
      <c r="R2001" s="275">
        <v>4.4036041236263959</v>
      </c>
      <c r="S2001" s="275">
        <v>6.0695815131671615</v>
      </c>
      <c r="T2001" s="275">
        <v>10.463095044027177</v>
      </c>
      <c r="U2001" s="275">
        <v>3.7281615417327703</v>
      </c>
      <c r="V2001" s="275">
        <v>6.5909955881239393</v>
      </c>
      <c r="W2001" s="275">
        <v>5.2382090705231248E-2</v>
      </c>
      <c r="X2001" s="275">
        <v>9.9808456285195774E-4</v>
      </c>
      <c r="Y2001" s="275">
        <v>2.6690087634041602E-2</v>
      </c>
      <c r="Z2001" s="275">
        <v>3.6027534061810057E-3</v>
      </c>
      <c r="AA2001" s="275">
        <v>3.6027534061810057E-3</v>
      </c>
      <c r="AB2001" s="275">
        <v>3.6027534061810057E-3</v>
      </c>
      <c r="AC2001" s="275">
        <v>3.6027534061810057E-3</v>
      </c>
      <c r="AD2001" s="275">
        <v>3.6027534061810057E-3</v>
      </c>
      <c r="AE2001" s="275">
        <v>3.6027534061810057E-3</v>
      </c>
      <c r="AF2001" s="275">
        <v>24.751290652000002</v>
      </c>
      <c r="AG2001" s="275">
        <v>2.2919446389999996</v>
      </c>
      <c r="AH2001" s="275">
        <v>2.2919446389999996</v>
      </c>
      <c r="AI2001" s="275">
        <v>1.8625142368154906</v>
      </c>
      <c r="AJ2001" s="275">
        <v>1.8625142368154906</v>
      </c>
      <c r="AK2001" s="275">
        <v>1.8625142368154906</v>
      </c>
    </row>
    <row r="2002" spans="1:37" ht="15" x14ac:dyDescent="0.25">
      <c r="A2002" s="269" t="s">
        <v>4127</v>
      </c>
      <c r="B2002" s="269" t="s">
        <v>4128</v>
      </c>
      <c r="C2002" s="275">
        <v>58</v>
      </c>
      <c r="D2002" s="269" t="s">
        <v>802</v>
      </c>
      <c r="E2002" s="275">
        <v>277.88116695109818</v>
      </c>
      <c r="F2002" s="275">
        <v>196.72087082841389</v>
      </c>
      <c r="G2002" s="275">
        <v>216.89153784967087</v>
      </c>
      <c r="H2002" s="275">
        <v>230.86335873777955</v>
      </c>
      <c r="I2002" s="275">
        <v>209.2951427305297</v>
      </c>
      <c r="J2002" s="275">
        <v>220.31050056792333</v>
      </c>
      <c r="K2002" s="275">
        <v>301.91132833223946</v>
      </c>
      <c r="L2002" s="275">
        <v>193.87868739267421</v>
      </c>
      <c r="M2002" s="275">
        <v>233.98712929830575</v>
      </c>
      <c r="N2002" s="275">
        <v>121.28757254731173</v>
      </c>
      <c r="O2002" s="275">
        <v>82.522884948574713</v>
      </c>
      <c r="P2002" s="275">
        <v>98.130905851566055</v>
      </c>
      <c r="Q2002" s="275">
        <v>113.47497653560055</v>
      </c>
      <c r="R2002" s="275">
        <v>92.756409614432556</v>
      </c>
      <c r="S2002" s="275">
        <v>103.92975267131921</v>
      </c>
      <c r="T2002" s="275">
        <v>132.81703238663064</v>
      </c>
      <c r="U2002" s="275">
        <v>88.428285402110504</v>
      </c>
      <c r="V2002" s="275">
        <v>106.86917598469356</v>
      </c>
      <c r="W2002" s="275">
        <v>0.70713908589173424</v>
      </c>
      <c r="X2002" s="275">
        <v>2.9468810393208016E-2</v>
      </c>
      <c r="Y2002" s="275">
        <v>0.36830394814247114</v>
      </c>
      <c r="Z2002" s="275">
        <v>0.23997055634450221</v>
      </c>
      <c r="AA2002" s="275">
        <v>0.23997055634450221</v>
      </c>
      <c r="AB2002" s="275">
        <v>0.23997055634450221</v>
      </c>
      <c r="AC2002" s="275">
        <v>0.23997055634450221</v>
      </c>
      <c r="AD2002" s="275">
        <v>0.23997055634450221</v>
      </c>
      <c r="AE2002" s="275">
        <v>0.23997055634450221</v>
      </c>
      <c r="AF2002" s="275">
        <v>177.0926238231809</v>
      </c>
      <c r="AG2002" s="275">
        <v>16.398601571418226</v>
      </c>
      <c r="AH2002" s="275">
        <v>16.398601571418226</v>
      </c>
      <c r="AI2002" s="275">
        <v>15.083955560819215</v>
      </c>
      <c r="AJ2002" s="275">
        <v>15.083955560819215</v>
      </c>
      <c r="AK2002" s="275">
        <v>15.083955560819215</v>
      </c>
    </row>
    <row r="2003" spans="1:37" ht="15" x14ac:dyDescent="0.25">
      <c r="A2003" s="269" t="s">
        <v>4129</v>
      </c>
      <c r="B2003" s="269" t="s">
        <v>4130</v>
      </c>
      <c r="C2003" s="275">
        <v>31</v>
      </c>
      <c r="D2003" s="269" t="s">
        <v>802</v>
      </c>
      <c r="E2003" s="275">
        <v>56.780971468790867</v>
      </c>
      <c r="F2003" s="275">
        <v>28.954728962691338</v>
      </c>
      <c r="G2003" s="275">
        <v>36.092017061906056</v>
      </c>
      <c r="H2003" s="275">
        <v>43.018161022570034</v>
      </c>
      <c r="I2003" s="275">
        <v>34.378390981175521</v>
      </c>
      <c r="J2003" s="275">
        <v>38.499813169292416</v>
      </c>
      <c r="K2003" s="275">
        <v>66.017619872751894</v>
      </c>
      <c r="L2003" s="275">
        <v>27.923783044056133</v>
      </c>
      <c r="M2003" s="275">
        <v>42.636025897558028</v>
      </c>
      <c r="N2003" s="275">
        <v>24.667596699385115</v>
      </c>
      <c r="O2003" s="275">
        <v>9.5139963192227022</v>
      </c>
      <c r="P2003" s="275">
        <v>15.827996477623708</v>
      </c>
      <c r="Q2003" s="275">
        <v>23.032305131313279</v>
      </c>
      <c r="R2003" s="275">
        <v>14.614612869277366</v>
      </c>
      <c r="S2003" s="275">
        <v>18.798994442586416</v>
      </c>
      <c r="T2003" s="275">
        <v>29.76723863360769</v>
      </c>
      <c r="U2003" s="275">
        <v>12.929904877871671</v>
      </c>
      <c r="V2003" s="275">
        <v>20.0860153780175</v>
      </c>
      <c r="W2003" s="275">
        <v>0.31783654302414227</v>
      </c>
      <c r="X2003" s="275">
        <v>6.5149767038583375E-3</v>
      </c>
      <c r="Y2003" s="275">
        <v>0.16217575986400029</v>
      </c>
      <c r="Z2003" s="275">
        <v>0.17373843734747704</v>
      </c>
      <c r="AA2003" s="275">
        <v>0.17373843734747704</v>
      </c>
      <c r="AB2003" s="275">
        <v>0.17373843734747704</v>
      </c>
      <c r="AC2003" s="275">
        <v>0.17373843734747704</v>
      </c>
      <c r="AD2003" s="275">
        <v>0.17373843734747704</v>
      </c>
      <c r="AE2003" s="275">
        <v>0.17373843734747704</v>
      </c>
      <c r="AF2003" s="275">
        <v>61.958911661999998</v>
      </c>
      <c r="AG2003" s="275">
        <v>5.7373329449999986</v>
      </c>
      <c r="AH2003" s="275">
        <v>5.7373329449999986</v>
      </c>
      <c r="AI2003" s="275">
        <v>4.7406127397830371</v>
      </c>
      <c r="AJ2003" s="275">
        <v>4.7406127397830371</v>
      </c>
      <c r="AK2003" s="275">
        <v>4.7406127397830371</v>
      </c>
    </row>
    <row r="2004" spans="1:37" ht="15" x14ac:dyDescent="0.25">
      <c r="A2004" s="269" t="s">
        <v>4131</v>
      </c>
      <c r="B2004" s="269" t="s">
        <v>4132</v>
      </c>
      <c r="C2004" s="275">
        <v>6</v>
      </c>
      <c r="D2004" s="269" t="s">
        <v>802</v>
      </c>
      <c r="E2004" s="275">
        <v>22.712388587516347</v>
      </c>
      <c r="F2004" s="275">
        <v>11.581891585076535</v>
      </c>
      <c r="G2004" s="275">
        <v>14.436806824762421</v>
      </c>
      <c r="H2004" s="275">
        <v>17.207264409028014</v>
      </c>
      <c r="I2004" s="275">
        <v>13.751356392470207</v>
      </c>
      <c r="J2004" s="275">
        <v>15.399925267716963</v>
      </c>
      <c r="K2004" s="275">
        <v>26.407047949100757</v>
      </c>
      <c r="L2004" s="275">
        <v>11.169513217622454</v>
      </c>
      <c r="M2004" s="275">
        <v>17.054410359023212</v>
      </c>
      <c r="N2004" s="275">
        <v>9.6599085332596939</v>
      </c>
      <c r="O2004" s="275">
        <v>3.5984683811947309</v>
      </c>
      <c r="P2004" s="275">
        <v>6.1240684445551317</v>
      </c>
      <c r="Q2004" s="275">
        <v>9.0057919060309608</v>
      </c>
      <c r="R2004" s="275">
        <v>5.6389748987718207</v>
      </c>
      <c r="S2004" s="275">
        <v>7.3125326049290233</v>
      </c>
      <c r="T2004" s="275">
        <v>11.699765306948725</v>
      </c>
      <c r="U2004" s="275">
        <v>4.9648318046543185</v>
      </c>
      <c r="V2004" s="275">
        <v>7.8273409791014572</v>
      </c>
      <c r="W2004" s="275">
        <v>0.16293509114230223</v>
      </c>
      <c r="X2004" s="275">
        <v>2.8545940598592376E-3</v>
      </c>
      <c r="Y2004" s="275">
        <v>8.2894842601080737E-2</v>
      </c>
      <c r="Z2004" s="275">
        <v>0.1131417760834188</v>
      </c>
      <c r="AA2004" s="275">
        <v>0.1131417760834188</v>
      </c>
      <c r="AB2004" s="275">
        <v>0.1131417760834188</v>
      </c>
      <c r="AC2004" s="275">
        <v>0.1131417760834188</v>
      </c>
      <c r="AD2004" s="275">
        <v>0.1131417760834188</v>
      </c>
      <c r="AE2004" s="275">
        <v>0.1131417760834188</v>
      </c>
      <c r="AF2004" s="275">
        <v>24.7375380404</v>
      </c>
      <c r="AG2004" s="275">
        <v>2.2906711645999995</v>
      </c>
      <c r="AH2004" s="275">
        <v>2.2906711645999995</v>
      </c>
      <c r="AI2004" s="275">
        <v>1.8881594163888926</v>
      </c>
      <c r="AJ2004" s="275">
        <v>1.8881594163888926</v>
      </c>
      <c r="AK2004" s="275">
        <v>1.8881594163888926</v>
      </c>
    </row>
    <row r="2005" spans="1:37" ht="15" x14ac:dyDescent="0.25">
      <c r="A2005" s="269" t="s">
        <v>2646</v>
      </c>
      <c r="B2005" s="269" t="s">
        <v>2647</v>
      </c>
      <c r="C2005" s="275">
        <v>9</v>
      </c>
      <c r="D2005" s="269" t="s">
        <v>802</v>
      </c>
      <c r="E2005" s="275">
        <v>22.712388587516347</v>
      </c>
      <c r="F2005" s="275">
        <v>11.581891585076535</v>
      </c>
      <c r="G2005" s="275">
        <v>14.436806824762421</v>
      </c>
      <c r="H2005" s="275">
        <v>17.207264409028014</v>
      </c>
      <c r="I2005" s="275">
        <v>13.751356392470207</v>
      </c>
      <c r="J2005" s="275">
        <v>15.399925267716963</v>
      </c>
      <c r="K2005" s="275">
        <v>26.407047949100757</v>
      </c>
      <c r="L2005" s="275">
        <v>11.169513217622454</v>
      </c>
      <c r="M2005" s="275">
        <v>17.054410359023212</v>
      </c>
      <c r="N2005" s="275">
        <v>8.4100268687694602</v>
      </c>
      <c r="O2005" s="275">
        <v>2.3485867167044954</v>
      </c>
      <c r="P2005" s="275">
        <v>4.8741867800648979</v>
      </c>
      <c r="Q2005" s="275">
        <v>7.769121643109413</v>
      </c>
      <c r="R2005" s="275">
        <v>4.4036041236263959</v>
      </c>
      <c r="S2005" s="275">
        <v>6.0695815131671615</v>
      </c>
      <c r="T2005" s="275">
        <v>10.463095044027176</v>
      </c>
      <c r="U2005" s="275">
        <v>3.7281615417327711</v>
      </c>
      <c r="V2005" s="275">
        <v>6.5909955881239384</v>
      </c>
      <c r="W2005" s="275">
        <v>5.2382090705231248E-2</v>
      </c>
      <c r="X2005" s="275">
        <v>9.9808456285195774E-4</v>
      </c>
      <c r="Y2005" s="275">
        <v>2.6690087634041602E-2</v>
      </c>
      <c r="Z2005" s="275">
        <v>3.6027534061810057E-3</v>
      </c>
      <c r="AA2005" s="275">
        <v>3.6027534061810057E-3</v>
      </c>
      <c r="AB2005" s="275">
        <v>3.6027534061810057E-3</v>
      </c>
      <c r="AC2005" s="275">
        <v>3.6027534061810057E-3</v>
      </c>
      <c r="AD2005" s="275">
        <v>3.6027534061810057E-3</v>
      </c>
      <c r="AE2005" s="275">
        <v>3.6027534061810057E-3</v>
      </c>
      <c r="AF2005" s="275">
        <v>24.751290652000002</v>
      </c>
      <c r="AG2005" s="275">
        <v>2.2919446389999996</v>
      </c>
      <c r="AH2005" s="275">
        <v>2.2919446389999996</v>
      </c>
      <c r="AI2005" s="275">
        <v>1.8625142368154906</v>
      </c>
      <c r="AJ2005" s="275">
        <v>1.8625142368154906</v>
      </c>
      <c r="AK2005" s="275">
        <v>1.8625142368154906</v>
      </c>
    </row>
    <row r="2006" spans="1:37" ht="15" x14ac:dyDescent="0.25">
      <c r="A2006" s="269" t="s">
        <v>2648</v>
      </c>
      <c r="B2006" s="269" t="s">
        <v>570</v>
      </c>
      <c r="C2006" s="275">
        <v>58</v>
      </c>
      <c r="D2006" s="269" t="s">
        <v>802</v>
      </c>
      <c r="E2006" s="275">
        <v>277.88116695109818</v>
      </c>
      <c r="F2006" s="275">
        <v>196.72087082841389</v>
      </c>
      <c r="G2006" s="275">
        <v>216.89153784967087</v>
      </c>
      <c r="H2006" s="275">
        <v>230.86335873777955</v>
      </c>
      <c r="I2006" s="275">
        <v>209.2951427305297</v>
      </c>
      <c r="J2006" s="275">
        <v>220.31050056792333</v>
      </c>
      <c r="K2006" s="275">
        <v>301.91132833223946</v>
      </c>
      <c r="L2006" s="275">
        <v>193.87868739267421</v>
      </c>
      <c r="M2006" s="275">
        <v>233.98712929830575</v>
      </c>
      <c r="N2006" s="275">
        <v>121.28757254731174</v>
      </c>
      <c r="O2006" s="275">
        <v>82.522884948574713</v>
      </c>
      <c r="P2006" s="275">
        <v>98.130905851566055</v>
      </c>
      <c r="Q2006" s="275">
        <v>113.47497653560055</v>
      </c>
      <c r="R2006" s="275">
        <v>92.756409614432556</v>
      </c>
      <c r="S2006" s="275">
        <v>103.92975267131921</v>
      </c>
      <c r="T2006" s="275">
        <v>132.81703238663064</v>
      </c>
      <c r="U2006" s="275">
        <v>88.428285402110504</v>
      </c>
      <c r="V2006" s="275">
        <v>106.86917598469356</v>
      </c>
      <c r="W2006" s="275">
        <v>0.70713908589173424</v>
      </c>
      <c r="X2006" s="275">
        <v>2.9468810393208016E-2</v>
      </c>
      <c r="Y2006" s="275">
        <v>0.36830394814247114</v>
      </c>
      <c r="Z2006" s="275">
        <v>0.23997055634450221</v>
      </c>
      <c r="AA2006" s="275">
        <v>0.23997055634450221</v>
      </c>
      <c r="AB2006" s="275">
        <v>0.23997055634450221</v>
      </c>
      <c r="AC2006" s="275">
        <v>0.23997055634450221</v>
      </c>
      <c r="AD2006" s="275">
        <v>0.23997055634450221</v>
      </c>
      <c r="AE2006" s="275">
        <v>0.23997055634450221</v>
      </c>
      <c r="AF2006" s="275">
        <v>177.0926238231809</v>
      </c>
      <c r="AG2006" s="275">
        <v>16.398601571418226</v>
      </c>
      <c r="AH2006" s="275">
        <v>16.398601571418226</v>
      </c>
      <c r="AI2006" s="275">
        <v>15.083955560819215</v>
      </c>
      <c r="AJ2006" s="275">
        <v>15.083955560819215</v>
      </c>
      <c r="AK2006" s="275">
        <v>15.083955560819215</v>
      </c>
    </row>
    <row r="2007" spans="1:37" ht="15" x14ac:dyDescent="0.25">
      <c r="A2007" s="269" t="s">
        <v>2649</v>
      </c>
      <c r="B2007" s="269" t="s">
        <v>572</v>
      </c>
      <c r="C2007" s="275">
        <v>31</v>
      </c>
      <c r="D2007" s="269" t="s">
        <v>802</v>
      </c>
      <c r="E2007" s="275">
        <v>56.780971468790867</v>
      </c>
      <c r="F2007" s="275">
        <v>28.954728962691338</v>
      </c>
      <c r="G2007" s="275">
        <v>36.092017061906056</v>
      </c>
      <c r="H2007" s="275">
        <v>43.018161022570034</v>
      </c>
      <c r="I2007" s="275">
        <v>34.378390981175521</v>
      </c>
      <c r="J2007" s="275">
        <v>38.499813169292416</v>
      </c>
      <c r="K2007" s="275">
        <v>66.017619872751894</v>
      </c>
      <c r="L2007" s="275">
        <v>27.923783044056133</v>
      </c>
      <c r="M2007" s="275">
        <v>42.636025897558028</v>
      </c>
      <c r="N2007" s="275">
        <v>24.667596699385115</v>
      </c>
      <c r="O2007" s="275">
        <v>9.5139963192227022</v>
      </c>
      <c r="P2007" s="275">
        <v>15.827996477623708</v>
      </c>
      <c r="Q2007" s="275">
        <v>23.032305131313283</v>
      </c>
      <c r="R2007" s="275">
        <v>14.614612869277366</v>
      </c>
      <c r="S2007" s="275">
        <v>18.798994442586419</v>
      </c>
      <c r="T2007" s="275">
        <v>29.767238633607693</v>
      </c>
      <c r="U2007" s="275">
        <v>12.929904877871671</v>
      </c>
      <c r="V2007" s="275">
        <v>20.086015378017503</v>
      </c>
      <c r="W2007" s="275">
        <v>0.31783654302414227</v>
      </c>
      <c r="X2007" s="275">
        <v>6.5149767038583375E-3</v>
      </c>
      <c r="Y2007" s="275">
        <v>0.16217575986400029</v>
      </c>
      <c r="Z2007" s="275">
        <v>0.17373843734747704</v>
      </c>
      <c r="AA2007" s="275">
        <v>0.17373843734747704</v>
      </c>
      <c r="AB2007" s="275">
        <v>0.17373843734747704</v>
      </c>
      <c r="AC2007" s="275">
        <v>0.17373843734747704</v>
      </c>
      <c r="AD2007" s="275">
        <v>0.17373843734747704</v>
      </c>
      <c r="AE2007" s="275">
        <v>0.17373843734747704</v>
      </c>
      <c r="AF2007" s="275">
        <v>61.958911661999998</v>
      </c>
      <c r="AG2007" s="275">
        <v>5.7373329449999986</v>
      </c>
      <c r="AH2007" s="275">
        <v>5.7373329449999986</v>
      </c>
      <c r="AI2007" s="275">
        <v>4.7406127397830371</v>
      </c>
      <c r="AJ2007" s="275">
        <v>4.7406127397830371</v>
      </c>
      <c r="AK2007" s="275">
        <v>4.7406127397830371</v>
      </c>
    </row>
    <row r="2008" spans="1:37" ht="15" x14ac:dyDescent="0.25">
      <c r="A2008" s="269" t="s">
        <v>2650</v>
      </c>
      <c r="B2008" s="269" t="s">
        <v>574</v>
      </c>
      <c r="C2008" s="275">
        <v>6</v>
      </c>
      <c r="D2008" s="269" t="s">
        <v>802</v>
      </c>
      <c r="E2008" s="275">
        <v>22.712388587516347</v>
      </c>
      <c r="F2008" s="275">
        <v>11.581891585076535</v>
      </c>
      <c r="G2008" s="275">
        <v>14.436806824762421</v>
      </c>
      <c r="H2008" s="275">
        <v>17.207264409028014</v>
      </c>
      <c r="I2008" s="275">
        <v>13.751356392470207</v>
      </c>
      <c r="J2008" s="275">
        <v>15.399925267716963</v>
      </c>
      <c r="K2008" s="275">
        <v>26.407047949100757</v>
      </c>
      <c r="L2008" s="275">
        <v>11.169513217622454</v>
      </c>
      <c r="M2008" s="275">
        <v>17.054410359023212</v>
      </c>
      <c r="N2008" s="275">
        <v>9.6599085332596957</v>
      </c>
      <c r="O2008" s="275">
        <v>3.5984683811947304</v>
      </c>
      <c r="P2008" s="275">
        <v>6.1240684445551317</v>
      </c>
      <c r="Q2008" s="275">
        <v>9.0057919060309608</v>
      </c>
      <c r="R2008" s="275">
        <v>5.6389748987718198</v>
      </c>
      <c r="S2008" s="275">
        <v>7.3125326049290216</v>
      </c>
      <c r="T2008" s="275">
        <v>11.699765306948725</v>
      </c>
      <c r="U2008" s="275">
        <v>4.9648318046543185</v>
      </c>
      <c r="V2008" s="275">
        <v>7.8273409791014554</v>
      </c>
      <c r="W2008" s="275">
        <v>0.16293509114230223</v>
      </c>
      <c r="X2008" s="275">
        <v>2.8545940598592376E-3</v>
      </c>
      <c r="Y2008" s="275">
        <v>8.2894842601080737E-2</v>
      </c>
      <c r="Z2008" s="275">
        <v>0.1131417760834188</v>
      </c>
      <c r="AA2008" s="275">
        <v>0.1131417760834188</v>
      </c>
      <c r="AB2008" s="275">
        <v>0.1131417760834188</v>
      </c>
      <c r="AC2008" s="275">
        <v>0.1131417760834188</v>
      </c>
      <c r="AD2008" s="275">
        <v>0.1131417760834188</v>
      </c>
      <c r="AE2008" s="275">
        <v>0.1131417760834188</v>
      </c>
      <c r="AF2008" s="275">
        <v>24.7375380404</v>
      </c>
      <c r="AG2008" s="275">
        <v>2.2906711645999995</v>
      </c>
      <c r="AH2008" s="275">
        <v>2.2906711645999995</v>
      </c>
      <c r="AI2008" s="275">
        <v>1.8881594163888926</v>
      </c>
      <c r="AJ2008" s="275">
        <v>1.8881594163888926</v>
      </c>
      <c r="AK2008" s="275">
        <v>1.8881594163888926</v>
      </c>
    </row>
    <row r="2009" spans="1:37" ht="15" x14ac:dyDescent="0.25">
      <c r="A2009" s="269" t="s">
        <v>4133</v>
      </c>
      <c r="B2009" s="269" t="s">
        <v>4134</v>
      </c>
      <c r="C2009" s="275">
        <v>187</v>
      </c>
      <c r="D2009" s="269" t="s">
        <v>802</v>
      </c>
      <c r="E2009" s="275">
        <v>540.48477793293625</v>
      </c>
      <c r="F2009" s="275">
        <v>350.0242180886093</v>
      </c>
      <c r="G2009" s="275">
        <v>398.57363441110397</v>
      </c>
      <c r="H2009" s="275">
        <v>444.64985083072617</v>
      </c>
      <c r="I2009" s="275">
        <v>378.87694606393353</v>
      </c>
      <c r="J2009" s="275">
        <v>405.25160423388598</v>
      </c>
      <c r="K2009" s="275">
        <v>610.83364750186888</v>
      </c>
      <c r="L2009" s="275">
        <v>364.22129929558145</v>
      </c>
      <c r="M2009" s="275">
        <v>452.20510233311103</v>
      </c>
      <c r="N2009" s="275">
        <v>205.12180345229129</v>
      </c>
      <c r="O2009" s="275">
        <v>117.73738849192844</v>
      </c>
      <c r="P2009" s="275">
        <v>149.66650372128518</v>
      </c>
      <c r="Q2009" s="275">
        <v>181.02951076441201</v>
      </c>
      <c r="R2009" s="275">
        <v>141.32064637408254</v>
      </c>
      <c r="S2009" s="275">
        <v>158.90335401846295</v>
      </c>
      <c r="T2009" s="275">
        <v>238.10762525584622</v>
      </c>
      <c r="U2009" s="275">
        <v>131.27866180147115</v>
      </c>
      <c r="V2009" s="275">
        <v>172.93411104895299</v>
      </c>
      <c r="W2009" s="275">
        <v>4.0154338193822223</v>
      </c>
      <c r="X2009" s="275">
        <v>7.8174113592865246E-2</v>
      </c>
      <c r="Y2009" s="275">
        <v>2.0468039664875439</v>
      </c>
      <c r="Z2009" s="275">
        <v>1.1193602621023488</v>
      </c>
      <c r="AA2009" s="275">
        <v>1.1193602621023488</v>
      </c>
      <c r="AB2009" s="275">
        <v>1.1193602621023488</v>
      </c>
      <c r="AC2009" s="275">
        <v>1.1193602621023488</v>
      </c>
      <c r="AD2009" s="275">
        <v>1.1193602621023488</v>
      </c>
      <c r="AE2009" s="275">
        <v>1.1193602621023488</v>
      </c>
      <c r="AF2009" s="275">
        <v>343.72993489985066</v>
      </c>
      <c r="AG2009" s="275">
        <v>31.829050759528222</v>
      </c>
      <c r="AH2009" s="275">
        <v>31.829050759528222</v>
      </c>
      <c r="AI2009" s="275">
        <v>30.781227179454902</v>
      </c>
      <c r="AJ2009" s="275">
        <v>30.781227179454902</v>
      </c>
      <c r="AK2009" s="275">
        <v>30.781227179454902</v>
      </c>
    </row>
    <row r="2010" spans="1:37" ht="15" x14ac:dyDescent="0.25">
      <c r="A2010" s="269" t="s">
        <v>2651</v>
      </c>
      <c r="B2010" s="269" t="s">
        <v>2652</v>
      </c>
      <c r="C2010" s="275">
        <v>197</v>
      </c>
      <c r="D2010" s="269" t="s">
        <v>802</v>
      </c>
      <c r="E2010" s="275">
        <v>594.99994133937832</v>
      </c>
      <c r="F2010" s="275">
        <v>381.70186210673018</v>
      </c>
      <c r="G2010" s="275">
        <v>435.59215724668383</v>
      </c>
      <c r="H2010" s="275">
        <v>487.06320128787564</v>
      </c>
      <c r="I2010" s="275">
        <v>413.35327813825376</v>
      </c>
      <c r="J2010" s="275">
        <v>441.6289962022762</v>
      </c>
      <c r="K2010" s="275">
        <v>672.78225159306646</v>
      </c>
      <c r="L2010" s="275">
        <v>398.83862829828115</v>
      </c>
      <c r="M2010" s="275">
        <v>495.4911430297185</v>
      </c>
      <c r="N2010" s="275">
        <v>223.95565215161457</v>
      </c>
      <c r="O2010" s="275">
        <v>127.40815482488703</v>
      </c>
      <c r="P2010" s="275">
        <v>161.76813909360632</v>
      </c>
      <c r="Q2010" s="275">
        <v>194.60922537276625</v>
      </c>
      <c r="R2010" s="275">
        <v>153.2166276068632</v>
      </c>
      <c r="S2010" s="275">
        <v>171.03371450179145</v>
      </c>
      <c r="T2010" s="275">
        <v>260.91879236651505</v>
      </c>
      <c r="U2010" s="275">
        <v>141.96184460337531</v>
      </c>
      <c r="V2010" s="275">
        <v>187.67662248737994</v>
      </c>
      <c r="W2010" s="275">
        <v>4.0154338193822223</v>
      </c>
      <c r="X2010" s="275">
        <v>7.8174113592865246E-2</v>
      </c>
      <c r="Y2010" s="275">
        <v>2.0468039664875439</v>
      </c>
      <c r="Z2010" s="275">
        <v>1.1193602621023488</v>
      </c>
      <c r="AA2010" s="275">
        <v>1.1193602621023488</v>
      </c>
      <c r="AB2010" s="275">
        <v>1.1193602621023488</v>
      </c>
      <c r="AC2010" s="275">
        <v>1.1193602621023488</v>
      </c>
      <c r="AD2010" s="275">
        <v>1.1193602621023488</v>
      </c>
      <c r="AE2010" s="275">
        <v>1.1193602621023488</v>
      </c>
      <c r="AF2010" s="275">
        <v>369.73997838055067</v>
      </c>
      <c r="AG2010" s="275">
        <v>34.237555676528217</v>
      </c>
      <c r="AH2010" s="275">
        <v>34.237555676528217</v>
      </c>
      <c r="AI2010" s="275">
        <v>34.310795844044648</v>
      </c>
      <c r="AJ2010" s="275">
        <v>34.310795844044648</v>
      </c>
      <c r="AK2010" s="275">
        <v>34.310795844044648</v>
      </c>
    </row>
    <row r="2011" spans="1:37" ht="15" x14ac:dyDescent="0.25">
      <c r="A2011" s="269" t="s">
        <v>575</v>
      </c>
      <c r="B2011" s="269" t="s">
        <v>576</v>
      </c>
      <c r="C2011" s="275">
        <v>5</v>
      </c>
      <c r="D2011" s="269" t="s">
        <v>802</v>
      </c>
      <c r="E2011" s="275">
        <v>11.356194293758174</v>
      </c>
      <c r="F2011" s="275">
        <v>5.7909457925382677</v>
      </c>
      <c r="G2011" s="275">
        <v>7.2184034123812104</v>
      </c>
      <c r="H2011" s="275">
        <v>8.6036322045140068</v>
      </c>
      <c r="I2011" s="275">
        <v>6.8756781962351035</v>
      </c>
      <c r="J2011" s="275">
        <v>7.6999626338584815</v>
      </c>
      <c r="K2011" s="275">
        <v>13.203523974550379</v>
      </c>
      <c r="L2011" s="275">
        <v>5.5847566088112268</v>
      </c>
      <c r="M2011" s="275">
        <v>8.5272051795116059</v>
      </c>
      <c r="N2011" s="275">
        <v>4.2013052391842285</v>
      </c>
      <c r="O2011" s="275">
        <v>1.1705851631517465</v>
      </c>
      <c r="P2011" s="275">
        <v>2.4333851948319474</v>
      </c>
      <c r="Q2011" s="275">
        <v>3.8786507260927578</v>
      </c>
      <c r="R2011" s="275">
        <v>2.1955670944072176</v>
      </c>
      <c r="S2011" s="275">
        <v>3.029900393266348</v>
      </c>
      <c r="T2011" s="275">
        <v>5.2256374265516392</v>
      </c>
      <c r="U2011" s="275">
        <v>1.8581706754044365</v>
      </c>
      <c r="V2011" s="275">
        <v>3.2895064806140129</v>
      </c>
      <c r="W2011" s="275">
        <v>1.6446180846307813E-2</v>
      </c>
      <c r="X2011" s="275">
        <v>5.2516854071298948E-4</v>
      </c>
      <c r="Y2011" s="275">
        <v>8.4856746935104005E-3</v>
      </c>
      <c r="Z2011" s="275">
        <v>1.4833313018131084E-3</v>
      </c>
      <c r="AA2011" s="275">
        <v>1.4833313018131084E-3</v>
      </c>
      <c r="AB2011" s="275">
        <v>1.4833313018131084E-3</v>
      </c>
      <c r="AC2011" s="275">
        <v>1.4833313018131084E-3</v>
      </c>
      <c r="AD2011" s="275">
        <v>1.4833313018131084E-3</v>
      </c>
      <c r="AE2011" s="275">
        <v>1.4833313018131084E-3</v>
      </c>
      <c r="AF2011" s="275">
        <v>12.3517336739</v>
      </c>
      <c r="AG2011" s="275">
        <v>1.1437581290999999</v>
      </c>
      <c r="AH2011" s="275">
        <v>1.1437581290999999</v>
      </c>
      <c r="AI2011" s="275">
        <v>0.94383085389683985</v>
      </c>
      <c r="AJ2011" s="275">
        <v>0.94383085389683985</v>
      </c>
      <c r="AK2011" s="275">
        <v>0.94383085389683985</v>
      </c>
    </row>
    <row r="2012" spans="1:37" ht="15" x14ac:dyDescent="0.25">
      <c r="A2012" s="269" t="s">
        <v>4136</v>
      </c>
      <c r="B2012" s="269" t="s">
        <v>4137</v>
      </c>
      <c r="C2012" s="275">
        <v>5</v>
      </c>
      <c r="D2012" s="269" t="s">
        <v>802</v>
      </c>
      <c r="E2012" s="275">
        <v>11.356194293758174</v>
      </c>
      <c r="F2012" s="275">
        <v>5.7909457925382677</v>
      </c>
      <c r="G2012" s="275">
        <v>7.2184034123812104</v>
      </c>
      <c r="H2012" s="275">
        <v>8.6036322045140068</v>
      </c>
      <c r="I2012" s="275">
        <v>6.8756781962351035</v>
      </c>
      <c r="J2012" s="275">
        <v>7.6999626338584815</v>
      </c>
      <c r="K2012" s="275">
        <v>13.203523974550379</v>
      </c>
      <c r="L2012" s="275">
        <v>5.5847566088112268</v>
      </c>
      <c r="M2012" s="275">
        <v>8.5272051795116059</v>
      </c>
      <c r="N2012" s="275">
        <v>4.2013052391842294</v>
      </c>
      <c r="O2012" s="275">
        <v>1.1705851631517463</v>
      </c>
      <c r="P2012" s="275">
        <v>2.4333851948319474</v>
      </c>
      <c r="Q2012" s="275">
        <v>3.8786507260927578</v>
      </c>
      <c r="R2012" s="275">
        <v>2.1955670944072181</v>
      </c>
      <c r="S2012" s="275">
        <v>3.0299003932663475</v>
      </c>
      <c r="T2012" s="275">
        <v>5.2256374265516383</v>
      </c>
      <c r="U2012" s="275">
        <v>1.8581706754044363</v>
      </c>
      <c r="V2012" s="275">
        <v>3.2895064806140129</v>
      </c>
      <c r="W2012" s="275">
        <v>1.6446180846307813E-2</v>
      </c>
      <c r="X2012" s="275">
        <v>5.2516854071298948E-4</v>
      </c>
      <c r="Y2012" s="275">
        <v>8.4856746935104005E-3</v>
      </c>
      <c r="Z2012" s="275">
        <v>1.4833313018131084E-3</v>
      </c>
      <c r="AA2012" s="275">
        <v>1.4833313018131084E-3</v>
      </c>
      <c r="AB2012" s="275">
        <v>1.4833313018131084E-3</v>
      </c>
      <c r="AC2012" s="275">
        <v>1.4833313018131084E-3</v>
      </c>
      <c r="AD2012" s="275">
        <v>1.4833313018131084E-3</v>
      </c>
      <c r="AE2012" s="275">
        <v>1.4833313018131084E-3</v>
      </c>
      <c r="AF2012" s="275">
        <v>12.3517336739</v>
      </c>
      <c r="AG2012" s="275">
        <v>1.1437581290999999</v>
      </c>
      <c r="AH2012" s="275">
        <v>1.1437581290999999</v>
      </c>
      <c r="AI2012" s="275">
        <v>0.94383085389683985</v>
      </c>
      <c r="AJ2012" s="275">
        <v>0.94383085389683985</v>
      </c>
      <c r="AK2012" s="275">
        <v>0.94383085389683985</v>
      </c>
    </row>
    <row r="2013" spans="1:37" ht="15" x14ac:dyDescent="0.25">
      <c r="A2013" s="269" t="s">
        <v>4138</v>
      </c>
      <c r="B2013" s="269" t="s">
        <v>4135</v>
      </c>
      <c r="C2013" s="275">
        <v>5</v>
      </c>
      <c r="D2013" s="269" t="s">
        <v>802</v>
      </c>
      <c r="E2013" s="275">
        <v>11.356194293758174</v>
      </c>
      <c r="F2013" s="275">
        <v>5.7909457925382677</v>
      </c>
      <c r="G2013" s="275">
        <v>7.2184034123812104</v>
      </c>
      <c r="H2013" s="275">
        <v>8.6036322045140068</v>
      </c>
      <c r="I2013" s="275">
        <v>6.8756781962351035</v>
      </c>
      <c r="J2013" s="275">
        <v>7.6999626338584815</v>
      </c>
      <c r="K2013" s="275">
        <v>13.203523974550379</v>
      </c>
      <c r="L2013" s="275">
        <v>5.5847566088112268</v>
      </c>
      <c r="M2013" s="275">
        <v>8.5272051795116059</v>
      </c>
      <c r="N2013" s="275">
        <v>4.2013052391842285</v>
      </c>
      <c r="O2013" s="275">
        <v>1.1705851631517465</v>
      </c>
      <c r="P2013" s="275">
        <v>2.4333851948319469</v>
      </c>
      <c r="Q2013" s="275">
        <v>3.8786507260927574</v>
      </c>
      <c r="R2013" s="275">
        <v>2.1955670944072176</v>
      </c>
      <c r="S2013" s="275">
        <v>3.029900393266348</v>
      </c>
      <c r="T2013" s="275">
        <v>5.2256374265516392</v>
      </c>
      <c r="U2013" s="275">
        <v>1.8581706754044367</v>
      </c>
      <c r="V2013" s="275">
        <v>3.2895064806140129</v>
      </c>
      <c r="W2013" s="275">
        <v>1.6446180846307813E-2</v>
      </c>
      <c r="X2013" s="275">
        <v>5.2516854071298948E-4</v>
      </c>
      <c r="Y2013" s="275">
        <v>8.4856746935104005E-3</v>
      </c>
      <c r="Z2013" s="275">
        <v>1.4833313018131084E-3</v>
      </c>
      <c r="AA2013" s="275">
        <v>1.4833313018131084E-3</v>
      </c>
      <c r="AB2013" s="275">
        <v>1.4833313018131084E-3</v>
      </c>
      <c r="AC2013" s="275">
        <v>1.4833313018131084E-3</v>
      </c>
      <c r="AD2013" s="275">
        <v>1.4833313018131084E-3</v>
      </c>
      <c r="AE2013" s="275">
        <v>1.4833313018131084E-3</v>
      </c>
      <c r="AF2013" s="275">
        <v>12.3517336739</v>
      </c>
      <c r="AG2013" s="275">
        <v>1.1437581290999999</v>
      </c>
      <c r="AH2013" s="275">
        <v>1.1437581290999999</v>
      </c>
      <c r="AI2013" s="275">
        <v>0.94383085389683985</v>
      </c>
      <c r="AJ2013" s="275">
        <v>0.94383085389683985</v>
      </c>
      <c r="AK2013" s="275">
        <v>0.94383085389683985</v>
      </c>
    </row>
    <row r="2014" spans="1:37" ht="15" x14ac:dyDescent="0.25">
      <c r="A2014" s="269" t="s">
        <v>2653</v>
      </c>
      <c r="B2014" s="269" t="s">
        <v>585</v>
      </c>
      <c r="C2014" s="275">
        <v>5</v>
      </c>
      <c r="D2014" s="269" t="s">
        <v>802</v>
      </c>
      <c r="E2014" s="275">
        <v>11.356194293758174</v>
      </c>
      <c r="F2014" s="275">
        <v>5.7909457925382677</v>
      </c>
      <c r="G2014" s="275">
        <v>7.2184034123812104</v>
      </c>
      <c r="H2014" s="275">
        <v>8.6036322045140068</v>
      </c>
      <c r="I2014" s="275">
        <v>6.8756781962351035</v>
      </c>
      <c r="J2014" s="275">
        <v>7.6999626338584815</v>
      </c>
      <c r="K2014" s="275">
        <v>13.203523974550379</v>
      </c>
      <c r="L2014" s="275">
        <v>5.5847566088112268</v>
      </c>
      <c r="M2014" s="275">
        <v>8.5272051795116059</v>
      </c>
      <c r="N2014" s="275">
        <v>4.2013052391842285</v>
      </c>
      <c r="O2014" s="275">
        <v>1.1705851631517465</v>
      </c>
      <c r="P2014" s="275">
        <v>2.4333851948319469</v>
      </c>
      <c r="Q2014" s="275">
        <v>3.8786507260927574</v>
      </c>
      <c r="R2014" s="275">
        <v>2.1955670944072176</v>
      </c>
      <c r="S2014" s="275">
        <v>3.029900393266348</v>
      </c>
      <c r="T2014" s="275">
        <v>5.2256374265516392</v>
      </c>
      <c r="U2014" s="275">
        <v>1.8581706754044367</v>
      </c>
      <c r="V2014" s="275">
        <v>3.2895064806140129</v>
      </c>
      <c r="W2014" s="275">
        <v>1.6446180846307813E-2</v>
      </c>
      <c r="X2014" s="275">
        <v>5.2516854071298948E-4</v>
      </c>
      <c r="Y2014" s="275">
        <v>8.4856746935104005E-3</v>
      </c>
      <c r="Z2014" s="275">
        <v>1.4833313018131084E-3</v>
      </c>
      <c r="AA2014" s="275">
        <v>1.4833313018131084E-3</v>
      </c>
      <c r="AB2014" s="275">
        <v>1.4833313018131084E-3</v>
      </c>
      <c r="AC2014" s="275">
        <v>1.4833313018131084E-3</v>
      </c>
      <c r="AD2014" s="275">
        <v>1.4833313018131084E-3</v>
      </c>
      <c r="AE2014" s="275">
        <v>1.4833313018131084E-3</v>
      </c>
      <c r="AF2014" s="275">
        <v>12.3517336739</v>
      </c>
      <c r="AG2014" s="275">
        <v>1.1437581290999999</v>
      </c>
      <c r="AH2014" s="275">
        <v>1.1437581290999999</v>
      </c>
      <c r="AI2014" s="275">
        <v>0.94383085389683985</v>
      </c>
      <c r="AJ2014" s="275">
        <v>0.94383085389683985</v>
      </c>
      <c r="AK2014" s="275">
        <v>0.94383085389683985</v>
      </c>
    </row>
    <row r="2015" spans="1:37" ht="15" x14ac:dyDescent="0.25">
      <c r="A2015" s="269" t="s">
        <v>578</v>
      </c>
      <c r="B2015" s="269" t="s">
        <v>4139</v>
      </c>
      <c r="C2015" s="275">
        <v>197</v>
      </c>
      <c r="D2015" s="269" t="s">
        <v>802</v>
      </c>
      <c r="E2015" s="275">
        <v>573.14221858881069</v>
      </c>
      <c r="F2015" s="275">
        <v>347.28546143440883</v>
      </c>
      <c r="G2015" s="275">
        <v>404.57002657158228</v>
      </c>
      <c r="H2015" s="275">
        <v>453.78491174512612</v>
      </c>
      <c r="I2015" s="275">
        <v>389.76065947773469</v>
      </c>
      <c r="J2015" s="275">
        <v>420.50952904824385</v>
      </c>
      <c r="K2015" s="275">
        <v>645.20295167054928</v>
      </c>
      <c r="L2015" s="275">
        <v>339.08235922176607</v>
      </c>
      <c r="M2015" s="275">
        <v>455.6944639656075</v>
      </c>
      <c r="N2015" s="275">
        <v>244.15655298938245</v>
      </c>
      <c r="O2015" s="275">
        <v>126.59314341380087</v>
      </c>
      <c r="P2015" s="275">
        <v>175.03396514047745</v>
      </c>
      <c r="Q2015" s="275">
        <v>227.8756712278809</v>
      </c>
      <c r="R2015" s="275">
        <v>163.38945782817615</v>
      </c>
      <c r="S2015" s="275">
        <v>196.30070490114076</v>
      </c>
      <c r="T2015" s="275">
        <v>282.23938129084189</v>
      </c>
      <c r="U2015" s="275">
        <v>150.29649877649447</v>
      </c>
      <c r="V2015" s="275">
        <v>205.95025228084836</v>
      </c>
      <c r="W2015" s="275">
        <v>2.0791038764866125</v>
      </c>
      <c r="X2015" s="275">
        <v>5.7372762788779438E-2</v>
      </c>
      <c r="Y2015" s="275">
        <v>1.0682383196376959</v>
      </c>
      <c r="Z2015" s="275">
        <v>0.99531005752357804</v>
      </c>
      <c r="AA2015" s="275">
        <v>0.99531005752357804</v>
      </c>
      <c r="AB2015" s="275">
        <v>0.99531005752357804</v>
      </c>
      <c r="AC2015" s="275">
        <v>0.99531005752357804</v>
      </c>
      <c r="AD2015" s="275">
        <v>0.99531005752357804</v>
      </c>
      <c r="AE2015" s="275">
        <v>0.99531005752357804</v>
      </c>
      <c r="AF2015" s="275">
        <v>499.02892552668089</v>
      </c>
      <c r="AG2015" s="275">
        <v>46.209579561518225</v>
      </c>
      <c r="AH2015" s="275">
        <v>46.209579561518225</v>
      </c>
      <c r="AI2015" s="275">
        <v>39.667411718334961</v>
      </c>
      <c r="AJ2015" s="275">
        <v>39.667411718334961</v>
      </c>
      <c r="AK2015" s="275">
        <v>39.667411718334961</v>
      </c>
    </row>
    <row r="2016" spans="1:37" ht="15" x14ac:dyDescent="0.25">
      <c r="A2016" s="269" t="s">
        <v>4140</v>
      </c>
      <c r="B2016" s="269" t="s">
        <v>4141</v>
      </c>
      <c r="C2016" s="275">
        <v>197</v>
      </c>
      <c r="D2016" s="269" t="s">
        <v>802</v>
      </c>
      <c r="E2016" s="275">
        <v>573.14221858881069</v>
      </c>
      <c r="F2016" s="275">
        <v>347.28546143440883</v>
      </c>
      <c r="G2016" s="275">
        <v>404.57002657158228</v>
      </c>
      <c r="H2016" s="275">
        <v>453.78491174512612</v>
      </c>
      <c r="I2016" s="275">
        <v>389.76065947773475</v>
      </c>
      <c r="J2016" s="275">
        <v>420.50952904824385</v>
      </c>
      <c r="K2016" s="275">
        <v>645.20295167054928</v>
      </c>
      <c r="L2016" s="275">
        <v>339.08235922176607</v>
      </c>
      <c r="M2016" s="275">
        <v>455.6944639656075</v>
      </c>
      <c r="N2016" s="275">
        <v>244.02673277667705</v>
      </c>
      <c r="O2016" s="275">
        <v>126.46332320109551</v>
      </c>
      <c r="P2016" s="275">
        <v>174.90414492777208</v>
      </c>
      <c r="Q2016" s="275">
        <v>227.7458510151755</v>
      </c>
      <c r="R2016" s="275">
        <v>163.25963761547078</v>
      </c>
      <c r="S2016" s="275">
        <v>196.17088468843539</v>
      </c>
      <c r="T2016" s="275">
        <v>282.10956107813655</v>
      </c>
      <c r="U2016" s="275">
        <v>150.16667856378911</v>
      </c>
      <c r="V2016" s="275">
        <v>205.82043206814296</v>
      </c>
      <c r="W2016" s="275">
        <v>2.1211318921855358</v>
      </c>
      <c r="X2016" s="275">
        <v>5.8346855890918398E-2</v>
      </c>
      <c r="Y2016" s="275">
        <v>1.0897393740382271</v>
      </c>
      <c r="Z2016" s="275">
        <v>0.99848883046901737</v>
      </c>
      <c r="AA2016" s="275">
        <v>0.99848883046901737</v>
      </c>
      <c r="AB2016" s="275">
        <v>0.99848883046901737</v>
      </c>
      <c r="AC2016" s="275">
        <v>0.99848883046901737</v>
      </c>
      <c r="AD2016" s="275">
        <v>0.99848883046901737</v>
      </c>
      <c r="AE2016" s="275">
        <v>0.99848883046901737</v>
      </c>
      <c r="AF2016" s="275">
        <v>498.95439391148091</v>
      </c>
      <c r="AG2016" s="275">
        <v>46.202678020118228</v>
      </c>
      <c r="AH2016" s="275">
        <v>46.202678020118228</v>
      </c>
      <c r="AI2016" s="275">
        <v>39.663781119245812</v>
      </c>
      <c r="AJ2016" s="275">
        <v>39.663781119245812</v>
      </c>
      <c r="AK2016" s="275">
        <v>39.663781119245812</v>
      </c>
    </row>
    <row r="2017" spans="1:37" ht="15" x14ac:dyDescent="0.25">
      <c r="A2017" s="269" t="s">
        <v>2654</v>
      </c>
      <c r="B2017" s="269" t="s">
        <v>4141</v>
      </c>
      <c r="C2017" s="275">
        <v>197</v>
      </c>
      <c r="D2017" s="269" t="s">
        <v>802</v>
      </c>
      <c r="E2017" s="275">
        <v>573.14221858881069</v>
      </c>
      <c r="F2017" s="275">
        <v>347.28546143440883</v>
      </c>
      <c r="G2017" s="275">
        <v>404.57002657158233</v>
      </c>
      <c r="H2017" s="275">
        <v>453.78491174512618</v>
      </c>
      <c r="I2017" s="275">
        <v>389.76065947773475</v>
      </c>
      <c r="J2017" s="275">
        <v>420.50952904824391</v>
      </c>
      <c r="K2017" s="275">
        <v>645.20295167054928</v>
      </c>
      <c r="L2017" s="275">
        <v>339.08235922176607</v>
      </c>
      <c r="M2017" s="275">
        <v>455.6944639656075</v>
      </c>
      <c r="N2017" s="275">
        <v>244.02673277667708</v>
      </c>
      <c r="O2017" s="275">
        <v>126.46332320109551</v>
      </c>
      <c r="P2017" s="275">
        <v>174.90414492777208</v>
      </c>
      <c r="Q2017" s="275">
        <v>227.74585101517553</v>
      </c>
      <c r="R2017" s="275">
        <v>163.25963761547078</v>
      </c>
      <c r="S2017" s="275">
        <v>196.17088468843539</v>
      </c>
      <c r="T2017" s="275">
        <v>282.10956107813655</v>
      </c>
      <c r="U2017" s="275">
        <v>150.16667856378911</v>
      </c>
      <c r="V2017" s="275">
        <v>205.82043206814296</v>
      </c>
      <c r="W2017" s="275">
        <v>2.1211318921855358</v>
      </c>
      <c r="X2017" s="275">
        <v>5.8346855890918398E-2</v>
      </c>
      <c r="Y2017" s="275">
        <v>1.0897393740382271</v>
      </c>
      <c r="Z2017" s="275">
        <v>0.99848883046901737</v>
      </c>
      <c r="AA2017" s="275">
        <v>0.99848883046901737</v>
      </c>
      <c r="AB2017" s="275">
        <v>0.99848883046901737</v>
      </c>
      <c r="AC2017" s="275">
        <v>0.99848883046901737</v>
      </c>
      <c r="AD2017" s="275">
        <v>0.99848883046901737</v>
      </c>
      <c r="AE2017" s="275">
        <v>0.99848883046901737</v>
      </c>
      <c r="AF2017" s="275">
        <v>498.95439391148091</v>
      </c>
      <c r="AG2017" s="275">
        <v>46.202678020118228</v>
      </c>
      <c r="AH2017" s="275">
        <v>46.202678020118228</v>
      </c>
      <c r="AI2017" s="275">
        <v>39.663781119245805</v>
      </c>
      <c r="AJ2017" s="275">
        <v>39.663781119245805</v>
      </c>
      <c r="AK2017" s="275">
        <v>39.663781119245805</v>
      </c>
    </row>
    <row r="2018" spans="1:37" ht="15" x14ac:dyDescent="0.25">
      <c r="A2018" s="269" t="s">
        <v>579</v>
      </c>
      <c r="B2018" s="269" t="s">
        <v>580</v>
      </c>
      <c r="C2018" s="275">
        <v>5</v>
      </c>
      <c r="D2018" s="269" t="s">
        <v>802</v>
      </c>
      <c r="E2018" s="275">
        <v>22.712388587516347</v>
      </c>
      <c r="F2018" s="275">
        <v>11.581891585076535</v>
      </c>
      <c r="G2018" s="275">
        <v>14.436806824762421</v>
      </c>
      <c r="H2018" s="275">
        <v>17.207264409028014</v>
      </c>
      <c r="I2018" s="275">
        <v>13.751356392470207</v>
      </c>
      <c r="J2018" s="275">
        <v>15.399925267716963</v>
      </c>
      <c r="K2018" s="275">
        <v>26.407047949100757</v>
      </c>
      <c r="L2018" s="275">
        <v>11.169513217622454</v>
      </c>
      <c r="M2018" s="275">
        <v>17.054410359023212</v>
      </c>
      <c r="N2018" s="275">
        <v>7.9940538539338419</v>
      </c>
      <c r="O2018" s="275">
        <v>1.9326137018688774</v>
      </c>
      <c r="P2018" s="275">
        <v>4.4582137652292788</v>
      </c>
      <c r="Q2018" s="275">
        <v>7.3399372267051088</v>
      </c>
      <c r="R2018" s="275">
        <v>3.9731202194459674</v>
      </c>
      <c r="S2018" s="275">
        <v>5.6466779256031696</v>
      </c>
      <c r="T2018" s="275">
        <v>10.033910627622873</v>
      </c>
      <c r="U2018" s="275">
        <v>3.2989771253284652</v>
      </c>
      <c r="V2018" s="275">
        <v>6.1614862997756035</v>
      </c>
      <c r="W2018" s="275">
        <v>2.6800255932615626E-2</v>
      </c>
      <c r="X2018" s="275">
        <v>5.4916000142597884E-4</v>
      </c>
      <c r="Y2018" s="275">
        <v>1.3674707967020801E-2</v>
      </c>
      <c r="Z2018" s="275">
        <v>1.9073118036262169E-3</v>
      </c>
      <c r="AA2018" s="275">
        <v>1.9073118036262169E-3</v>
      </c>
      <c r="AB2018" s="275">
        <v>1.9073118036262169E-3</v>
      </c>
      <c r="AC2018" s="275">
        <v>1.9073118036262169E-3</v>
      </c>
      <c r="AD2018" s="275">
        <v>1.9073118036262169E-3</v>
      </c>
      <c r="AE2018" s="275">
        <v>1.9073118036262169E-3</v>
      </c>
      <c r="AF2018" s="275">
        <v>24.692281825000002</v>
      </c>
      <c r="AG2018" s="275">
        <v>2.2864804906999998</v>
      </c>
      <c r="AH2018" s="275">
        <v>2.2864804906999998</v>
      </c>
      <c r="AI2018" s="275">
        <v>1.7402163911825106</v>
      </c>
      <c r="AJ2018" s="275">
        <v>1.7402163911825106</v>
      </c>
      <c r="AK2018" s="275">
        <v>1.7402163911825106</v>
      </c>
    </row>
    <row r="2019" spans="1:37" ht="15" x14ac:dyDescent="0.25">
      <c r="A2019" s="269" t="s">
        <v>1172</v>
      </c>
      <c r="B2019" s="269" t="s">
        <v>580</v>
      </c>
      <c r="C2019" s="275">
        <v>5</v>
      </c>
      <c r="D2019" s="269" t="s">
        <v>802</v>
      </c>
      <c r="E2019" s="275">
        <v>34.068582881274523</v>
      </c>
      <c r="F2019" s="275">
        <v>17.372837377614804</v>
      </c>
      <c r="G2019" s="275">
        <v>21.655210237143635</v>
      </c>
      <c r="H2019" s="275">
        <v>25.810896613542024</v>
      </c>
      <c r="I2019" s="275">
        <v>20.62703458870531</v>
      </c>
      <c r="J2019" s="275">
        <v>23.099887901575446</v>
      </c>
      <c r="K2019" s="275">
        <v>39.610571923651136</v>
      </c>
      <c r="L2019" s="275">
        <v>16.754269826433681</v>
      </c>
      <c r="M2019" s="275">
        <v>25.581615538534816</v>
      </c>
      <c r="N2019" s="275">
        <v>11.183730519434599</v>
      </c>
      <c r="O2019" s="275">
        <v>2.0915702913371517</v>
      </c>
      <c r="P2019" s="275">
        <v>5.8799703863777539</v>
      </c>
      <c r="Q2019" s="275">
        <v>10.202555578591497</v>
      </c>
      <c r="R2019" s="275">
        <v>5.1520051957587558</v>
      </c>
      <c r="S2019" s="275">
        <v>7.662585408952582</v>
      </c>
      <c r="T2019" s="275">
        <v>14.243515679968143</v>
      </c>
      <c r="U2019" s="275">
        <v>4.1411154265265342</v>
      </c>
      <c r="V2019" s="275">
        <v>8.4347979702112319</v>
      </c>
      <c r="W2019" s="275">
        <v>1.6446180846307813E-2</v>
      </c>
      <c r="X2019" s="275">
        <v>5.2516854071298948E-4</v>
      </c>
      <c r="Y2019" s="275">
        <v>8.4856746935104005E-3</v>
      </c>
      <c r="Z2019" s="275">
        <v>1.4833313018131084E-3</v>
      </c>
      <c r="AA2019" s="275">
        <v>1.4833313018131084E-3</v>
      </c>
      <c r="AB2019" s="275">
        <v>1.4833313018131084E-3</v>
      </c>
      <c r="AC2019" s="275">
        <v>1.4833313018131084E-3</v>
      </c>
      <c r="AD2019" s="275">
        <v>1.4833313018131084E-3</v>
      </c>
      <c r="AE2019" s="275">
        <v>1.4833313018131084E-3</v>
      </c>
      <c r="AF2019" s="275">
        <v>37.0135991836</v>
      </c>
      <c r="AG2019" s="275">
        <v>3.4274221049999993</v>
      </c>
      <c r="AH2019" s="275">
        <v>3.4274221049999993</v>
      </c>
      <c r="AI2019" s="275">
        <v>2.5962686265510642</v>
      </c>
      <c r="AJ2019" s="275">
        <v>2.5962686265510642</v>
      </c>
      <c r="AK2019" s="275">
        <v>2.5962686265510642</v>
      </c>
    </row>
    <row r="2020" spans="1:37" ht="15" x14ac:dyDescent="0.25">
      <c r="A2020" s="269" t="s">
        <v>581</v>
      </c>
      <c r="B2020" s="269" t="s">
        <v>570</v>
      </c>
      <c r="C2020" s="275">
        <v>72</v>
      </c>
      <c r="D2020" s="269" t="s">
        <v>802</v>
      </c>
      <c r="E2020" s="275">
        <v>238.31423786659033</v>
      </c>
      <c r="F2020" s="275">
        <v>150.23004304291328</v>
      </c>
      <c r="G2020" s="275">
        <v>173.67451739361755</v>
      </c>
      <c r="H2020" s="275">
        <v>198.4357680517634</v>
      </c>
      <c r="I2020" s="275">
        <v>162.22279925884618</v>
      </c>
      <c r="J2020" s="275">
        <v>176.29061409333991</v>
      </c>
      <c r="K2020" s="275">
        <v>275.35836490335225</v>
      </c>
      <c r="L2020" s="275">
        <v>162.3050185658328</v>
      </c>
      <c r="M2020" s="275">
        <v>202.03472861110285</v>
      </c>
      <c r="N2020" s="275">
        <v>110.81602745374629</v>
      </c>
      <c r="O2020" s="275">
        <v>75.019283783214803</v>
      </c>
      <c r="P2020" s="275">
        <v>88.208446363985203</v>
      </c>
      <c r="Q2020" s="275">
        <v>105.45952361843784</v>
      </c>
      <c r="R2020" s="275">
        <v>88.152944798780197</v>
      </c>
      <c r="S2020" s="275">
        <v>93.594354195760531</v>
      </c>
      <c r="T2020" s="275">
        <v>129.14865383549648</v>
      </c>
      <c r="U2020" s="275">
        <v>85.087803279804362</v>
      </c>
      <c r="V2020" s="275">
        <v>102.23757634971668</v>
      </c>
      <c r="W2020" s="275">
        <v>1.1871463775632622</v>
      </c>
      <c r="X2020" s="275">
        <v>4.3381456730529615E-2</v>
      </c>
      <c r="Y2020" s="275">
        <v>0.61526391714689588</v>
      </c>
      <c r="Z2020" s="275">
        <v>0.42858452329571145</v>
      </c>
      <c r="AA2020" s="275">
        <v>0.42858452329571145</v>
      </c>
      <c r="AB2020" s="275">
        <v>0.42858452329571145</v>
      </c>
      <c r="AC2020" s="275">
        <v>0.42858452329571145</v>
      </c>
      <c r="AD2020" s="275">
        <v>0.42858452329571145</v>
      </c>
      <c r="AE2020" s="275">
        <v>0.42858452329571145</v>
      </c>
      <c r="AF2020" s="275">
        <v>143.46993939237817</v>
      </c>
      <c r="AG2020" s="275">
        <v>13.285177683996874</v>
      </c>
      <c r="AH2020" s="275">
        <v>13.285177683996874</v>
      </c>
      <c r="AI2020" s="275">
        <v>15.126167019451829</v>
      </c>
      <c r="AJ2020" s="275">
        <v>15.126167019451829</v>
      </c>
      <c r="AK2020" s="275">
        <v>15.126167019451829</v>
      </c>
    </row>
    <row r="2021" spans="1:37" ht="15" x14ac:dyDescent="0.25">
      <c r="A2021" s="269" t="s">
        <v>1173</v>
      </c>
      <c r="B2021" s="269" t="s">
        <v>570</v>
      </c>
      <c r="C2021" s="275">
        <v>80</v>
      </c>
      <c r="D2021" s="269" t="s">
        <v>802</v>
      </c>
      <c r="E2021" s="275">
        <v>245.01564374678233</v>
      </c>
      <c r="F2021" s="275">
        <v>162.46137310093664</v>
      </c>
      <c r="G2021" s="275">
        <v>184.51371415518656</v>
      </c>
      <c r="H2021" s="275">
        <v>212.72182254275779</v>
      </c>
      <c r="I2021" s="275">
        <v>173.40472123656124</v>
      </c>
      <c r="J2021" s="275">
        <v>188.90545165517543</v>
      </c>
      <c r="K2021" s="275">
        <v>284.72684114623962</v>
      </c>
      <c r="L2021" s="275">
        <v>179.29226217445932</v>
      </c>
      <c r="M2021" s="275">
        <v>216.079523649029</v>
      </c>
      <c r="N2021" s="275">
        <v>98.26718506345108</v>
      </c>
      <c r="O2021" s="275">
        <v>66.588730086470918</v>
      </c>
      <c r="P2021" s="275">
        <v>78.307936708414658</v>
      </c>
      <c r="Q2021" s="275">
        <v>93.669309946373062</v>
      </c>
      <c r="R2021" s="275">
        <v>78.038657726462731</v>
      </c>
      <c r="S2021" s="275">
        <v>83.250742653063824</v>
      </c>
      <c r="T2021" s="275">
        <v>114.45778400937446</v>
      </c>
      <c r="U2021" s="275">
        <v>76.405638275946728</v>
      </c>
      <c r="V2021" s="275">
        <v>91.192036304462491</v>
      </c>
      <c r="W2021" s="275">
        <v>1.1486750435664363</v>
      </c>
      <c r="X2021" s="275">
        <v>4.2476542909448356E-2</v>
      </c>
      <c r="Y2021" s="275">
        <v>0.59557579323794241</v>
      </c>
      <c r="Z2021" s="275">
        <v>0.2989196995706771</v>
      </c>
      <c r="AA2021" s="275">
        <v>0.2989196995706771</v>
      </c>
      <c r="AB2021" s="275">
        <v>0.2989196995706771</v>
      </c>
      <c r="AC2021" s="275">
        <v>0.2989196995706771</v>
      </c>
      <c r="AD2021" s="275">
        <v>0.2989196995706771</v>
      </c>
      <c r="AE2021" s="275">
        <v>0.2989196995706771</v>
      </c>
      <c r="AF2021" s="275">
        <v>131.63212887895844</v>
      </c>
      <c r="AG2021" s="275">
        <v>12.189008198596905</v>
      </c>
      <c r="AH2021" s="275">
        <v>12.189008198596905</v>
      </c>
      <c r="AI2021" s="275">
        <v>13.682899556525934</v>
      </c>
      <c r="AJ2021" s="275">
        <v>13.682899556525934</v>
      </c>
      <c r="AK2021" s="275">
        <v>13.682899556525934</v>
      </c>
    </row>
    <row r="2022" spans="1:37" ht="15" x14ac:dyDescent="0.25">
      <c r="A2022" s="269" t="s">
        <v>582</v>
      </c>
      <c r="B2022" s="269" t="s">
        <v>572</v>
      </c>
      <c r="C2022" s="275">
        <v>16</v>
      </c>
      <c r="D2022" s="269" t="s">
        <v>802</v>
      </c>
      <c r="E2022" s="275">
        <v>56.780971468790867</v>
      </c>
      <c r="F2022" s="275">
        <v>28.954728962691338</v>
      </c>
      <c r="G2022" s="275">
        <v>36.092017061906056</v>
      </c>
      <c r="H2022" s="275">
        <v>43.018161022570034</v>
      </c>
      <c r="I2022" s="275">
        <v>34.378390981175521</v>
      </c>
      <c r="J2022" s="275">
        <v>38.499813169292416</v>
      </c>
      <c r="K2022" s="275">
        <v>66.017619872751894</v>
      </c>
      <c r="L2022" s="275">
        <v>27.923783044056133</v>
      </c>
      <c r="M2022" s="275">
        <v>42.636025897558028</v>
      </c>
      <c r="N2022" s="275">
        <v>23.631905824762349</v>
      </c>
      <c r="O2022" s="275">
        <v>8.4783054445999362</v>
      </c>
      <c r="P2022" s="275">
        <v>14.792305603000946</v>
      </c>
      <c r="Q2022" s="275">
        <v>21.996614256690517</v>
      </c>
      <c r="R2022" s="275">
        <v>13.580221482430726</v>
      </c>
      <c r="S2022" s="275">
        <v>17.763628439907684</v>
      </c>
      <c r="T2022" s="275">
        <v>28.731547758984927</v>
      </c>
      <c r="U2022" s="275">
        <v>11.894214003248909</v>
      </c>
      <c r="V2022" s="275">
        <v>19.050649375338772</v>
      </c>
      <c r="W2022" s="275">
        <v>0.40487290996312703</v>
      </c>
      <c r="X2022" s="275">
        <v>6.5443770721659526E-3</v>
      </c>
      <c r="Y2022" s="275">
        <v>0.20570864351764648</v>
      </c>
      <c r="Z2022" s="275">
        <v>0.15022247377378406</v>
      </c>
      <c r="AA2022" s="275">
        <v>0.15022247377378406</v>
      </c>
      <c r="AB2022" s="275">
        <v>0.15022247377378406</v>
      </c>
      <c r="AC2022" s="275">
        <v>0.15022247377378406</v>
      </c>
      <c r="AD2022" s="275">
        <v>0.15022247377378406</v>
      </c>
      <c r="AE2022" s="275">
        <v>0.15022247377378406</v>
      </c>
      <c r="AF2022" s="275">
        <v>61.840128305</v>
      </c>
      <c r="AG2022" s="275">
        <v>5.7263337404999985</v>
      </c>
      <c r="AH2022" s="275">
        <v>5.7263337404999985</v>
      </c>
      <c r="AI2022" s="275">
        <v>4.7292655009182329</v>
      </c>
      <c r="AJ2022" s="275">
        <v>4.7292655009182329</v>
      </c>
      <c r="AK2022" s="275">
        <v>4.7292655009182329</v>
      </c>
    </row>
    <row r="2023" spans="1:37" ht="15" x14ac:dyDescent="0.25">
      <c r="A2023" s="269" t="s">
        <v>1174</v>
      </c>
      <c r="B2023" s="269" t="s">
        <v>1175</v>
      </c>
      <c r="C2023" s="275">
        <v>7</v>
      </c>
      <c r="D2023" s="269" t="s">
        <v>802</v>
      </c>
      <c r="E2023" s="275">
        <v>22.712388587516347</v>
      </c>
      <c r="F2023" s="275">
        <v>11.581891585076535</v>
      </c>
      <c r="G2023" s="275">
        <v>14.436806824762421</v>
      </c>
      <c r="H2023" s="275">
        <v>17.207264409028014</v>
      </c>
      <c r="I2023" s="275">
        <v>13.751356392470207</v>
      </c>
      <c r="J2023" s="275">
        <v>15.399925267716963</v>
      </c>
      <c r="K2023" s="275">
        <v>26.407047949100757</v>
      </c>
      <c r="L2023" s="275">
        <v>11.169513217622454</v>
      </c>
      <c r="M2023" s="275">
        <v>17.054410359023212</v>
      </c>
      <c r="N2023" s="275">
        <v>7.7205802201846545</v>
      </c>
      <c r="O2023" s="275">
        <v>1.6591400681196895</v>
      </c>
      <c r="P2023" s="275">
        <v>4.1847401314800914</v>
      </c>
      <c r="Q2023" s="275">
        <v>7.0664635929559214</v>
      </c>
      <c r="R2023" s="275">
        <v>3.7012709454169337</v>
      </c>
      <c r="S2023" s="275">
        <v>5.3736103817840206</v>
      </c>
      <c r="T2023" s="275">
        <v>9.7604369938736859</v>
      </c>
      <c r="U2023" s="275">
        <v>3.0255034915792773</v>
      </c>
      <c r="V2023" s="275">
        <v>5.8884187559564545</v>
      </c>
      <c r="W2023" s="275">
        <v>8.9536421764154703E-2</v>
      </c>
      <c r="X2023" s="275">
        <v>1.5712359439194975E-3</v>
      </c>
      <c r="Y2023" s="275">
        <v>4.5553828854037103E-2</v>
      </c>
      <c r="Z2023" s="275">
        <v>5.9340456716203312E-3</v>
      </c>
      <c r="AA2023" s="275">
        <v>5.9340456716203312E-3</v>
      </c>
      <c r="AB2023" s="275">
        <v>5.9340456716203312E-3</v>
      </c>
      <c r="AC2023" s="275">
        <v>5.9340456716203312E-3</v>
      </c>
      <c r="AD2023" s="275">
        <v>5.9340456716203312E-3</v>
      </c>
      <c r="AE2023" s="275">
        <v>5.9340456716203312E-3</v>
      </c>
      <c r="AF2023" s="275">
        <v>24.802297042900001</v>
      </c>
      <c r="AG2023" s="275">
        <v>2.2966677918999996</v>
      </c>
      <c r="AH2023" s="275">
        <v>2.2966677918999996</v>
      </c>
      <c r="AI2023" s="275">
        <v>1.8878326538041779</v>
      </c>
      <c r="AJ2023" s="275">
        <v>1.8878326538041779</v>
      </c>
      <c r="AK2023" s="275">
        <v>1.8878326538041779</v>
      </c>
    </row>
    <row r="2024" spans="1:37" ht="15" x14ac:dyDescent="0.25">
      <c r="A2024" s="269" t="s">
        <v>583</v>
      </c>
      <c r="B2024" s="269" t="s">
        <v>574</v>
      </c>
      <c r="C2024" s="275">
        <v>6</v>
      </c>
      <c r="D2024" s="269" t="s">
        <v>802</v>
      </c>
      <c r="E2024" s="275">
        <v>22.712388587516347</v>
      </c>
      <c r="F2024" s="275">
        <v>11.581891585076535</v>
      </c>
      <c r="G2024" s="275">
        <v>14.436806824762421</v>
      </c>
      <c r="H2024" s="275">
        <v>17.207264409028014</v>
      </c>
      <c r="I2024" s="275">
        <v>13.751356392470207</v>
      </c>
      <c r="J2024" s="275">
        <v>15.399925267716963</v>
      </c>
      <c r="K2024" s="275">
        <v>26.407047949100757</v>
      </c>
      <c r="L2024" s="275">
        <v>11.169513217622454</v>
      </c>
      <c r="M2024" s="275">
        <v>17.054410359023212</v>
      </c>
      <c r="N2024" s="275">
        <v>8.2069247729531227</v>
      </c>
      <c r="O2024" s="275">
        <v>2.1454846208881575</v>
      </c>
      <c r="P2024" s="275">
        <v>4.6710846842485596</v>
      </c>
      <c r="Q2024" s="275">
        <v>7.5528081457243879</v>
      </c>
      <c r="R2024" s="275">
        <v>4.1856662665212161</v>
      </c>
      <c r="S2024" s="275">
        <v>5.8594676266364409</v>
      </c>
      <c r="T2024" s="275">
        <v>10.246781546642151</v>
      </c>
      <c r="U2024" s="275">
        <v>3.511848044347746</v>
      </c>
      <c r="V2024" s="275">
        <v>6.3742760008088748</v>
      </c>
      <c r="W2024" s="275">
        <v>7.6745504357846883E-2</v>
      </c>
      <c r="X2024" s="275">
        <v>1.346773683206508E-3</v>
      </c>
      <c r="Y2024" s="275">
        <v>3.9046139020526699E-2</v>
      </c>
      <c r="Z2024" s="275">
        <v>5.0863248498072226E-3</v>
      </c>
      <c r="AA2024" s="275">
        <v>5.0863248498072226E-3</v>
      </c>
      <c r="AB2024" s="275">
        <v>5.0863248498072226E-3</v>
      </c>
      <c r="AC2024" s="275">
        <v>5.0863248498072226E-3</v>
      </c>
      <c r="AD2024" s="275">
        <v>5.0863248498072226E-3</v>
      </c>
      <c r="AE2024" s="275">
        <v>5.0863248498072226E-3</v>
      </c>
      <c r="AF2024" s="275">
        <v>24.722724453400001</v>
      </c>
      <c r="AG2024" s="275">
        <v>2.2892994439999996</v>
      </c>
      <c r="AH2024" s="275">
        <v>2.2892994439999996</v>
      </c>
      <c r="AI2024" s="275">
        <v>1.884280149641909</v>
      </c>
      <c r="AJ2024" s="275">
        <v>1.884280149641909</v>
      </c>
      <c r="AK2024" s="275">
        <v>1.884280149641909</v>
      </c>
    </row>
    <row r="2025" spans="1:37" ht="15" x14ac:dyDescent="0.25">
      <c r="A2025" s="269" t="s">
        <v>1176</v>
      </c>
      <c r="B2025" s="269" t="s">
        <v>574</v>
      </c>
      <c r="C2025" s="275">
        <v>8</v>
      </c>
      <c r="D2025" s="269" t="s">
        <v>802</v>
      </c>
      <c r="E2025" s="275">
        <v>22.712388587516347</v>
      </c>
      <c r="F2025" s="275">
        <v>11.581891585076535</v>
      </c>
      <c r="G2025" s="275">
        <v>14.436806824762421</v>
      </c>
      <c r="H2025" s="275">
        <v>17.207264409028014</v>
      </c>
      <c r="I2025" s="275">
        <v>13.751356392470207</v>
      </c>
      <c r="J2025" s="275">
        <v>15.399925267716963</v>
      </c>
      <c r="K2025" s="275">
        <v>26.407047949100757</v>
      </c>
      <c r="L2025" s="275">
        <v>11.169513217622454</v>
      </c>
      <c r="M2025" s="275">
        <v>17.054410359023212</v>
      </c>
      <c r="N2025" s="275">
        <v>7.7610060067618099</v>
      </c>
      <c r="O2025" s="275">
        <v>1.6995658546968464</v>
      </c>
      <c r="P2025" s="275">
        <v>4.2251659180572494</v>
      </c>
      <c r="Q2025" s="275">
        <v>7.1068893795330776</v>
      </c>
      <c r="R2025" s="275">
        <v>3.7397475003299054</v>
      </c>
      <c r="S2025" s="275">
        <v>5.4135488604451307</v>
      </c>
      <c r="T2025" s="275">
        <v>9.8008627804508421</v>
      </c>
      <c r="U2025" s="275">
        <v>3.0659292781564345</v>
      </c>
      <c r="V2025" s="275">
        <v>5.9283572346175646</v>
      </c>
      <c r="W2025" s="275">
        <v>0.10232733913046251</v>
      </c>
      <c r="X2025" s="275">
        <v>1.7956982446324867E-3</v>
      </c>
      <c r="Y2025" s="275">
        <v>5.2061518687547499E-2</v>
      </c>
      <c r="Z2025" s="275">
        <v>6.7817664934334398E-3</v>
      </c>
      <c r="AA2025" s="275">
        <v>6.7817664934334398E-3</v>
      </c>
      <c r="AB2025" s="275">
        <v>6.7817664934334398E-3</v>
      </c>
      <c r="AC2025" s="275">
        <v>6.7817664934334398E-3</v>
      </c>
      <c r="AD2025" s="275">
        <v>6.7817664934334398E-3</v>
      </c>
      <c r="AE2025" s="275">
        <v>6.7817664934334398E-3</v>
      </c>
      <c r="AF2025" s="275">
        <v>24.697718601200002</v>
      </c>
      <c r="AG2025" s="275">
        <v>2.2869839319999996</v>
      </c>
      <c r="AH2025" s="275">
        <v>2.2869839319999996</v>
      </c>
      <c r="AI2025" s="275">
        <v>1.8914520964752124</v>
      </c>
      <c r="AJ2025" s="275">
        <v>1.8914520964752124</v>
      </c>
      <c r="AK2025" s="275">
        <v>1.8914520964752124</v>
      </c>
    </row>
    <row r="2026" spans="1:37" ht="15" x14ac:dyDescent="0.25">
      <c r="A2026" s="269" t="s">
        <v>4144</v>
      </c>
      <c r="B2026" s="269" t="s">
        <v>4145</v>
      </c>
      <c r="C2026" s="275">
        <v>5</v>
      </c>
      <c r="D2026" s="269" t="s">
        <v>802</v>
      </c>
      <c r="E2026" s="275">
        <v>22.712388587516347</v>
      </c>
      <c r="F2026" s="275">
        <v>11.581891585076535</v>
      </c>
      <c r="G2026" s="275">
        <v>14.436806824762421</v>
      </c>
      <c r="H2026" s="275">
        <v>17.207264409028014</v>
      </c>
      <c r="I2026" s="275">
        <v>13.751356392470207</v>
      </c>
      <c r="J2026" s="275">
        <v>15.399925267716963</v>
      </c>
      <c r="K2026" s="275">
        <v>26.407047949100757</v>
      </c>
      <c r="L2026" s="275">
        <v>11.169513217622454</v>
      </c>
      <c r="M2026" s="275">
        <v>17.054410359023212</v>
      </c>
      <c r="N2026" s="275">
        <v>7.9524285401787242</v>
      </c>
      <c r="O2026" s="275">
        <v>1.890988388113761</v>
      </c>
      <c r="P2026" s="275">
        <v>4.4165884514741629</v>
      </c>
      <c r="Q2026" s="275">
        <v>7.298311912949992</v>
      </c>
      <c r="R2026" s="275">
        <v>3.931494905690851</v>
      </c>
      <c r="S2026" s="275">
        <v>5.6050526118480519</v>
      </c>
      <c r="T2026" s="275">
        <v>9.9922853138677539</v>
      </c>
      <c r="U2026" s="275">
        <v>3.2573518115733493</v>
      </c>
      <c r="V2026" s="275">
        <v>6.1198609860204867</v>
      </c>
      <c r="W2026" s="275">
        <v>2.6800255932615626E-2</v>
      </c>
      <c r="X2026" s="275">
        <v>5.4916000142597884E-4</v>
      </c>
      <c r="Y2026" s="275">
        <v>1.3674707967020801E-2</v>
      </c>
      <c r="Z2026" s="275">
        <v>1.9073118036262169E-3</v>
      </c>
      <c r="AA2026" s="275">
        <v>1.9073118036262169E-3</v>
      </c>
      <c r="AB2026" s="275">
        <v>1.9073118036262169E-3</v>
      </c>
      <c r="AC2026" s="275">
        <v>1.9073118036262169E-3</v>
      </c>
      <c r="AD2026" s="275">
        <v>1.9073118036262169E-3</v>
      </c>
      <c r="AE2026" s="275">
        <v>1.9073118036262169E-3</v>
      </c>
      <c r="AF2026" s="275">
        <v>24.691771445800001</v>
      </c>
      <c r="AG2026" s="275">
        <v>2.2864332296999996</v>
      </c>
      <c r="AH2026" s="275">
        <v>2.2864332296999996</v>
      </c>
      <c r="AI2026" s="275">
        <v>1.738419603520396</v>
      </c>
      <c r="AJ2026" s="275">
        <v>1.738419603520396</v>
      </c>
      <c r="AK2026" s="275">
        <v>1.738419603520396</v>
      </c>
    </row>
    <row r="2027" spans="1:37" ht="15" x14ac:dyDescent="0.25">
      <c r="A2027" s="269" t="s">
        <v>4486</v>
      </c>
      <c r="B2027" s="269" t="s">
        <v>4142</v>
      </c>
      <c r="C2027" s="275">
        <v>5</v>
      </c>
      <c r="D2027" s="269" t="s">
        <v>802</v>
      </c>
      <c r="E2027" s="275">
        <v>22.712388587516347</v>
      </c>
      <c r="F2027" s="275">
        <v>11.581891585076535</v>
      </c>
      <c r="G2027" s="275">
        <v>14.436806824762421</v>
      </c>
      <c r="H2027" s="275">
        <v>17.207264409028014</v>
      </c>
      <c r="I2027" s="275">
        <v>13.751356392470207</v>
      </c>
      <c r="J2027" s="275">
        <v>15.399925267716963</v>
      </c>
      <c r="K2027" s="275">
        <v>26.407047949100757</v>
      </c>
      <c r="L2027" s="275">
        <v>11.169513217622454</v>
      </c>
      <c r="M2027" s="275">
        <v>17.054410359023212</v>
      </c>
      <c r="N2027" s="275">
        <v>7.952428540178726</v>
      </c>
      <c r="O2027" s="275">
        <v>1.890988388113761</v>
      </c>
      <c r="P2027" s="275">
        <v>4.4165884514741629</v>
      </c>
      <c r="Q2027" s="275">
        <v>7.298311912949992</v>
      </c>
      <c r="R2027" s="275">
        <v>3.931494905690851</v>
      </c>
      <c r="S2027" s="275">
        <v>5.6050526118480519</v>
      </c>
      <c r="T2027" s="275">
        <v>9.9922853138677539</v>
      </c>
      <c r="U2027" s="275">
        <v>3.2573518115733493</v>
      </c>
      <c r="V2027" s="275">
        <v>6.1198609860204867</v>
      </c>
      <c r="W2027" s="275">
        <v>1.6446180846307813E-2</v>
      </c>
      <c r="X2027" s="275">
        <v>5.2516854071298948E-4</v>
      </c>
      <c r="Y2027" s="275">
        <v>8.4856746935104005E-3</v>
      </c>
      <c r="Z2027" s="275">
        <v>1.4833313018131084E-3</v>
      </c>
      <c r="AA2027" s="275">
        <v>1.4833313018131084E-3</v>
      </c>
      <c r="AB2027" s="275">
        <v>1.4833313018131084E-3</v>
      </c>
      <c r="AC2027" s="275">
        <v>1.4833313018131084E-3</v>
      </c>
      <c r="AD2027" s="275">
        <v>1.4833313018131084E-3</v>
      </c>
      <c r="AE2027" s="275">
        <v>1.4833313018131084E-3</v>
      </c>
      <c r="AF2027" s="275">
        <v>24.691629009</v>
      </c>
      <c r="AG2027" s="275">
        <v>2.2864200406999995</v>
      </c>
      <c r="AH2027" s="275">
        <v>2.2864200406999995</v>
      </c>
      <c r="AI2027" s="275">
        <v>1.738419603520396</v>
      </c>
      <c r="AJ2027" s="275">
        <v>1.738419603520396</v>
      </c>
      <c r="AK2027" s="275">
        <v>1.738419603520396</v>
      </c>
    </row>
    <row r="2028" spans="1:37" ht="15" x14ac:dyDescent="0.25">
      <c r="A2028" s="269" t="s">
        <v>4146</v>
      </c>
      <c r="B2028" s="269" t="s">
        <v>4143</v>
      </c>
      <c r="C2028" s="275">
        <v>72</v>
      </c>
      <c r="D2028" s="269" t="s">
        <v>802</v>
      </c>
      <c r="E2028" s="275">
        <v>238.31423786659033</v>
      </c>
      <c r="F2028" s="275">
        <v>150.23004304291328</v>
      </c>
      <c r="G2028" s="275">
        <v>173.67451739361755</v>
      </c>
      <c r="H2028" s="275">
        <v>198.4357680517634</v>
      </c>
      <c r="I2028" s="275">
        <v>162.22279925884618</v>
      </c>
      <c r="J2028" s="275">
        <v>176.29061409333991</v>
      </c>
      <c r="K2028" s="275">
        <v>275.35836490335225</v>
      </c>
      <c r="L2028" s="275">
        <v>162.3050185658328</v>
      </c>
      <c r="M2028" s="275">
        <v>202.03472861110285</v>
      </c>
      <c r="N2028" s="275">
        <v>110.81602745374629</v>
      </c>
      <c r="O2028" s="275">
        <v>75.019283783214803</v>
      </c>
      <c r="P2028" s="275">
        <v>88.208446363985203</v>
      </c>
      <c r="Q2028" s="275">
        <v>105.45952361843784</v>
      </c>
      <c r="R2028" s="275">
        <v>88.152944798780197</v>
      </c>
      <c r="S2028" s="275">
        <v>93.594354195760531</v>
      </c>
      <c r="T2028" s="275">
        <v>129.14865383549648</v>
      </c>
      <c r="U2028" s="275">
        <v>85.087803279804362</v>
      </c>
      <c r="V2028" s="275">
        <v>102.23757634971668</v>
      </c>
      <c r="W2028" s="275">
        <v>1.1871463775632622</v>
      </c>
      <c r="X2028" s="275">
        <v>4.3381456730529615E-2</v>
      </c>
      <c r="Y2028" s="275">
        <v>0.61526391714689588</v>
      </c>
      <c r="Z2028" s="275">
        <v>0.42858452329571145</v>
      </c>
      <c r="AA2028" s="275">
        <v>0.42858452329571145</v>
      </c>
      <c r="AB2028" s="275">
        <v>0.42858452329571145</v>
      </c>
      <c r="AC2028" s="275">
        <v>0.42858452329571145</v>
      </c>
      <c r="AD2028" s="275">
        <v>0.42858452329571145</v>
      </c>
      <c r="AE2028" s="275">
        <v>0.42858452329571145</v>
      </c>
      <c r="AF2028" s="275">
        <v>143.46326288655848</v>
      </c>
      <c r="AG2028" s="275">
        <v>13.284559443496903</v>
      </c>
      <c r="AH2028" s="275">
        <v>13.284559443496903</v>
      </c>
      <c r="AI2028" s="275">
        <v>15.12357902610186</v>
      </c>
      <c r="AJ2028" s="275">
        <v>15.12357902610186</v>
      </c>
      <c r="AK2028" s="275">
        <v>15.12357902610186</v>
      </c>
    </row>
    <row r="2029" spans="1:37" ht="15" x14ac:dyDescent="0.25">
      <c r="A2029" s="269" t="s">
        <v>4487</v>
      </c>
      <c r="B2029" s="269" t="s">
        <v>4143</v>
      </c>
      <c r="C2029" s="275">
        <v>72</v>
      </c>
      <c r="D2029" s="269" t="s">
        <v>802</v>
      </c>
      <c r="E2029" s="275">
        <v>238.31423786659033</v>
      </c>
      <c r="F2029" s="275">
        <v>150.23004304291328</v>
      </c>
      <c r="G2029" s="275">
        <v>173.67451739361755</v>
      </c>
      <c r="H2029" s="275">
        <v>198.4357680517634</v>
      </c>
      <c r="I2029" s="275">
        <v>162.22279925884618</v>
      </c>
      <c r="J2029" s="275">
        <v>176.29061409333991</v>
      </c>
      <c r="K2029" s="275">
        <v>275.35836490335225</v>
      </c>
      <c r="L2029" s="275">
        <v>162.3050185658328</v>
      </c>
      <c r="M2029" s="275">
        <v>202.03472861110285</v>
      </c>
      <c r="N2029" s="275">
        <v>110.81602745374629</v>
      </c>
      <c r="O2029" s="275">
        <v>75.019283783214803</v>
      </c>
      <c r="P2029" s="275">
        <v>88.208446363985203</v>
      </c>
      <c r="Q2029" s="275">
        <v>105.45952361843784</v>
      </c>
      <c r="R2029" s="275">
        <v>88.152944798780197</v>
      </c>
      <c r="S2029" s="275">
        <v>93.594354195760531</v>
      </c>
      <c r="T2029" s="275">
        <v>129.14865383549648</v>
      </c>
      <c r="U2029" s="275">
        <v>85.087803279804362</v>
      </c>
      <c r="V2029" s="275">
        <v>102.23757634971668</v>
      </c>
      <c r="W2029" s="275">
        <v>1.1486750435664363</v>
      </c>
      <c r="X2029" s="275">
        <v>4.2476542909448356E-2</v>
      </c>
      <c r="Y2029" s="275">
        <v>0.59557579323794241</v>
      </c>
      <c r="Z2029" s="275">
        <v>0.2989196995706771</v>
      </c>
      <c r="AA2029" s="275">
        <v>0.2989196995706771</v>
      </c>
      <c r="AB2029" s="275">
        <v>0.2989196995706771</v>
      </c>
      <c r="AC2029" s="275">
        <v>0.2989196995706771</v>
      </c>
      <c r="AD2029" s="275">
        <v>0.2989196995706771</v>
      </c>
      <c r="AE2029" s="275">
        <v>0.2989196995706771</v>
      </c>
      <c r="AF2029" s="275">
        <v>143.46461015385847</v>
      </c>
      <c r="AG2029" s="275">
        <v>13.284684200296903</v>
      </c>
      <c r="AH2029" s="275">
        <v>13.284684200296903</v>
      </c>
      <c r="AI2029" s="275">
        <v>15.123606998896316</v>
      </c>
      <c r="AJ2029" s="275">
        <v>15.123606998896316</v>
      </c>
      <c r="AK2029" s="275">
        <v>15.123606998896316</v>
      </c>
    </row>
    <row r="2030" spans="1:37" ht="15" x14ac:dyDescent="0.25">
      <c r="A2030" s="269" t="s">
        <v>4147</v>
      </c>
      <c r="B2030" s="269" t="s">
        <v>4148</v>
      </c>
      <c r="C2030" s="275">
        <v>16</v>
      </c>
      <c r="D2030" s="269" t="s">
        <v>802</v>
      </c>
      <c r="E2030" s="275">
        <v>56.780971468790867</v>
      </c>
      <c r="F2030" s="275">
        <v>28.954728962691338</v>
      </c>
      <c r="G2030" s="275">
        <v>36.092017061906056</v>
      </c>
      <c r="H2030" s="275">
        <v>43.018161022570034</v>
      </c>
      <c r="I2030" s="275">
        <v>34.378390981175521</v>
      </c>
      <c r="J2030" s="275">
        <v>38.499813169292416</v>
      </c>
      <c r="K2030" s="275">
        <v>66.017619872751894</v>
      </c>
      <c r="L2030" s="275">
        <v>27.923783044056133</v>
      </c>
      <c r="M2030" s="275">
        <v>42.636025897558028</v>
      </c>
      <c r="N2030" s="275">
        <v>23.720100723712605</v>
      </c>
      <c r="O2030" s="275">
        <v>8.5665003435501959</v>
      </c>
      <c r="P2030" s="275">
        <v>14.880500501951197</v>
      </c>
      <c r="Q2030" s="275">
        <v>22.084809155640773</v>
      </c>
      <c r="R2030" s="275">
        <v>13.668416381380982</v>
      </c>
      <c r="S2030" s="275">
        <v>17.85182333885794</v>
      </c>
      <c r="T2030" s="275">
        <v>28.819742657935183</v>
      </c>
      <c r="U2030" s="275">
        <v>11.982408902199165</v>
      </c>
      <c r="V2030" s="275">
        <v>19.138844274289024</v>
      </c>
      <c r="W2030" s="275">
        <v>0.40487290996312703</v>
      </c>
      <c r="X2030" s="275">
        <v>6.5443770721659526E-3</v>
      </c>
      <c r="Y2030" s="275">
        <v>0.20570864351764648</v>
      </c>
      <c r="Z2030" s="275">
        <v>0.15022247377378406</v>
      </c>
      <c r="AA2030" s="275">
        <v>0.15022247377378406</v>
      </c>
      <c r="AB2030" s="275">
        <v>0.15022247377378406</v>
      </c>
      <c r="AC2030" s="275">
        <v>0.15022247377378406</v>
      </c>
      <c r="AD2030" s="275">
        <v>0.15022247377378406</v>
      </c>
      <c r="AE2030" s="275">
        <v>0.15022247377378406</v>
      </c>
      <c r="AF2030" s="275">
        <v>61.837038781800004</v>
      </c>
      <c r="AG2030" s="275">
        <v>5.7260476542999985</v>
      </c>
      <c r="AH2030" s="275">
        <v>5.7260476542999985</v>
      </c>
      <c r="AI2030" s="275">
        <v>4.72927665733636</v>
      </c>
      <c r="AJ2030" s="275">
        <v>4.72927665733636</v>
      </c>
      <c r="AK2030" s="275">
        <v>4.72927665733636</v>
      </c>
    </row>
    <row r="2031" spans="1:37" ht="15" x14ac:dyDescent="0.25">
      <c r="A2031" s="269" t="s">
        <v>4149</v>
      </c>
      <c r="B2031" s="269" t="s">
        <v>4150</v>
      </c>
      <c r="C2031" s="275">
        <v>6</v>
      </c>
      <c r="D2031" s="269" t="s">
        <v>802</v>
      </c>
      <c r="E2031" s="275">
        <v>22.712388587516347</v>
      </c>
      <c r="F2031" s="275">
        <v>11.581891585076535</v>
      </c>
      <c r="G2031" s="275">
        <v>14.436806824762421</v>
      </c>
      <c r="H2031" s="275">
        <v>17.207264409028014</v>
      </c>
      <c r="I2031" s="275">
        <v>13.751356392470207</v>
      </c>
      <c r="J2031" s="275">
        <v>15.399925267716963</v>
      </c>
      <c r="K2031" s="275">
        <v>26.407047949100757</v>
      </c>
      <c r="L2031" s="275">
        <v>11.169513217622454</v>
      </c>
      <c r="M2031" s="275">
        <v>17.054410359023212</v>
      </c>
      <c r="N2031" s="275">
        <v>8.2069247729531227</v>
      </c>
      <c r="O2031" s="275">
        <v>2.1454846208881575</v>
      </c>
      <c r="P2031" s="275">
        <v>4.6710846842485596</v>
      </c>
      <c r="Q2031" s="275">
        <v>7.5528081457243887</v>
      </c>
      <c r="R2031" s="275">
        <v>4.185666266521217</v>
      </c>
      <c r="S2031" s="275">
        <v>5.8594676266364409</v>
      </c>
      <c r="T2031" s="275">
        <v>10.246781546642151</v>
      </c>
      <c r="U2031" s="275">
        <v>3.5118480443477456</v>
      </c>
      <c r="V2031" s="275">
        <v>6.3742760008088757</v>
      </c>
      <c r="W2031" s="275">
        <v>7.6745504357846883E-2</v>
      </c>
      <c r="X2031" s="275">
        <v>1.346773683206508E-3</v>
      </c>
      <c r="Y2031" s="275">
        <v>3.9046139020526699E-2</v>
      </c>
      <c r="Z2031" s="275">
        <v>5.0863248498072226E-3</v>
      </c>
      <c r="AA2031" s="275">
        <v>5.0863248498072226E-3</v>
      </c>
      <c r="AB2031" s="275">
        <v>5.0863248498072226E-3</v>
      </c>
      <c r="AC2031" s="275">
        <v>5.0863248498072226E-3</v>
      </c>
      <c r="AD2031" s="275">
        <v>5.0863248498072226E-3</v>
      </c>
      <c r="AE2031" s="275">
        <v>5.0863248498072226E-3</v>
      </c>
      <c r="AF2031" s="275">
        <v>24.721147050999999</v>
      </c>
      <c r="AG2031" s="275">
        <v>2.2891533783999995</v>
      </c>
      <c r="AH2031" s="275">
        <v>2.2891533783999995</v>
      </c>
      <c r="AI2031" s="275">
        <v>1.884280149641909</v>
      </c>
      <c r="AJ2031" s="275">
        <v>1.884280149641909</v>
      </c>
      <c r="AK2031" s="275">
        <v>1.884280149641909</v>
      </c>
    </row>
    <row r="2032" spans="1:37" ht="15" x14ac:dyDescent="0.25">
      <c r="A2032" s="269" t="s">
        <v>2655</v>
      </c>
      <c r="B2032" s="269" t="s">
        <v>2647</v>
      </c>
      <c r="C2032" s="275">
        <v>5</v>
      </c>
      <c r="D2032" s="269" t="s">
        <v>802</v>
      </c>
      <c r="E2032" s="275">
        <v>22.712388587516347</v>
      </c>
      <c r="F2032" s="275">
        <v>11.581891585076535</v>
      </c>
      <c r="G2032" s="275">
        <v>14.436806824762421</v>
      </c>
      <c r="H2032" s="275">
        <v>17.207264409028014</v>
      </c>
      <c r="I2032" s="275">
        <v>13.751356392470207</v>
      </c>
      <c r="J2032" s="275">
        <v>15.399925267716963</v>
      </c>
      <c r="K2032" s="275">
        <v>26.407047949100757</v>
      </c>
      <c r="L2032" s="275">
        <v>11.169513217622454</v>
      </c>
      <c r="M2032" s="275">
        <v>17.054410359023212</v>
      </c>
      <c r="N2032" s="275">
        <v>7.952428540178726</v>
      </c>
      <c r="O2032" s="275">
        <v>1.890988388113761</v>
      </c>
      <c r="P2032" s="275">
        <v>4.4165884514741629</v>
      </c>
      <c r="Q2032" s="275">
        <v>7.2983119129499929</v>
      </c>
      <c r="R2032" s="275">
        <v>3.9314949056908515</v>
      </c>
      <c r="S2032" s="275">
        <v>5.6050526118480519</v>
      </c>
      <c r="T2032" s="275">
        <v>9.9922853138677539</v>
      </c>
      <c r="U2032" s="275">
        <v>3.2573518115733493</v>
      </c>
      <c r="V2032" s="275">
        <v>6.1198609860204867</v>
      </c>
      <c r="W2032" s="275">
        <v>2.6800255932615626E-2</v>
      </c>
      <c r="X2032" s="275">
        <v>5.4916000142597884E-4</v>
      </c>
      <c r="Y2032" s="275">
        <v>1.3674707967020801E-2</v>
      </c>
      <c r="Z2032" s="275">
        <v>1.9073118036262169E-3</v>
      </c>
      <c r="AA2032" s="275">
        <v>1.9073118036262169E-3</v>
      </c>
      <c r="AB2032" s="275">
        <v>1.9073118036262169E-3</v>
      </c>
      <c r="AC2032" s="275">
        <v>1.9073118036262169E-3</v>
      </c>
      <c r="AD2032" s="275">
        <v>1.9073118036262169E-3</v>
      </c>
      <c r="AE2032" s="275">
        <v>1.9073118036262169E-3</v>
      </c>
      <c r="AF2032" s="275">
        <v>24.691629009</v>
      </c>
      <c r="AG2032" s="275">
        <v>2.2864200406999995</v>
      </c>
      <c r="AH2032" s="275">
        <v>2.2864200406999995</v>
      </c>
      <c r="AI2032" s="275">
        <v>1.738419603520396</v>
      </c>
      <c r="AJ2032" s="275">
        <v>1.738419603520396</v>
      </c>
      <c r="AK2032" s="275">
        <v>1.738419603520396</v>
      </c>
    </row>
    <row r="2033" spans="1:37" ht="15" x14ac:dyDescent="0.25">
      <c r="A2033" s="269" t="s">
        <v>2656</v>
      </c>
      <c r="B2033" s="269" t="s">
        <v>570</v>
      </c>
      <c r="C2033" s="275">
        <v>72</v>
      </c>
      <c r="D2033" s="269" t="s">
        <v>802</v>
      </c>
      <c r="E2033" s="275">
        <v>238.31423786659033</v>
      </c>
      <c r="F2033" s="275">
        <v>150.23004304291328</v>
      </c>
      <c r="G2033" s="275">
        <v>173.67451739361755</v>
      </c>
      <c r="H2033" s="275">
        <v>198.4357680517634</v>
      </c>
      <c r="I2033" s="275">
        <v>162.22279925884618</v>
      </c>
      <c r="J2033" s="275">
        <v>176.29061409333991</v>
      </c>
      <c r="K2033" s="275">
        <v>275.35836490335225</v>
      </c>
      <c r="L2033" s="275">
        <v>162.3050185658328</v>
      </c>
      <c r="M2033" s="275">
        <v>202.03472861110285</v>
      </c>
      <c r="N2033" s="275">
        <v>110.81602745374629</v>
      </c>
      <c r="O2033" s="275">
        <v>75.019283783214803</v>
      </c>
      <c r="P2033" s="275">
        <v>88.208446363985203</v>
      </c>
      <c r="Q2033" s="275">
        <v>105.45952361843784</v>
      </c>
      <c r="R2033" s="275">
        <v>88.152944798780197</v>
      </c>
      <c r="S2033" s="275">
        <v>93.594354195760531</v>
      </c>
      <c r="T2033" s="275">
        <v>129.14865383549648</v>
      </c>
      <c r="U2033" s="275">
        <v>85.087803279804362</v>
      </c>
      <c r="V2033" s="275">
        <v>102.23757634971668</v>
      </c>
      <c r="W2033" s="275">
        <v>1.1871463775632622</v>
      </c>
      <c r="X2033" s="275">
        <v>4.3381456730529615E-2</v>
      </c>
      <c r="Y2033" s="275">
        <v>0.61526391714689588</v>
      </c>
      <c r="Z2033" s="275">
        <v>0.42858452329571145</v>
      </c>
      <c r="AA2033" s="275">
        <v>0.42858452329571145</v>
      </c>
      <c r="AB2033" s="275">
        <v>0.42858452329571145</v>
      </c>
      <c r="AC2033" s="275">
        <v>0.42858452329571145</v>
      </c>
      <c r="AD2033" s="275">
        <v>0.42858452329571145</v>
      </c>
      <c r="AE2033" s="275">
        <v>0.42858452329571145</v>
      </c>
      <c r="AF2033" s="275">
        <v>143.46283557615848</v>
      </c>
      <c r="AG2033" s="275">
        <v>13.284519876496903</v>
      </c>
      <c r="AH2033" s="275">
        <v>13.284519876496903</v>
      </c>
      <c r="AI2033" s="275">
        <v>15.12357902610186</v>
      </c>
      <c r="AJ2033" s="275">
        <v>15.12357902610186</v>
      </c>
      <c r="AK2033" s="275">
        <v>15.12357902610186</v>
      </c>
    </row>
    <row r="2034" spans="1:37" ht="15" x14ac:dyDescent="0.25">
      <c r="A2034" s="269" t="s">
        <v>2657</v>
      </c>
      <c r="B2034" s="269" t="s">
        <v>572</v>
      </c>
      <c r="C2034" s="275">
        <v>16</v>
      </c>
      <c r="D2034" s="269" t="s">
        <v>802</v>
      </c>
      <c r="E2034" s="275">
        <v>56.780971468790867</v>
      </c>
      <c r="F2034" s="275">
        <v>28.954728962691338</v>
      </c>
      <c r="G2034" s="275">
        <v>36.092017061906056</v>
      </c>
      <c r="H2034" s="275">
        <v>43.018161022570034</v>
      </c>
      <c r="I2034" s="275">
        <v>34.378390981175521</v>
      </c>
      <c r="J2034" s="275">
        <v>38.499813169292416</v>
      </c>
      <c r="K2034" s="275">
        <v>66.017619872751894</v>
      </c>
      <c r="L2034" s="275">
        <v>27.923783044056133</v>
      </c>
      <c r="M2034" s="275">
        <v>42.636025897558028</v>
      </c>
      <c r="N2034" s="275">
        <v>23.720100723712605</v>
      </c>
      <c r="O2034" s="275">
        <v>8.5665003435501941</v>
      </c>
      <c r="P2034" s="275">
        <v>14.880500501951197</v>
      </c>
      <c r="Q2034" s="275">
        <v>22.084809155640773</v>
      </c>
      <c r="R2034" s="275">
        <v>13.668416381380982</v>
      </c>
      <c r="S2034" s="275">
        <v>17.85182333885794</v>
      </c>
      <c r="T2034" s="275">
        <v>28.819742657935183</v>
      </c>
      <c r="U2034" s="275">
        <v>11.982408902199165</v>
      </c>
      <c r="V2034" s="275">
        <v>19.138844274289024</v>
      </c>
      <c r="W2034" s="275">
        <v>0.40487290996312703</v>
      </c>
      <c r="X2034" s="275">
        <v>6.5443770721659526E-3</v>
      </c>
      <c r="Y2034" s="275">
        <v>0.20570864351764648</v>
      </c>
      <c r="Z2034" s="275">
        <v>0.15022247377378406</v>
      </c>
      <c r="AA2034" s="275">
        <v>0.15022247377378406</v>
      </c>
      <c r="AB2034" s="275">
        <v>0.15022247377378406</v>
      </c>
      <c r="AC2034" s="275">
        <v>0.15022247377378406</v>
      </c>
      <c r="AD2034" s="275">
        <v>0.15022247377378406</v>
      </c>
      <c r="AE2034" s="275">
        <v>0.15022247377378406</v>
      </c>
      <c r="AF2034" s="275">
        <v>61.837038781800004</v>
      </c>
      <c r="AG2034" s="275">
        <v>5.7260476542999985</v>
      </c>
      <c r="AH2034" s="275">
        <v>5.7260476542999985</v>
      </c>
      <c r="AI2034" s="275">
        <v>4.72927665733636</v>
      </c>
      <c r="AJ2034" s="275">
        <v>4.72927665733636</v>
      </c>
      <c r="AK2034" s="275">
        <v>4.72927665733636</v>
      </c>
    </row>
    <row r="2035" spans="1:37" ht="15" x14ac:dyDescent="0.25">
      <c r="A2035" s="269" t="s">
        <v>2658</v>
      </c>
      <c r="B2035" s="269" t="s">
        <v>574</v>
      </c>
      <c r="C2035" s="275">
        <v>6</v>
      </c>
      <c r="D2035" s="269" t="s">
        <v>802</v>
      </c>
      <c r="E2035" s="275">
        <v>22.712388587516347</v>
      </c>
      <c r="F2035" s="275">
        <v>11.581891585076535</v>
      </c>
      <c r="G2035" s="275">
        <v>14.436806824762421</v>
      </c>
      <c r="H2035" s="275">
        <v>17.207264409028014</v>
      </c>
      <c r="I2035" s="275">
        <v>13.751356392470207</v>
      </c>
      <c r="J2035" s="275">
        <v>15.399925267716963</v>
      </c>
      <c r="K2035" s="275">
        <v>26.407047949100757</v>
      </c>
      <c r="L2035" s="275">
        <v>11.169513217622454</v>
      </c>
      <c r="M2035" s="275">
        <v>17.054410359023212</v>
      </c>
      <c r="N2035" s="275">
        <v>8.2069247729531227</v>
      </c>
      <c r="O2035" s="275">
        <v>2.1454846208881575</v>
      </c>
      <c r="P2035" s="275">
        <v>4.6710846842485596</v>
      </c>
      <c r="Q2035" s="275">
        <v>7.5528081457243879</v>
      </c>
      <c r="R2035" s="275">
        <v>4.1856662665212161</v>
      </c>
      <c r="S2035" s="275">
        <v>5.8594676266364409</v>
      </c>
      <c r="T2035" s="275">
        <v>10.246781546642151</v>
      </c>
      <c r="U2035" s="275">
        <v>3.511848044347746</v>
      </c>
      <c r="V2035" s="275">
        <v>6.3742760008088748</v>
      </c>
      <c r="W2035" s="275">
        <v>7.6745504357846883E-2</v>
      </c>
      <c r="X2035" s="275">
        <v>1.346773683206508E-3</v>
      </c>
      <c r="Y2035" s="275">
        <v>3.9046139020526699E-2</v>
      </c>
      <c r="Z2035" s="275">
        <v>5.0863248498072226E-3</v>
      </c>
      <c r="AA2035" s="275">
        <v>5.0863248498072226E-3</v>
      </c>
      <c r="AB2035" s="275">
        <v>5.0863248498072226E-3</v>
      </c>
      <c r="AC2035" s="275">
        <v>5.0863248498072226E-3</v>
      </c>
      <c r="AD2035" s="275">
        <v>5.0863248498072226E-3</v>
      </c>
      <c r="AE2035" s="275">
        <v>5.0863248498072226E-3</v>
      </c>
      <c r="AF2035" s="275">
        <v>24.721147050999999</v>
      </c>
      <c r="AG2035" s="275">
        <v>2.2891533783999995</v>
      </c>
      <c r="AH2035" s="275">
        <v>2.2891533783999995</v>
      </c>
      <c r="AI2035" s="275">
        <v>1.884280149641909</v>
      </c>
      <c r="AJ2035" s="275">
        <v>1.884280149641909</v>
      </c>
      <c r="AK2035" s="275">
        <v>1.884280149641909</v>
      </c>
    </row>
    <row r="2036" spans="1:37" ht="15" x14ac:dyDescent="0.25">
      <c r="A2036" s="269" t="s">
        <v>584</v>
      </c>
      <c r="B2036" s="269" t="s">
        <v>585</v>
      </c>
      <c r="C2036" s="275">
        <v>5</v>
      </c>
      <c r="D2036" s="269" t="s">
        <v>802</v>
      </c>
      <c r="E2036" s="275">
        <v>11.356194293758174</v>
      </c>
      <c r="F2036" s="275">
        <v>5.7909457925382677</v>
      </c>
      <c r="G2036" s="275">
        <v>7.2184034123812104</v>
      </c>
      <c r="H2036" s="275">
        <v>8.6036322045140068</v>
      </c>
      <c r="I2036" s="275">
        <v>6.8756781962351035</v>
      </c>
      <c r="J2036" s="275">
        <v>7.6999626338584815</v>
      </c>
      <c r="K2036" s="275">
        <v>13.203523974550379</v>
      </c>
      <c r="L2036" s="275">
        <v>5.5847566088112268</v>
      </c>
      <c r="M2036" s="275">
        <v>8.5272051795116059</v>
      </c>
      <c r="N2036" s="275">
        <v>4.2427306317430187</v>
      </c>
      <c r="O2036" s="275">
        <v>1.2120105557105361</v>
      </c>
      <c r="P2036" s="275">
        <v>2.4748105873907371</v>
      </c>
      <c r="Q2036" s="275">
        <v>3.9200761186515476</v>
      </c>
      <c r="R2036" s="275">
        <v>2.2366676150219771</v>
      </c>
      <c r="S2036" s="275">
        <v>3.0712445678391305</v>
      </c>
      <c r="T2036" s="275">
        <v>5.2670628191104303</v>
      </c>
      <c r="U2036" s="275">
        <v>1.899596067963226</v>
      </c>
      <c r="V2036" s="275">
        <v>3.3308506551867954</v>
      </c>
      <c r="W2036" s="275">
        <v>2.6800255932615626E-2</v>
      </c>
      <c r="X2036" s="275">
        <v>5.4916000142597884E-4</v>
      </c>
      <c r="Y2036" s="275">
        <v>1.3674707967020801E-2</v>
      </c>
      <c r="Z2036" s="275">
        <v>1.9073118036262169E-3</v>
      </c>
      <c r="AA2036" s="275">
        <v>1.9073118036262169E-3</v>
      </c>
      <c r="AB2036" s="275">
        <v>1.9073118036262169E-3</v>
      </c>
      <c r="AC2036" s="275">
        <v>1.9073118036262169E-3</v>
      </c>
      <c r="AD2036" s="275">
        <v>1.9073118036262169E-3</v>
      </c>
      <c r="AE2036" s="275">
        <v>1.9073118036262169E-3</v>
      </c>
      <c r="AF2036" s="275">
        <v>12.3772483921</v>
      </c>
      <c r="AG2036" s="275">
        <v>1.1461207632999999</v>
      </c>
      <c r="AH2036" s="275">
        <v>1.1461207632999999</v>
      </c>
      <c r="AI2036" s="275">
        <v>0.94562046623528995</v>
      </c>
      <c r="AJ2036" s="275">
        <v>0.94562046623528995</v>
      </c>
      <c r="AK2036" s="275">
        <v>0.94562046623528995</v>
      </c>
    </row>
    <row r="2037" spans="1:37" ht="15" x14ac:dyDescent="0.25">
      <c r="A2037" s="269" t="s">
        <v>1177</v>
      </c>
      <c r="B2037" s="269" t="s">
        <v>585</v>
      </c>
      <c r="C2037" s="275">
        <v>5</v>
      </c>
      <c r="D2037" s="269" t="s">
        <v>802</v>
      </c>
      <c r="E2037" s="275">
        <v>11.356194293758174</v>
      </c>
      <c r="F2037" s="275">
        <v>5.7909457925382677</v>
      </c>
      <c r="G2037" s="275">
        <v>7.2184034123812104</v>
      </c>
      <c r="H2037" s="275">
        <v>8.6036322045140068</v>
      </c>
      <c r="I2037" s="275">
        <v>6.8756781962351035</v>
      </c>
      <c r="J2037" s="275">
        <v>7.6999626338584815</v>
      </c>
      <c r="K2037" s="275">
        <v>13.203523974550379</v>
      </c>
      <c r="L2037" s="275">
        <v>5.5847566088112268</v>
      </c>
      <c r="M2037" s="275">
        <v>8.5272051795116059</v>
      </c>
      <c r="N2037" s="275">
        <v>3.8017561369917319</v>
      </c>
      <c r="O2037" s="275">
        <v>0.77103606095924948</v>
      </c>
      <c r="P2037" s="275">
        <v>2.0338360926394508</v>
      </c>
      <c r="Q2037" s="275">
        <v>3.4791016239002608</v>
      </c>
      <c r="R2037" s="275">
        <v>1.7956931202706903</v>
      </c>
      <c r="S2037" s="275">
        <v>2.6302700730878432</v>
      </c>
      <c r="T2037" s="275">
        <v>4.8260883243591417</v>
      </c>
      <c r="U2037" s="275">
        <v>1.4586215732119394</v>
      </c>
      <c r="V2037" s="275">
        <v>2.8898761604355077</v>
      </c>
      <c r="W2037" s="275">
        <v>2.6800255932615626E-2</v>
      </c>
      <c r="X2037" s="275">
        <v>5.4916000142597884E-4</v>
      </c>
      <c r="Y2037" s="275">
        <v>1.3674707967020801E-2</v>
      </c>
      <c r="Z2037" s="275">
        <v>1.9073118036262169E-3</v>
      </c>
      <c r="AA2037" s="275">
        <v>1.9073118036262169E-3</v>
      </c>
      <c r="AB2037" s="275">
        <v>1.9073118036262169E-3</v>
      </c>
      <c r="AC2037" s="275">
        <v>1.9073118036262169E-3</v>
      </c>
      <c r="AD2037" s="275">
        <v>1.9073118036262169E-3</v>
      </c>
      <c r="AE2037" s="275">
        <v>1.9073118036262169E-3</v>
      </c>
      <c r="AF2037" s="275">
        <v>12.347893503</v>
      </c>
      <c r="AG2037" s="275">
        <v>1.1434025338999998</v>
      </c>
      <c r="AH2037" s="275">
        <v>1.1434025338999998</v>
      </c>
      <c r="AI2037" s="275">
        <v>0.945564684144652</v>
      </c>
      <c r="AJ2037" s="275">
        <v>0.945564684144652</v>
      </c>
      <c r="AK2037" s="275">
        <v>0.945564684144652</v>
      </c>
    </row>
    <row r="2038" spans="1:37" ht="15" x14ac:dyDescent="0.25">
      <c r="A2038" s="269" t="s">
        <v>4151</v>
      </c>
      <c r="B2038" s="269" t="s">
        <v>4152</v>
      </c>
      <c r="C2038" s="275">
        <v>5</v>
      </c>
      <c r="D2038" s="269" t="s">
        <v>802</v>
      </c>
      <c r="E2038" s="275">
        <v>11.356194293758174</v>
      </c>
      <c r="F2038" s="275">
        <v>5.7909457925382677</v>
      </c>
      <c r="G2038" s="275">
        <v>7.2184034123812104</v>
      </c>
      <c r="H2038" s="275">
        <v>8.6036322045140068</v>
      </c>
      <c r="I2038" s="275">
        <v>6.8756781962351035</v>
      </c>
      <c r="J2038" s="275">
        <v>7.6999626338584815</v>
      </c>
      <c r="K2038" s="275">
        <v>13.203523974550379</v>
      </c>
      <c r="L2038" s="275">
        <v>5.5847566088112268</v>
      </c>
      <c r="M2038" s="275">
        <v>8.5272051795116059</v>
      </c>
      <c r="N2038" s="275">
        <v>4.2427306317430178</v>
      </c>
      <c r="O2038" s="275">
        <v>1.2120105557105363</v>
      </c>
      <c r="P2038" s="275">
        <v>2.4748105873907371</v>
      </c>
      <c r="Q2038" s="275">
        <v>3.9200761186515476</v>
      </c>
      <c r="R2038" s="275">
        <v>2.2366676150219771</v>
      </c>
      <c r="S2038" s="275">
        <v>3.07124456783913</v>
      </c>
      <c r="T2038" s="275">
        <v>5.2670628191104285</v>
      </c>
      <c r="U2038" s="275">
        <v>1.8995960679632264</v>
      </c>
      <c r="V2038" s="275">
        <v>3.3308506551867949</v>
      </c>
      <c r="W2038" s="275">
        <v>2.6800255932615626E-2</v>
      </c>
      <c r="X2038" s="275">
        <v>5.4916000142597884E-4</v>
      </c>
      <c r="Y2038" s="275">
        <v>1.3674707967020801E-2</v>
      </c>
      <c r="Z2038" s="275">
        <v>1.9073118036262169E-3</v>
      </c>
      <c r="AA2038" s="275">
        <v>1.9073118036262169E-3</v>
      </c>
      <c r="AB2038" s="275">
        <v>1.9073118036262169E-3</v>
      </c>
      <c r="AC2038" s="275">
        <v>1.9073118036262169E-3</v>
      </c>
      <c r="AD2038" s="275">
        <v>1.9073118036262169E-3</v>
      </c>
      <c r="AE2038" s="275">
        <v>1.9073118036262169E-3</v>
      </c>
      <c r="AF2038" s="275">
        <v>12.3488114369</v>
      </c>
      <c r="AG2038" s="275">
        <v>1.1434875334999999</v>
      </c>
      <c r="AH2038" s="275">
        <v>1.1434875334999999</v>
      </c>
      <c r="AI2038" s="275">
        <v>0.94562046623528995</v>
      </c>
      <c r="AJ2038" s="275">
        <v>0.94562046623528995</v>
      </c>
      <c r="AK2038" s="275">
        <v>0.94562046623528995</v>
      </c>
    </row>
    <row r="2039" spans="1:37" ht="15" x14ac:dyDescent="0.25">
      <c r="A2039" s="269" t="s">
        <v>4488</v>
      </c>
      <c r="B2039" s="269" t="s">
        <v>4135</v>
      </c>
      <c r="C2039" s="275">
        <v>5</v>
      </c>
      <c r="D2039" s="269" t="s">
        <v>802</v>
      </c>
      <c r="E2039" s="275">
        <v>11.356194293758174</v>
      </c>
      <c r="F2039" s="275">
        <v>5.7909457925382677</v>
      </c>
      <c r="G2039" s="275">
        <v>7.2184034123812104</v>
      </c>
      <c r="H2039" s="275">
        <v>8.6036322045140068</v>
      </c>
      <c r="I2039" s="275">
        <v>6.8756781962351035</v>
      </c>
      <c r="J2039" s="275">
        <v>7.6999626338584815</v>
      </c>
      <c r="K2039" s="275">
        <v>13.203523974550379</v>
      </c>
      <c r="L2039" s="275">
        <v>5.5847566088112268</v>
      </c>
      <c r="M2039" s="275">
        <v>8.5272051795116059</v>
      </c>
      <c r="N2039" s="275">
        <v>4.2427306317430187</v>
      </c>
      <c r="O2039" s="275">
        <v>1.2120105557105361</v>
      </c>
      <c r="P2039" s="275">
        <v>2.4748105873907371</v>
      </c>
      <c r="Q2039" s="275">
        <v>3.920076118651548</v>
      </c>
      <c r="R2039" s="275">
        <v>2.2366676150219771</v>
      </c>
      <c r="S2039" s="275">
        <v>3.0712445678391305</v>
      </c>
      <c r="T2039" s="275">
        <v>5.2670628191104303</v>
      </c>
      <c r="U2039" s="275">
        <v>1.899596067963226</v>
      </c>
      <c r="V2039" s="275">
        <v>3.3308506551867954</v>
      </c>
      <c r="W2039" s="275">
        <v>2.6800255932615626E-2</v>
      </c>
      <c r="X2039" s="275">
        <v>5.4916000142597884E-4</v>
      </c>
      <c r="Y2039" s="275">
        <v>1.3674707967020801E-2</v>
      </c>
      <c r="Z2039" s="275">
        <v>1.9073118036262169E-3</v>
      </c>
      <c r="AA2039" s="275">
        <v>1.9073118036262169E-3</v>
      </c>
      <c r="AB2039" s="275">
        <v>1.9073118036262169E-3</v>
      </c>
      <c r="AC2039" s="275">
        <v>1.9073118036262169E-3</v>
      </c>
      <c r="AD2039" s="275">
        <v>1.9073118036262169E-3</v>
      </c>
      <c r="AE2039" s="275">
        <v>1.9073118036262169E-3</v>
      </c>
      <c r="AF2039" s="275">
        <v>12.3488114369</v>
      </c>
      <c r="AG2039" s="275">
        <v>1.1434875334999999</v>
      </c>
      <c r="AH2039" s="275">
        <v>1.1434875334999999</v>
      </c>
      <c r="AI2039" s="275">
        <v>0.94562046623528995</v>
      </c>
      <c r="AJ2039" s="275">
        <v>0.94562046623528995</v>
      </c>
      <c r="AK2039" s="275">
        <v>0.94562046623528995</v>
      </c>
    </row>
    <row r="2040" spans="1:37" ht="15" x14ac:dyDescent="0.25">
      <c r="A2040" s="269" t="s">
        <v>2659</v>
      </c>
      <c r="B2040" s="269" t="s">
        <v>585</v>
      </c>
      <c r="C2040" s="275">
        <v>5</v>
      </c>
      <c r="D2040" s="269" t="s">
        <v>802</v>
      </c>
      <c r="E2040" s="275">
        <v>11.356194293758174</v>
      </c>
      <c r="F2040" s="275">
        <v>5.7909457925382677</v>
      </c>
      <c r="G2040" s="275">
        <v>7.2184034123812104</v>
      </c>
      <c r="H2040" s="275">
        <v>8.6036322045140068</v>
      </c>
      <c r="I2040" s="275">
        <v>6.8756781962351035</v>
      </c>
      <c r="J2040" s="275">
        <v>7.6999626338584815</v>
      </c>
      <c r="K2040" s="275">
        <v>13.203523974550379</v>
      </c>
      <c r="L2040" s="275">
        <v>5.5847566088112268</v>
      </c>
      <c r="M2040" s="275">
        <v>8.5272051795116059</v>
      </c>
      <c r="N2040" s="275">
        <v>4.2427306317430187</v>
      </c>
      <c r="O2040" s="275">
        <v>1.2120105557105361</v>
      </c>
      <c r="P2040" s="275">
        <v>2.4748105873907371</v>
      </c>
      <c r="Q2040" s="275">
        <v>3.9200761186515476</v>
      </c>
      <c r="R2040" s="275">
        <v>2.2366676150219771</v>
      </c>
      <c r="S2040" s="275">
        <v>3.0712445678391296</v>
      </c>
      <c r="T2040" s="275">
        <v>5.2670628191104285</v>
      </c>
      <c r="U2040" s="275">
        <v>1.8995960679632262</v>
      </c>
      <c r="V2040" s="275">
        <v>3.3308506551867949</v>
      </c>
      <c r="W2040" s="275">
        <v>2.6800255932615626E-2</v>
      </c>
      <c r="X2040" s="275">
        <v>5.4916000142597884E-4</v>
      </c>
      <c r="Y2040" s="275">
        <v>1.3674707967020801E-2</v>
      </c>
      <c r="Z2040" s="275">
        <v>1.9073118036262169E-3</v>
      </c>
      <c r="AA2040" s="275">
        <v>1.9073118036262169E-3</v>
      </c>
      <c r="AB2040" s="275">
        <v>1.9073118036262169E-3</v>
      </c>
      <c r="AC2040" s="275">
        <v>1.9073118036262169E-3</v>
      </c>
      <c r="AD2040" s="275">
        <v>1.9073118036262169E-3</v>
      </c>
      <c r="AE2040" s="275">
        <v>1.9073118036262169E-3</v>
      </c>
      <c r="AF2040" s="275">
        <v>12.3488114369</v>
      </c>
      <c r="AG2040" s="275">
        <v>1.1434875334999999</v>
      </c>
      <c r="AH2040" s="275">
        <v>1.1434875334999999</v>
      </c>
      <c r="AI2040" s="275">
        <v>0.94562046623528995</v>
      </c>
      <c r="AJ2040" s="275">
        <v>0.94562046623528995</v>
      </c>
      <c r="AK2040" s="275">
        <v>0.94562046623528995</v>
      </c>
    </row>
    <row r="2041" spans="1:37" ht="15" x14ac:dyDescent="0.25">
      <c r="A2041" s="269" t="s">
        <v>586</v>
      </c>
      <c r="B2041" s="269" t="s">
        <v>4153</v>
      </c>
      <c r="C2041" s="275">
        <v>110</v>
      </c>
      <c r="D2041" s="269" t="s">
        <v>802</v>
      </c>
      <c r="E2041" s="275">
        <v>374.5885693916884</v>
      </c>
      <c r="F2041" s="275">
        <v>220.14528443403509</v>
      </c>
      <c r="G2041" s="275">
        <v>260.29535834219206</v>
      </c>
      <c r="H2041" s="275">
        <v>297.86711676908345</v>
      </c>
      <c r="I2041" s="275">
        <v>244.73093761366744</v>
      </c>
      <c r="J2041" s="275">
        <v>268.69016569964174</v>
      </c>
      <c r="K2041" s="275">
        <v>433.80065259795674</v>
      </c>
      <c r="L2041" s="275">
        <v>229.32209787156751</v>
      </c>
      <c r="M2041" s="275">
        <v>304.3611907652421</v>
      </c>
      <c r="N2041" s="275">
        <v>163.09856731009177</v>
      </c>
      <c r="O2041" s="275">
        <v>90.933182727170461</v>
      </c>
      <c r="P2041" s="275">
        <v>119.27594568810328</v>
      </c>
      <c r="Q2041" s="275">
        <v>153.82176751193376</v>
      </c>
      <c r="R2041" s="275">
        <v>117.41566651506912</v>
      </c>
      <c r="S2041" s="275">
        <v>131.79484038238337</v>
      </c>
      <c r="T2041" s="275">
        <v>193.67473813449899</v>
      </c>
      <c r="U2041" s="275">
        <v>109.20428656504043</v>
      </c>
      <c r="V2041" s="275">
        <v>143.52911468163558</v>
      </c>
      <c r="W2041" s="275">
        <v>1.7991108081073144</v>
      </c>
      <c r="X2041" s="275">
        <v>5.3717701171960536E-2</v>
      </c>
      <c r="Y2041" s="275">
        <v>0.92641425463963745</v>
      </c>
      <c r="Z2041" s="275">
        <v>0.59279427037636234</v>
      </c>
      <c r="AA2041" s="275">
        <v>0.59279427037636234</v>
      </c>
      <c r="AB2041" s="275">
        <v>0.59279427037636234</v>
      </c>
      <c r="AC2041" s="275">
        <v>0.59279427037636234</v>
      </c>
      <c r="AD2041" s="275">
        <v>0.59279427037636234</v>
      </c>
      <c r="AE2041" s="275">
        <v>0.59279427037636234</v>
      </c>
      <c r="AF2041" s="275">
        <v>291.82504682127819</v>
      </c>
      <c r="AG2041" s="275">
        <v>27.02271156649687</v>
      </c>
      <c r="AH2041" s="275">
        <v>27.02271156649687</v>
      </c>
      <c r="AI2041" s="275">
        <v>26.309829677071683</v>
      </c>
      <c r="AJ2041" s="275">
        <v>26.309829677071683</v>
      </c>
      <c r="AK2041" s="275">
        <v>26.309829677071683</v>
      </c>
    </row>
    <row r="2042" spans="1:37" ht="15" x14ac:dyDescent="0.25">
      <c r="A2042" s="269" t="s">
        <v>1178</v>
      </c>
      <c r="B2042" s="269" t="s">
        <v>4154</v>
      </c>
      <c r="C2042" s="275">
        <v>105</v>
      </c>
      <c r="D2042" s="269" t="s">
        <v>802</v>
      </c>
      <c r="E2042" s="275">
        <v>335.86519809684773</v>
      </c>
      <c r="F2042" s="275">
        <v>209.07153402835118</v>
      </c>
      <c r="G2042" s="275">
        <v>242.26094145423625</v>
      </c>
      <c r="H2042" s="275">
        <v>279.00938835430452</v>
      </c>
      <c r="I2042" s="275">
        <v>228.41014680644207</v>
      </c>
      <c r="J2042" s="275">
        <v>250.50515272604329</v>
      </c>
      <c r="K2042" s="275">
        <v>390.35503294264265</v>
      </c>
      <c r="L2042" s="275">
        <v>223.97031504494913</v>
      </c>
      <c r="M2042" s="275">
        <v>284.29716508512183</v>
      </c>
      <c r="N2042" s="275">
        <v>128.73425794682385</v>
      </c>
      <c r="O2042" s="275">
        <v>72.810042361583854</v>
      </c>
      <c r="P2042" s="275">
        <v>94.631649236969224</v>
      </c>
      <c r="Q2042" s="275">
        <v>121.52432012135381</v>
      </c>
      <c r="R2042" s="275">
        <v>94.624129747931974</v>
      </c>
      <c r="S2042" s="275">
        <v>104.3307573773334</v>
      </c>
      <c r="T2042" s="275">
        <v>153.08868778802628</v>
      </c>
      <c r="U2042" s="275">
        <v>88.096808045420914</v>
      </c>
      <c r="V2042" s="275">
        <v>114.33348642568325</v>
      </c>
      <c r="W2042" s="275">
        <v>1.3837852412399769</v>
      </c>
      <c r="X2042" s="275">
        <v>4.691780564013931E-2</v>
      </c>
      <c r="Y2042" s="275">
        <v>0.71535152344005815</v>
      </c>
      <c r="Z2042" s="275">
        <v>0.31502615484117014</v>
      </c>
      <c r="AA2042" s="275">
        <v>0.31502615484117014</v>
      </c>
      <c r="AB2042" s="275">
        <v>0.31502615484117014</v>
      </c>
      <c r="AC2042" s="275">
        <v>0.31502615484117014</v>
      </c>
      <c r="AD2042" s="275">
        <v>0.31502615484117014</v>
      </c>
      <c r="AE2042" s="275">
        <v>0.31502615484117014</v>
      </c>
      <c r="AF2042" s="275">
        <v>230.49363720965846</v>
      </c>
      <c r="AG2042" s="275">
        <v>21.343484561396902</v>
      </c>
      <c r="AH2042" s="275">
        <v>21.343484561396902</v>
      </c>
      <c r="AI2042" s="275">
        <v>21.004017617501038</v>
      </c>
      <c r="AJ2042" s="275">
        <v>21.004017617501038</v>
      </c>
      <c r="AK2042" s="275">
        <v>21.004017617501038</v>
      </c>
    </row>
    <row r="2043" spans="1:37" ht="15" x14ac:dyDescent="0.25">
      <c r="A2043" s="269" t="s">
        <v>4155</v>
      </c>
      <c r="B2043" s="269" t="s">
        <v>4156</v>
      </c>
      <c r="C2043" s="275">
        <v>110</v>
      </c>
      <c r="D2043" s="269" t="s">
        <v>802</v>
      </c>
      <c r="E2043" s="275">
        <v>374.5885693916884</v>
      </c>
      <c r="F2043" s="275">
        <v>220.14528443403509</v>
      </c>
      <c r="G2043" s="275">
        <v>260.29535834219206</v>
      </c>
      <c r="H2043" s="275">
        <v>297.86711676908345</v>
      </c>
      <c r="I2043" s="275">
        <v>244.73093761366744</v>
      </c>
      <c r="J2043" s="275">
        <v>268.69016569964174</v>
      </c>
      <c r="K2043" s="275">
        <v>433.8006525979568</v>
      </c>
      <c r="L2043" s="275">
        <v>229.32209787156751</v>
      </c>
      <c r="M2043" s="275">
        <v>304.36119076524216</v>
      </c>
      <c r="N2043" s="275">
        <v>163.1451368952869</v>
      </c>
      <c r="O2043" s="275">
        <v>90.979752312365605</v>
      </c>
      <c r="P2043" s="275">
        <v>119.32251527329841</v>
      </c>
      <c r="Q2043" s="275">
        <v>153.86833709712892</v>
      </c>
      <c r="R2043" s="275">
        <v>117.46223610026428</v>
      </c>
      <c r="S2043" s="275">
        <v>131.84140996757853</v>
      </c>
      <c r="T2043" s="275">
        <v>193.72130771969412</v>
      </c>
      <c r="U2043" s="275">
        <v>109.25085615023559</v>
      </c>
      <c r="V2043" s="275">
        <v>143.57568426683073</v>
      </c>
      <c r="W2043" s="275">
        <v>1.7991108081073144</v>
      </c>
      <c r="X2043" s="275">
        <v>5.3717701171960536E-2</v>
      </c>
      <c r="Y2043" s="275">
        <v>0.92641425463963745</v>
      </c>
      <c r="Z2043" s="275">
        <v>0.59279427037636234</v>
      </c>
      <c r="AA2043" s="275">
        <v>0.59279427037636234</v>
      </c>
      <c r="AB2043" s="275">
        <v>0.59279427037636234</v>
      </c>
      <c r="AC2043" s="275">
        <v>0.59279427037636234</v>
      </c>
      <c r="AD2043" s="275">
        <v>0.59279427037636234</v>
      </c>
      <c r="AE2043" s="275">
        <v>0.59279427037636234</v>
      </c>
      <c r="AF2043" s="275">
        <v>291.78317865305848</v>
      </c>
      <c r="AG2043" s="275">
        <v>27.018834617796902</v>
      </c>
      <c r="AH2043" s="275">
        <v>27.018834617796902</v>
      </c>
      <c r="AI2043" s="275">
        <v>26.305456052477727</v>
      </c>
      <c r="AJ2043" s="275">
        <v>26.305456052477727</v>
      </c>
      <c r="AK2043" s="275">
        <v>26.305456052477727</v>
      </c>
    </row>
    <row r="2044" spans="1:37" ht="15" x14ac:dyDescent="0.25">
      <c r="A2044" s="269" t="s">
        <v>4157</v>
      </c>
      <c r="B2044" s="269" t="s">
        <v>4156</v>
      </c>
      <c r="C2044" s="275">
        <v>110</v>
      </c>
      <c r="D2044" s="269" t="s">
        <v>802</v>
      </c>
      <c r="E2044" s="275">
        <v>374.5885693916884</v>
      </c>
      <c r="F2044" s="275">
        <v>220.14528443403509</v>
      </c>
      <c r="G2044" s="275">
        <v>260.29535834219206</v>
      </c>
      <c r="H2044" s="275">
        <v>297.86711676908345</v>
      </c>
      <c r="I2044" s="275">
        <v>244.73093761366744</v>
      </c>
      <c r="J2044" s="275">
        <v>268.69016569964174</v>
      </c>
      <c r="K2044" s="275">
        <v>433.8006525979568</v>
      </c>
      <c r="L2044" s="275">
        <v>229.32209787156751</v>
      </c>
      <c r="M2044" s="275">
        <v>304.36119076524216</v>
      </c>
      <c r="N2044" s="275">
        <v>163.1451368952869</v>
      </c>
      <c r="O2044" s="275">
        <v>90.979752312365605</v>
      </c>
      <c r="P2044" s="275">
        <v>119.32251527329841</v>
      </c>
      <c r="Q2044" s="275">
        <v>153.86833709712892</v>
      </c>
      <c r="R2044" s="275">
        <v>117.46223610026428</v>
      </c>
      <c r="S2044" s="275">
        <v>131.84140996757853</v>
      </c>
      <c r="T2044" s="275">
        <v>193.72130771969415</v>
      </c>
      <c r="U2044" s="275">
        <v>109.25085615023559</v>
      </c>
      <c r="V2044" s="275">
        <v>143.57568426683073</v>
      </c>
      <c r="W2044" s="275">
        <v>1.7502853990241805</v>
      </c>
      <c r="X2044" s="275">
        <v>5.2788795890166294E-2</v>
      </c>
      <c r="Y2044" s="275">
        <v>0.90153709745717336</v>
      </c>
      <c r="Z2044" s="275">
        <v>0.46270546614951491</v>
      </c>
      <c r="AA2044" s="275">
        <v>0.46270546614951491</v>
      </c>
      <c r="AB2044" s="275">
        <v>0.46270546614951491</v>
      </c>
      <c r="AC2044" s="275">
        <v>0.46270546614951491</v>
      </c>
      <c r="AD2044" s="275">
        <v>0.46270546614951491</v>
      </c>
      <c r="AE2044" s="275">
        <v>0.46270546614951491</v>
      </c>
      <c r="AF2044" s="275">
        <v>291.78438348355849</v>
      </c>
      <c r="AG2044" s="275">
        <v>27.018946185596899</v>
      </c>
      <c r="AH2044" s="275">
        <v>27.018946185596899</v>
      </c>
      <c r="AI2044" s="275">
        <v>26.305484025272182</v>
      </c>
      <c r="AJ2044" s="275">
        <v>26.305484025272182</v>
      </c>
      <c r="AK2044" s="275">
        <v>26.305484025272182</v>
      </c>
    </row>
    <row r="2045" spans="1:37" ht="15" x14ac:dyDescent="0.25">
      <c r="A2045" s="269" t="s">
        <v>2660</v>
      </c>
      <c r="B2045" s="269" t="s">
        <v>4156</v>
      </c>
      <c r="C2045" s="275">
        <v>110</v>
      </c>
      <c r="D2045" s="269" t="s">
        <v>802</v>
      </c>
      <c r="E2045" s="275">
        <v>374.58856939168845</v>
      </c>
      <c r="F2045" s="275">
        <v>220.14528443403509</v>
      </c>
      <c r="G2045" s="275">
        <v>260.29535834219206</v>
      </c>
      <c r="H2045" s="275">
        <v>297.86711676908345</v>
      </c>
      <c r="I2045" s="275">
        <v>244.73093761366744</v>
      </c>
      <c r="J2045" s="275">
        <v>268.69016569964174</v>
      </c>
      <c r="K2045" s="275">
        <v>433.80065259795674</v>
      </c>
      <c r="L2045" s="275">
        <v>229.32209787156751</v>
      </c>
      <c r="M2045" s="275">
        <v>304.3611907652421</v>
      </c>
      <c r="N2045" s="275">
        <v>163.1451368952869</v>
      </c>
      <c r="O2045" s="275">
        <v>90.979752312365619</v>
      </c>
      <c r="P2045" s="275">
        <v>119.32251527329845</v>
      </c>
      <c r="Q2045" s="275">
        <v>153.86833709712892</v>
      </c>
      <c r="R2045" s="275">
        <v>117.46223610026428</v>
      </c>
      <c r="S2045" s="275">
        <v>131.84140996757856</v>
      </c>
      <c r="T2045" s="275">
        <v>193.72130771969415</v>
      </c>
      <c r="U2045" s="275">
        <v>109.25085615023559</v>
      </c>
      <c r="V2045" s="275">
        <v>143.57568426683073</v>
      </c>
      <c r="W2045" s="275">
        <v>1.7991108081073144</v>
      </c>
      <c r="X2045" s="275">
        <v>5.3717701171960536E-2</v>
      </c>
      <c r="Y2045" s="275">
        <v>0.92641425463963745</v>
      </c>
      <c r="Z2045" s="275">
        <v>0.59279427037636234</v>
      </c>
      <c r="AA2045" s="275">
        <v>0.59279427037636234</v>
      </c>
      <c r="AB2045" s="275">
        <v>0.59279427037636234</v>
      </c>
      <c r="AC2045" s="275">
        <v>0.59279427037636234</v>
      </c>
      <c r="AD2045" s="275">
        <v>0.59279427037636234</v>
      </c>
      <c r="AE2045" s="275">
        <v>0.59279427037636234</v>
      </c>
      <c r="AF2045" s="275">
        <v>291.78260890585847</v>
      </c>
      <c r="AG2045" s="275">
        <v>27.018781861796899</v>
      </c>
      <c r="AH2045" s="275">
        <v>27.018781861796899</v>
      </c>
      <c r="AI2045" s="275">
        <v>26.305456052477727</v>
      </c>
      <c r="AJ2045" s="275">
        <v>26.305456052477727</v>
      </c>
      <c r="AK2045" s="275">
        <v>26.305456052477727</v>
      </c>
    </row>
    <row r="2046" spans="1:37" ht="15" x14ac:dyDescent="0.25">
      <c r="A2046" s="269" t="s">
        <v>4158</v>
      </c>
      <c r="B2046" s="269" t="s">
        <v>4159</v>
      </c>
      <c r="C2046" s="275">
        <v>276</v>
      </c>
      <c r="D2046" s="269" t="s">
        <v>802</v>
      </c>
      <c r="E2046" s="275">
        <v>1178.847049826921</v>
      </c>
      <c r="F2046" s="275">
        <v>787.38654993142131</v>
      </c>
      <c r="G2046" s="275">
        <v>886.39198038180245</v>
      </c>
      <c r="H2046" s="275">
        <v>1044.7842036903066</v>
      </c>
      <c r="I2046" s="275">
        <v>853.33784605838366</v>
      </c>
      <c r="J2046" s="275">
        <v>943.39607597720578</v>
      </c>
      <c r="K2046" s="275">
        <v>1387.4334102895025</v>
      </c>
      <c r="L2046" s="275">
        <v>868.70268205397929</v>
      </c>
      <c r="M2046" s="275">
        <v>1059.7508152727789</v>
      </c>
      <c r="N2046" s="275">
        <v>554.44559700845241</v>
      </c>
      <c r="O2046" s="275">
        <v>344.86258304353044</v>
      </c>
      <c r="P2046" s="275">
        <v>422.68584381595218</v>
      </c>
      <c r="Q2046" s="275">
        <v>537.02539050566077</v>
      </c>
      <c r="R2046" s="275">
        <v>425.33466631302406</v>
      </c>
      <c r="S2046" s="275">
        <v>463.02383374244801</v>
      </c>
      <c r="T2046" s="275">
        <v>669.47151317081625</v>
      </c>
      <c r="U2046" s="275">
        <v>403.31865402978747</v>
      </c>
      <c r="V2046" s="275">
        <v>508.78755600482214</v>
      </c>
      <c r="W2046" s="275">
        <v>13.341732288009815</v>
      </c>
      <c r="X2046" s="275">
        <v>0.24328776594153609</v>
      </c>
      <c r="Y2046" s="275">
        <v>6.792510026975676</v>
      </c>
      <c r="Z2046" s="275">
        <v>3.8184649515716775</v>
      </c>
      <c r="AA2046" s="275">
        <v>3.8184649515716775</v>
      </c>
      <c r="AB2046" s="275">
        <v>3.8184649515716775</v>
      </c>
      <c r="AC2046" s="275">
        <v>3.8184649515716775</v>
      </c>
      <c r="AD2046" s="275">
        <v>3.8184649515716775</v>
      </c>
      <c r="AE2046" s="275">
        <v>3.8184649515716775</v>
      </c>
      <c r="AF2046" s="275">
        <v>775.13503142123295</v>
      </c>
      <c r="AG2046" s="275">
        <v>71.77674227214824</v>
      </c>
      <c r="AH2046" s="275">
        <v>71.77674227214824</v>
      </c>
      <c r="AI2046" s="275">
        <v>81.418454572306473</v>
      </c>
      <c r="AJ2046" s="275">
        <v>81.418454572306473</v>
      </c>
      <c r="AK2046" s="275">
        <v>81.418454572306473</v>
      </c>
    </row>
    <row r="2047" spans="1:37" ht="15" x14ac:dyDescent="0.25">
      <c r="A2047" s="269" t="s">
        <v>2661</v>
      </c>
      <c r="B2047" s="269" t="s">
        <v>4159</v>
      </c>
      <c r="C2047" s="275">
        <v>277</v>
      </c>
      <c r="D2047" s="269" t="s">
        <v>802</v>
      </c>
      <c r="E2047" s="275">
        <v>1178.847049826921</v>
      </c>
      <c r="F2047" s="275">
        <v>787.38654993142131</v>
      </c>
      <c r="G2047" s="275">
        <v>886.39198038180245</v>
      </c>
      <c r="H2047" s="275">
        <v>1044.7842036903066</v>
      </c>
      <c r="I2047" s="275">
        <v>853.33784605838366</v>
      </c>
      <c r="J2047" s="275">
        <v>943.39607597720578</v>
      </c>
      <c r="K2047" s="275">
        <v>1387.4334102895025</v>
      </c>
      <c r="L2047" s="275">
        <v>868.70268205397929</v>
      </c>
      <c r="M2047" s="275">
        <v>1059.7508152727789</v>
      </c>
      <c r="N2047" s="275">
        <v>554.48722232220746</v>
      </c>
      <c r="O2047" s="275">
        <v>344.9042083572856</v>
      </c>
      <c r="P2047" s="275">
        <v>422.72746912970723</v>
      </c>
      <c r="Q2047" s="275">
        <v>537.06701581941593</v>
      </c>
      <c r="R2047" s="275">
        <v>425.37629162677916</v>
      </c>
      <c r="S2047" s="275">
        <v>463.06545905620317</v>
      </c>
      <c r="T2047" s="275">
        <v>669.51313848457153</v>
      </c>
      <c r="U2047" s="275">
        <v>403.36027934354257</v>
      </c>
      <c r="V2047" s="275">
        <v>508.8291813185773</v>
      </c>
      <c r="W2047" s="275">
        <v>13.341732288009815</v>
      </c>
      <c r="X2047" s="275">
        <v>0.24328776594153609</v>
      </c>
      <c r="Y2047" s="275">
        <v>6.792510026975676</v>
      </c>
      <c r="Z2047" s="275">
        <v>3.8184649515716775</v>
      </c>
      <c r="AA2047" s="275">
        <v>3.8184649515716775</v>
      </c>
      <c r="AB2047" s="275">
        <v>3.8184649515716775</v>
      </c>
      <c r="AC2047" s="275">
        <v>3.8184649515716775</v>
      </c>
      <c r="AD2047" s="275">
        <v>3.8184649515716775</v>
      </c>
      <c r="AE2047" s="275">
        <v>3.8184649515716775</v>
      </c>
      <c r="AF2047" s="275">
        <v>774.79282354163297</v>
      </c>
      <c r="AG2047" s="275">
        <v>71.74505421654824</v>
      </c>
      <c r="AH2047" s="275">
        <v>71.74505421654824</v>
      </c>
      <c r="AI2047" s="275">
        <v>81.422074014977511</v>
      </c>
      <c r="AJ2047" s="275">
        <v>81.422074014977511</v>
      </c>
      <c r="AK2047" s="275">
        <v>81.422074014977511</v>
      </c>
    </row>
    <row r="2048" spans="1:37" ht="15" x14ac:dyDescent="0.25">
      <c r="A2048" s="269" t="s">
        <v>4160</v>
      </c>
      <c r="B2048" s="269" t="s">
        <v>4161</v>
      </c>
      <c r="C2048" s="275">
        <v>96</v>
      </c>
      <c r="D2048" s="269" t="s">
        <v>802</v>
      </c>
      <c r="E2048" s="275">
        <v>322.53484853983934</v>
      </c>
      <c r="F2048" s="275">
        <v>205.67012850141765</v>
      </c>
      <c r="G2048" s="275">
        <v>236.38434607738452</v>
      </c>
      <c r="H2048" s="275">
        <v>268.16810669492497</v>
      </c>
      <c r="I2048" s="275">
        <v>222.84129689502711</v>
      </c>
      <c r="J2048" s="275">
        <v>240.71666010253398</v>
      </c>
      <c r="K2048" s="275">
        <v>369.80297403953966</v>
      </c>
      <c r="L2048" s="275">
        <v>218.65159054184929</v>
      </c>
      <c r="M2048" s="275">
        <v>272.36656203608936</v>
      </c>
      <c r="N2048" s="275">
        <v>152.85716951709688</v>
      </c>
      <c r="O2048" s="275">
        <v>98.18562047539659</v>
      </c>
      <c r="P2048" s="275">
        <v>117.71009482584843</v>
      </c>
      <c r="Q2048" s="275">
        <v>139.79620422691414</v>
      </c>
      <c r="R2048" s="275">
        <v>115.28863087182324</v>
      </c>
      <c r="S2048" s="275">
        <v>123.97230605264403</v>
      </c>
      <c r="T2048" s="275">
        <v>177.8016012936796</v>
      </c>
      <c r="U2048" s="275">
        <v>109.02122757144755</v>
      </c>
      <c r="V2048" s="275">
        <v>135.47691599096612</v>
      </c>
      <c r="W2048" s="275">
        <v>2.8079762442970368</v>
      </c>
      <c r="X2048" s="275">
        <v>7.2835151976773455E-2</v>
      </c>
      <c r="Y2048" s="275">
        <v>1.4404056981369051</v>
      </c>
      <c r="Z2048" s="275">
        <v>0.90041719672729814</v>
      </c>
      <c r="AA2048" s="275">
        <v>0.90041719672729814</v>
      </c>
      <c r="AB2048" s="275">
        <v>0.90041719672729814</v>
      </c>
      <c r="AC2048" s="275">
        <v>0.90041719672729814</v>
      </c>
      <c r="AD2048" s="275">
        <v>0.90041719672729814</v>
      </c>
      <c r="AE2048" s="275">
        <v>0.90041719672729814</v>
      </c>
      <c r="AF2048" s="275">
        <v>196.91377336223297</v>
      </c>
      <c r="AG2048" s="275">
        <v>18.234022788548245</v>
      </c>
      <c r="AH2048" s="275">
        <v>18.234022788548245</v>
      </c>
      <c r="AI2048" s="275">
        <v>20.642397547422053</v>
      </c>
      <c r="AJ2048" s="275">
        <v>20.642397547422053</v>
      </c>
      <c r="AK2048" s="275">
        <v>20.642397547422053</v>
      </c>
    </row>
    <row r="2049" spans="1:37" ht="15" x14ac:dyDescent="0.25">
      <c r="A2049" s="269" t="s">
        <v>2662</v>
      </c>
      <c r="B2049" s="269" t="s">
        <v>2652</v>
      </c>
      <c r="C2049" s="275">
        <v>97</v>
      </c>
      <c r="D2049" s="269" t="s">
        <v>802</v>
      </c>
      <c r="E2049" s="275">
        <v>322.53484853983934</v>
      </c>
      <c r="F2049" s="275">
        <v>205.67012850141765</v>
      </c>
      <c r="G2049" s="275">
        <v>236.38434607738452</v>
      </c>
      <c r="H2049" s="275">
        <v>268.16810669492497</v>
      </c>
      <c r="I2049" s="275">
        <v>222.84129689502711</v>
      </c>
      <c r="J2049" s="275">
        <v>240.71666010253398</v>
      </c>
      <c r="K2049" s="275">
        <v>369.80297403953966</v>
      </c>
      <c r="L2049" s="275">
        <v>218.65159054184929</v>
      </c>
      <c r="M2049" s="275">
        <v>272.36656203608936</v>
      </c>
      <c r="N2049" s="275">
        <v>152.89879483085198</v>
      </c>
      <c r="O2049" s="275">
        <v>98.227245789151695</v>
      </c>
      <c r="P2049" s="275">
        <v>117.75172013960359</v>
      </c>
      <c r="Q2049" s="275">
        <v>139.8378295406693</v>
      </c>
      <c r="R2049" s="275">
        <v>115.33025618557839</v>
      </c>
      <c r="S2049" s="275">
        <v>124.01393136639915</v>
      </c>
      <c r="T2049" s="275">
        <v>177.84322660743473</v>
      </c>
      <c r="U2049" s="275">
        <v>109.06285288520266</v>
      </c>
      <c r="V2049" s="275">
        <v>135.51854130472128</v>
      </c>
      <c r="W2049" s="275">
        <v>2.8079762442970368</v>
      </c>
      <c r="X2049" s="275">
        <v>7.2835151976773455E-2</v>
      </c>
      <c r="Y2049" s="275">
        <v>1.4404056981369051</v>
      </c>
      <c r="Z2049" s="275">
        <v>0.90041719672729814</v>
      </c>
      <c r="AA2049" s="275">
        <v>0.90041719672729814</v>
      </c>
      <c r="AB2049" s="275">
        <v>0.90041719672729814</v>
      </c>
      <c r="AC2049" s="275">
        <v>0.90041719672729814</v>
      </c>
      <c r="AD2049" s="275">
        <v>0.90041719672729814</v>
      </c>
      <c r="AE2049" s="275">
        <v>0.90041719672729814</v>
      </c>
      <c r="AF2049" s="275">
        <v>196.91451818663296</v>
      </c>
      <c r="AG2049" s="275">
        <v>18.234091758548246</v>
      </c>
      <c r="AH2049" s="275">
        <v>18.234091758548246</v>
      </c>
      <c r="AI2049" s="275">
        <v>20.646016990093088</v>
      </c>
      <c r="AJ2049" s="275">
        <v>20.646016990093088</v>
      </c>
      <c r="AK2049" s="275">
        <v>20.646016990093088</v>
      </c>
    </row>
    <row r="2050" spans="1:37" ht="15" x14ac:dyDescent="0.25">
      <c r="A2050" s="269" t="s">
        <v>4162</v>
      </c>
      <c r="B2050" s="269" t="s">
        <v>4163</v>
      </c>
      <c r="C2050" s="275">
        <v>30</v>
      </c>
      <c r="D2050" s="269" t="s">
        <v>802</v>
      </c>
      <c r="E2050" s="275">
        <v>142.7187002145136</v>
      </c>
      <c r="F2050" s="275">
        <v>96.88937194028864</v>
      </c>
      <c r="G2050" s="275">
        <v>108.33460571740297</v>
      </c>
      <c r="H2050" s="275">
        <v>129.43601616589694</v>
      </c>
      <c r="I2050" s="275">
        <v>105.08275819389276</v>
      </c>
      <c r="J2050" s="275">
        <v>117.11323597911196</v>
      </c>
      <c r="K2050" s="275">
        <v>169.60507270832713</v>
      </c>
      <c r="L2050" s="275">
        <v>108.34184858535502</v>
      </c>
      <c r="M2050" s="275">
        <v>131.23070887278161</v>
      </c>
      <c r="N2050" s="275">
        <v>66.931404581892579</v>
      </c>
      <c r="O2050" s="275">
        <v>41.112827094688967</v>
      </c>
      <c r="P2050" s="275">
        <v>50.829291498350614</v>
      </c>
      <c r="Q2050" s="275">
        <v>66.20486437979109</v>
      </c>
      <c r="R2050" s="275">
        <v>51.674339240200119</v>
      </c>
      <c r="S2050" s="275">
        <v>56.508587948300651</v>
      </c>
      <c r="T2050" s="275">
        <v>81.944985312856119</v>
      </c>
      <c r="U2050" s="275">
        <v>49.049571076389967</v>
      </c>
      <c r="V2050" s="275">
        <v>62.218440002309329</v>
      </c>
      <c r="W2050" s="275">
        <v>1.755626007285463</v>
      </c>
      <c r="X2050" s="275">
        <v>2.8408768994127101E-2</v>
      </c>
      <c r="Y2050" s="275">
        <v>0.89201738813979503</v>
      </c>
      <c r="Z2050" s="275">
        <v>0.48634129247406316</v>
      </c>
      <c r="AA2050" s="275">
        <v>0.48634129247406316</v>
      </c>
      <c r="AB2050" s="275">
        <v>0.48634129247406316</v>
      </c>
      <c r="AC2050" s="275">
        <v>0.48634129247406316</v>
      </c>
      <c r="AD2050" s="275">
        <v>0.48634129247406316</v>
      </c>
      <c r="AE2050" s="275">
        <v>0.48634129247406316</v>
      </c>
      <c r="AF2050" s="275">
        <v>96.370209676499982</v>
      </c>
      <c r="AG2050" s="275">
        <v>8.9237865805999981</v>
      </c>
      <c r="AH2050" s="275">
        <v>8.9237865805999981</v>
      </c>
      <c r="AI2050" s="275">
        <v>10.129342837480737</v>
      </c>
      <c r="AJ2050" s="275">
        <v>10.129342837480737</v>
      </c>
      <c r="AK2050" s="275">
        <v>10.129342837480737</v>
      </c>
    </row>
    <row r="2051" spans="1:37" ht="15" x14ac:dyDescent="0.25">
      <c r="A2051" s="269" t="s">
        <v>2663</v>
      </c>
      <c r="B2051" s="269" t="s">
        <v>587</v>
      </c>
      <c r="C2051" s="275">
        <v>30</v>
      </c>
      <c r="D2051" s="269" t="s">
        <v>802</v>
      </c>
      <c r="E2051" s="275">
        <v>142.7187002145136</v>
      </c>
      <c r="F2051" s="275">
        <v>96.88937194028864</v>
      </c>
      <c r="G2051" s="275">
        <v>108.33460571740297</v>
      </c>
      <c r="H2051" s="275">
        <v>129.43601616589694</v>
      </c>
      <c r="I2051" s="275">
        <v>105.08275819389276</v>
      </c>
      <c r="J2051" s="275">
        <v>117.11323597911196</v>
      </c>
      <c r="K2051" s="275">
        <v>169.60507270832713</v>
      </c>
      <c r="L2051" s="275">
        <v>108.34184858535502</v>
      </c>
      <c r="M2051" s="275">
        <v>131.23070887278161</v>
      </c>
      <c r="N2051" s="275">
        <v>66.931404581892579</v>
      </c>
      <c r="O2051" s="275">
        <v>41.112827094688967</v>
      </c>
      <c r="P2051" s="275">
        <v>50.829291498350614</v>
      </c>
      <c r="Q2051" s="275">
        <v>66.20486437979109</v>
      </c>
      <c r="R2051" s="275">
        <v>51.674339240200119</v>
      </c>
      <c r="S2051" s="275">
        <v>56.508587948300651</v>
      </c>
      <c r="T2051" s="275">
        <v>81.944985312856119</v>
      </c>
      <c r="U2051" s="275">
        <v>49.049571076389967</v>
      </c>
      <c r="V2051" s="275">
        <v>62.218440002309329</v>
      </c>
      <c r="W2051" s="275">
        <v>1.755626007285463</v>
      </c>
      <c r="X2051" s="275">
        <v>2.8408768994127101E-2</v>
      </c>
      <c r="Y2051" s="275">
        <v>0.89201738813979503</v>
      </c>
      <c r="Z2051" s="275">
        <v>0.48634129247406316</v>
      </c>
      <c r="AA2051" s="275">
        <v>0.48634129247406316</v>
      </c>
      <c r="AB2051" s="275">
        <v>0.48634129247406316</v>
      </c>
      <c r="AC2051" s="275">
        <v>0.48634129247406316</v>
      </c>
      <c r="AD2051" s="275">
        <v>0.48634129247406316</v>
      </c>
      <c r="AE2051" s="275">
        <v>0.48634129247406316</v>
      </c>
      <c r="AF2051" s="275">
        <v>96.313050892499987</v>
      </c>
      <c r="AG2051" s="275">
        <v>8.9184937429999991</v>
      </c>
      <c r="AH2051" s="275">
        <v>8.9184937429999991</v>
      </c>
      <c r="AI2051" s="275">
        <v>10.129342837480737</v>
      </c>
      <c r="AJ2051" s="275">
        <v>10.129342837480737</v>
      </c>
      <c r="AK2051" s="275">
        <v>10.129342837480737</v>
      </c>
    </row>
    <row r="2052" spans="1:37" ht="15" x14ac:dyDescent="0.25">
      <c r="A2052" s="269" t="s">
        <v>588</v>
      </c>
      <c r="B2052" s="269" t="s">
        <v>589</v>
      </c>
      <c r="C2052" s="275">
        <v>75</v>
      </c>
      <c r="D2052" s="269" t="s">
        <v>802</v>
      </c>
      <c r="E2052" s="275">
        <v>296.59025486590497</v>
      </c>
      <c r="F2052" s="275">
        <v>179.00976443342125</v>
      </c>
      <c r="G2052" s="275">
        <v>208.19049318265255</v>
      </c>
      <c r="H2052" s="275">
        <v>240.81251316260949</v>
      </c>
      <c r="I2052" s="275">
        <v>199.26929380752239</v>
      </c>
      <c r="J2052" s="275">
        <v>217.61106413391343</v>
      </c>
      <c r="K2052" s="275">
        <v>342.85453397714775</v>
      </c>
      <c r="L2052" s="275">
        <v>188.06533958698952</v>
      </c>
      <c r="M2052" s="275">
        <v>244.66181961036307</v>
      </c>
      <c r="N2052" s="275">
        <v>129.37616626207767</v>
      </c>
      <c r="O2052" s="275">
        <v>73.78358330653667</v>
      </c>
      <c r="P2052" s="275">
        <v>95.338997679615304</v>
      </c>
      <c r="Q2052" s="275">
        <v>121.51354404974752</v>
      </c>
      <c r="R2052" s="275">
        <v>93.510710503448308</v>
      </c>
      <c r="S2052" s="275">
        <v>105.46253237735279</v>
      </c>
      <c r="T2052" s="275">
        <v>152.37132793074218</v>
      </c>
      <c r="U2052" s="275">
        <v>87.241930743547798</v>
      </c>
      <c r="V2052" s="275">
        <v>113.65937830687145</v>
      </c>
      <c r="W2052" s="275">
        <v>1.4162840089084192</v>
      </c>
      <c r="X2052" s="275">
        <v>4.7171475786866666E-2</v>
      </c>
      <c r="Y2052" s="275">
        <v>0.73172774234764293</v>
      </c>
      <c r="Z2052" s="275">
        <v>0.58650450645947549</v>
      </c>
      <c r="AA2052" s="275">
        <v>0.58650450645947549</v>
      </c>
      <c r="AB2052" s="275">
        <v>0.58650450645947549</v>
      </c>
      <c r="AC2052" s="275">
        <v>0.58650450645947549</v>
      </c>
      <c r="AD2052" s="275">
        <v>0.58650450645947549</v>
      </c>
      <c r="AE2052" s="275">
        <v>0.58650450645947549</v>
      </c>
      <c r="AF2052" s="275">
        <v>242.93546246900002</v>
      </c>
      <c r="AG2052" s="275">
        <v>22.495585455199993</v>
      </c>
      <c r="AH2052" s="275">
        <v>22.495585455199993</v>
      </c>
      <c r="AI2052" s="275">
        <v>21.642030383053175</v>
      </c>
      <c r="AJ2052" s="275">
        <v>21.642030383053175</v>
      </c>
      <c r="AK2052" s="275">
        <v>21.642030383053175</v>
      </c>
    </row>
    <row r="2053" spans="1:37" ht="15" x14ac:dyDescent="0.25">
      <c r="A2053" s="269" t="s">
        <v>1179</v>
      </c>
      <c r="B2053" s="269" t="s">
        <v>4164</v>
      </c>
      <c r="C2053" s="275">
        <v>70</v>
      </c>
      <c r="D2053" s="269" t="s">
        <v>802</v>
      </c>
      <c r="E2053" s="275">
        <v>193.02785411928855</v>
      </c>
      <c r="F2053" s="275">
        <v>123.38685620619908</v>
      </c>
      <c r="G2053" s="275">
        <v>140.79097624920161</v>
      </c>
      <c r="H2053" s="275">
        <v>162.70682931564022</v>
      </c>
      <c r="I2053" s="275">
        <v>135.71193705124361</v>
      </c>
      <c r="J2053" s="275">
        <v>148.11213985618244</v>
      </c>
      <c r="K2053" s="275">
        <v>223.2063500243608</v>
      </c>
      <c r="L2053" s="275">
        <v>130.73719237933295</v>
      </c>
      <c r="M2053" s="275">
        <v>164.87992192127723</v>
      </c>
      <c r="N2053" s="275">
        <v>97.334427382397109</v>
      </c>
      <c r="O2053" s="275">
        <v>62.880251169283781</v>
      </c>
      <c r="P2053" s="275">
        <v>76.296182250141598</v>
      </c>
      <c r="Q2053" s="275">
        <v>92.856196088739608</v>
      </c>
      <c r="R2053" s="275">
        <v>76.049529971366312</v>
      </c>
      <c r="S2053" s="275">
        <v>82.924914046060991</v>
      </c>
      <c r="T2053" s="275">
        <v>111.67778919445367</v>
      </c>
      <c r="U2053" s="275">
        <v>72.066433211785551</v>
      </c>
      <c r="V2053" s="275">
        <v>88.162487116586277</v>
      </c>
      <c r="W2053" s="275">
        <v>2.6066425440323013</v>
      </c>
      <c r="X2053" s="275">
        <v>3.4761240049676304E-2</v>
      </c>
      <c r="Y2053" s="275">
        <v>1.3207018920409888</v>
      </c>
      <c r="Z2053" s="275">
        <v>0.41059277298254826</v>
      </c>
      <c r="AA2053" s="275">
        <v>0.41059277298254826</v>
      </c>
      <c r="AB2053" s="275">
        <v>0.41059277298254826</v>
      </c>
      <c r="AC2053" s="275">
        <v>0.41059277298254826</v>
      </c>
      <c r="AD2053" s="275">
        <v>0.41059277298254826</v>
      </c>
      <c r="AE2053" s="275">
        <v>0.41059277298254826</v>
      </c>
      <c r="AF2053" s="275">
        <v>154.59771610978061</v>
      </c>
      <c r="AG2053" s="275">
        <v>14.315596643759129</v>
      </c>
      <c r="AH2053" s="275">
        <v>14.315596643759129</v>
      </c>
      <c r="AI2053" s="275">
        <v>13.889810535561564</v>
      </c>
      <c r="AJ2053" s="275">
        <v>13.889810535561564</v>
      </c>
      <c r="AK2053" s="275">
        <v>13.889810535561564</v>
      </c>
    </row>
    <row r="2054" spans="1:37" ht="15" x14ac:dyDescent="0.25">
      <c r="A2054" s="269" t="s">
        <v>4165</v>
      </c>
      <c r="B2054" s="269" t="s">
        <v>4166</v>
      </c>
      <c r="C2054" s="275">
        <v>75</v>
      </c>
      <c r="D2054" s="269" t="s">
        <v>802</v>
      </c>
      <c r="E2054" s="275">
        <v>290.5710548079216</v>
      </c>
      <c r="F2054" s="275">
        <v>172.99056437543783</v>
      </c>
      <c r="G2054" s="275">
        <v>202.17129312466912</v>
      </c>
      <c r="H2054" s="275">
        <v>233.28851309013024</v>
      </c>
      <c r="I2054" s="275">
        <v>193.25009374953899</v>
      </c>
      <c r="J2054" s="275">
        <v>210.8394640686821</v>
      </c>
      <c r="K2054" s="275">
        <v>335.33053390466841</v>
      </c>
      <c r="L2054" s="275">
        <v>180.54133951451027</v>
      </c>
      <c r="M2054" s="275">
        <v>237.13781953788381</v>
      </c>
      <c r="N2054" s="275">
        <v>129.10102896851308</v>
      </c>
      <c r="O2054" s="275">
        <v>73.508446012972087</v>
      </c>
      <c r="P2054" s="275">
        <v>95.063860386050706</v>
      </c>
      <c r="Q2054" s="275">
        <v>121.14633893643089</v>
      </c>
      <c r="R2054" s="275">
        <v>93.143505390131679</v>
      </c>
      <c r="S2054" s="275">
        <v>105.14136117391219</v>
      </c>
      <c r="T2054" s="275">
        <v>152.00412281742555</v>
      </c>
      <c r="U2054" s="275">
        <v>86.874725630231154</v>
      </c>
      <c r="V2054" s="275">
        <v>113.29217319355482</v>
      </c>
      <c r="W2054" s="275">
        <v>1.4162840089084192</v>
      </c>
      <c r="X2054" s="275">
        <v>4.7171475786866666E-2</v>
      </c>
      <c r="Y2054" s="275">
        <v>0.73172774234764293</v>
      </c>
      <c r="Z2054" s="275">
        <v>0.58650450645947549</v>
      </c>
      <c r="AA2054" s="275">
        <v>0.58650450645947549</v>
      </c>
      <c r="AB2054" s="275">
        <v>0.58650450645947549</v>
      </c>
      <c r="AC2054" s="275">
        <v>0.58650450645947549</v>
      </c>
      <c r="AD2054" s="275">
        <v>0.58650450645947549</v>
      </c>
      <c r="AE2054" s="275">
        <v>0.58650450645947549</v>
      </c>
      <c r="AF2054" s="275">
        <v>236.71211017760001</v>
      </c>
      <c r="AG2054" s="275">
        <v>21.919308351199994</v>
      </c>
      <c r="AH2054" s="275">
        <v>21.919308351199994</v>
      </c>
      <c r="AI2054" s="275">
        <v>20.085917705517563</v>
      </c>
      <c r="AJ2054" s="275">
        <v>20.085917705517563</v>
      </c>
      <c r="AK2054" s="275">
        <v>20.085917705517563</v>
      </c>
    </row>
    <row r="2055" spans="1:37" ht="15" x14ac:dyDescent="0.25">
      <c r="A2055" s="269" t="s">
        <v>4167</v>
      </c>
      <c r="B2055" s="269" t="s">
        <v>4164</v>
      </c>
      <c r="C2055" s="275">
        <v>71</v>
      </c>
      <c r="D2055" s="269" t="s">
        <v>802</v>
      </c>
      <c r="E2055" s="275">
        <v>193.02785411928855</v>
      </c>
      <c r="F2055" s="275">
        <v>123.38685620619908</v>
      </c>
      <c r="G2055" s="275">
        <v>140.79097624920161</v>
      </c>
      <c r="H2055" s="275">
        <v>162.70682931564022</v>
      </c>
      <c r="I2055" s="275">
        <v>135.71193705124361</v>
      </c>
      <c r="J2055" s="275">
        <v>148.11213985618244</v>
      </c>
      <c r="K2055" s="275">
        <v>223.2063500243608</v>
      </c>
      <c r="L2055" s="275">
        <v>130.73719237933295</v>
      </c>
      <c r="M2055" s="275">
        <v>164.87992192127723</v>
      </c>
      <c r="N2055" s="275">
        <v>97.292796883695445</v>
      </c>
      <c r="O2055" s="275">
        <v>62.838620670582117</v>
      </c>
      <c r="P2055" s="275">
        <v>76.254551751439962</v>
      </c>
      <c r="Q2055" s="275">
        <v>92.814565590037944</v>
      </c>
      <c r="R2055" s="275">
        <v>76.007899472664633</v>
      </c>
      <c r="S2055" s="275">
        <v>82.883283547359326</v>
      </c>
      <c r="T2055" s="275">
        <v>111.63615869575199</v>
      </c>
      <c r="U2055" s="275">
        <v>72.024802713083872</v>
      </c>
      <c r="V2055" s="275">
        <v>88.120856617884613</v>
      </c>
      <c r="W2055" s="275">
        <v>2.6066425440323013</v>
      </c>
      <c r="X2055" s="275">
        <v>3.4761240049676304E-2</v>
      </c>
      <c r="Y2055" s="275">
        <v>1.3207018920409888</v>
      </c>
      <c r="Z2055" s="275">
        <v>0.41059277298254826</v>
      </c>
      <c r="AA2055" s="275">
        <v>0.41059277298254826</v>
      </c>
      <c r="AB2055" s="275">
        <v>0.41059277298254826</v>
      </c>
      <c r="AC2055" s="275">
        <v>0.41059277298254826</v>
      </c>
      <c r="AD2055" s="275">
        <v>0.41059277298254826</v>
      </c>
      <c r="AE2055" s="275">
        <v>0.41059277298254826</v>
      </c>
      <c r="AF2055" s="275">
        <v>148.82640187418059</v>
      </c>
      <c r="AG2055" s="275">
        <v>13.781177819459129</v>
      </c>
      <c r="AH2055" s="275">
        <v>13.781177819459129</v>
      </c>
      <c r="AI2055" s="275">
        <v>12.468094603294251</v>
      </c>
      <c r="AJ2055" s="275">
        <v>12.468094603294251</v>
      </c>
      <c r="AK2055" s="275">
        <v>12.468094603294251</v>
      </c>
    </row>
    <row r="2056" spans="1:37" ht="15" x14ac:dyDescent="0.25">
      <c r="A2056" s="269" t="s">
        <v>4168</v>
      </c>
      <c r="B2056" s="269" t="s">
        <v>4166</v>
      </c>
      <c r="C2056" s="275">
        <v>75</v>
      </c>
      <c r="D2056" s="269" t="s">
        <v>802</v>
      </c>
      <c r="E2056" s="275">
        <v>290.5710548079216</v>
      </c>
      <c r="F2056" s="275">
        <v>172.99056437543783</v>
      </c>
      <c r="G2056" s="275">
        <v>202.17129312466909</v>
      </c>
      <c r="H2056" s="275">
        <v>233.28851309013024</v>
      </c>
      <c r="I2056" s="275">
        <v>193.25009374953899</v>
      </c>
      <c r="J2056" s="275">
        <v>210.8394640686821</v>
      </c>
      <c r="K2056" s="275">
        <v>335.33053390466841</v>
      </c>
      <c r="L2056" s="275">
        <v>180.54133951451027</v>
      </c>
      <c r="M2056" s="275">
        <v>237.13781953788381</v>
      </c>
      <c r="N2056" s="275">
        <v>129.10102896851311</v>
      </c>
      <c r="O2056" s="275">
        <v>73.508446012972087</v>
      </c>
      <c r="P2056" s="275">
        <v>95.063860386050706</v>
      </c>
      <c r="Q2056" s="275">
        <v>121.14633893643088</v>
      </c>
      <c r="R2056" s="275">
        <v>93.143505390131679</v>
      </c>
      <c r="S2056" s="275">
        <v>105.14136117391217</v>
      </c>
      <c r="T2056" s="275">
        <v>152.00412281742555</v>
      </c>
      <c r="U2056" s="275">
        <v>86.874725630231154</v>
      </c>
      <c r="V2056" s="275">
        <v>113.29217319355482</v>
      </c>
      <c r="W2056" s="275">
        <v>2.8090171650874978</v>
      </c>
      <c r="X2056" s="275">
        <v>3.8069037957326191E-2</v>
      </c>
      <c r="Y2056" s="275">
        <v>1.423543101522412</v>
      </c>
      <c r="Z2056" s="275">
        <v>0.57712666428384429</v>
      </c>
      <c r="AA2056" s="275">
        <v>0.57712666428384429</v>
      </c>
      <c r="AB2056" s="275">
        <v>0.57712666428384429</v>
      </c>
      <c r="AC2056" s="275">
        <v>0.57712666428384429</v>
      </c>
      <c r="AD2056" s="275">
        <v>0.57712666428384429</v>
      </c>
      <c r="AE2056" s="275">
        <v>0.57712666428384429</v>
      </c>
      <c r="AF2056" s="275">
        <v>236.6141140535</v>
      </c>
      <c r="AG2056" s="275">
        <v>21.910234025799994</v>
      </c>
      <c r="AH2056" s="275">
        <v>21.910234025799994</v>
      </c>
      <c r="AI2056" s="275">
        <v>20.085927029782383</v>
      </c>
      <c r="AJ2056" s="275">
        <v>20.085927029782383</v>
      </c>
      <c r="AK2056" s="275">
        <v>20.085927029782383</v>
      </c>
    </row>
    <row r="2057" spans="1:37" ht="15" x14ac:dyDescent="0.25">
      <c r="A2057" s="269" t="s">
        <v>2664</v>
      </c>
      <c r="B2057" s="269" t="s">
        <v>4166</v>
      </c>
      <c r="C2057" s="275">
        <v>75</v>
      </c>
      <c r="D2057" s="269" t="s">
        <v>802</v>
      </c>
      <c r="E2057" s="275">
        <v>290.5710548079216</v>
      </c>
      <c r="F2057" s="275">
        <v>172.99056437543783</v>
      </c>
      <c r="G2057" s="275">
        <v>202.17129312466912</v>
      </c>
      <c r="H2057" s="275">
        <v>233.28851309013021</v>
      </c>
      <c r="I2057" s="275">
        <v>193.25009374953896</v>
      </c>
      <c r="J2057" s="275">
        <v>210.8394640686821</v>
      </c>
      <c r="K2057" s="275">
        <v>335.33053390466841</v>
      </c>
      <c r="L2057" s="275">
        <v>180.54133951451027</v>
      </c>
      <c r="M2057" s="275">
        <v>237.13781953788379</v>
      </c>
      <c r="N2057" s="275">
        <v>129.10102896851308</v>
      </c>
      <c r="O2057" s="275">
        <v>73.508446012972087</v>
      </c>
      <c r="P2057" s="275">
        <v>95.063860386050692</v>
      </c>
      <c r="Q2057" s="275">
        <v>121.14633893643088</v>
      </c>
      <c r="R2057" s="275">
        <v>93.143505390131679</v>
      </c>
      <c r="S2057" s="275">
        <v>105.14136117391219</v>
      </c>
      <c r="T2057" s="275">
        <v>152.00412281742555</v>
      </c>
      <c r="U2057" s="275">
        <v>86.874725630231154</v>
      </c>
      <c r="V2057" s="275">
        <v>113.29217319355482</v>
      </c>
      <c r="W2057" s="275">
        <v>1.4162840089084192</v>
      </c>
      <c r="X2057" s="275">
        <v>4.7171475786866666E-2</v>
      </c>
      <c r="Y2057" s="275">
        <v>0.73172774234764293</v>
      </c>
      <c r="Z2057" s="275">
        <v>0.58650450645947549</v>
      </c>
      <c r="AA2057" s="275">
        <v>0.58650450645947549</v>
      </c>
      <c r="AB2057" s="275">
        <v>0.58650450645947549</v>
      </c>
      <c r="AC2057" s="275">
        <v>0.58650450645947549</v>
      </c>
      <c r="AD2057" s="275">
        <v>0.58650450645947549</v>
      </c>
      <c r="AE2057" s="275">
        <v>0.58650450645947549</v>
      </c>
      <c r="AF2057" s="275">
        <v>236.61312817700002</v>
      </c>
      <c r="AG2057" s="275">
        <v>21.910142734799994</v>
      </c>
      <c r="AH2057" s="275">
        <v>21.910142734799994</v>
      </c>
      <c r="AI2057" s="275">
        <v>20.085917705517563</v>
      </c>
      <c r="AJ2057" s="275">
        <v>20.085917705517563</v>
      </c>
      <c r="AK2057" s="275">
        <v>20.085917705517563</v>
      </c>
    </row>
    <row r="2058" spans="1:37" ht="15" x14ac:dyDescent="0.25">
      <c r="A2058" s="269" t="s">
        <v>2465</v>
      </c>
      <c r="B2058" s="269" t="s">
        <v>4164</v>
      </c>
      <c r="C2058" s="275">
        <v>71</v>
      </c>
      <c r="D2058" s="269" t="s">
        <v>802</v>
      </c>
      <c r="E2058" s="275">
        <v>193.02785411928855</v>
      </c>
      <c r="F2058" s="275">
        <v>123.3868562061991</v>
      </c>
      <c r="G2058" s="275">
        <v>140.79097624920161</v>
      </c>
      <c r="H2058" s="275">
        <v>162.70682931564022</v>
      </c>
      <c r="I2058" s="275">
        <v>135.71193705124361</v>
      </c>
      <c r="J2058" s="275">
        <v>148.11213985618244</v>
      </c>
      <c r="K2058" s="275">
        <v>223.2063500243608</v>
      </c>
      <c r="L2058" s="275">
        <v>130.73719237933295</v>
      </c>
      <c r="M2058" s="275">
        <v>164.87992192127723</v>
      </c>
      <c r="N2058" s="275">
        <v>97.376052696152215</v>
      </c>
      <c r="O2058" s="275">
        <v>62.921876483038901</v>
      </c>
      <c r="P2058" s="275">
        <v>76.337807563896732</v>
      </c>
      <c r="Q2058" s="275">
        <v>92.897821402494714</v>
      </c>
      <c r="R2058" s="275">
        <v>76.091155285121417</v>
      </c>
      <c r="S2058" s="275">
        <v>82.966539359816096</v>
      </c>
      <c r="T2058" s="275">
        <v>111.71941450820877</v>
      </c>
      <c r="U2058" s="275">
        <v>72.108058525540656</v>
      </c>
      <c r="V2058" s="275">
        <v>88.204112430341382</v>
      </c>
      <c r="W2058" s="275">
        <v>3.2862621396198057</v>
      </c>
      <c r="X2058" s="275">
        <v>7.1038001378830568E-2</v>
      </c>
      <c r="Y2058" s="275">
        <v>1.6786500704993181</v>
      </c>
      <c r="Z2058" s="275">
        <v>0.90124179180735797</v>
      </c>
      <c r="AA2058" s="275">
        <v>0.90124179180735797</v>
      </c>
      <c r="AB2058" s="275">
        <v>0.90124179180735797</v>
      </c>
      <c r="AC2058" s="275">
        <v>0.90124179180735797</v>
      </c>
      <c r="AD2058" s="275">
        <v>0.90124179180735797</v>
      </c>
      <c r="AE2058" s="275">
        <v>0.90124179180735797</v>
      </c>
      <c r="AF2058" s="275">
        <v>154.70765100118061</v>
      </c>
      <c r="AG2058" s="275">
        <v>14.325776488559129</v>
      </c>
      <c r="AH2058" s="275">
        <v>14.325776488559129</v>
      </c>
      <c r="AI2058" s="275">
        <v>13.894948902223424</v>
      </c>
      <c r="AJ2058" s="275">
        <v>13.894948902223424</v>
      </c>
      <c r="AK2058" s="275">
        <v>13.894948902223424</v>
      </c>
    </row>
    <row r="2059" spans="1:37" ht="15" x14ac:dyDescent="0.25">
      <c r="A2059" s="269" t="s">
        <v>590</v>
      </c>
      <c r="B2059" s="269" t="s">
        <v>591</v>
      </c>
      <c r="C2059" s="275">
        <v>203</v>
      </c>
      <c r="D2059" s="269" t="s">
        <v>802</v>
      </c>
      <c r="E2059" s="275">
        <v>786.54696518057608</v>
      </c>
      <c r="F2059" s="275">
        <v>484.608702864002</v>
      </c>
      <c r="G2059" s="275">
        <v>559.61678176896123</v>
      </c>
      <c r="H2059" s="275">
        <v>656.01501263127557</v>
      </c>
      <c r="I2059" s="275">
        <v>537.5276585811489</v>
      </c>
      <c r="J2059" s="275">
        <v>593.58271496758175</v>
      </c>
      <c r="K2059" s="275">
        <v>919.82328562716157</v>
      </c>
      <c r="L2059" s="275">
        <v>518.49373989491653</v>
      </c>
      <c r="M2059" s="275">
        <v>667.07689801235449</v>
      </c>
      <c r="N2059" s="275">
        <v>410.08232300469638</v>
      </c>
      <c r="O2059" s="275">
        <v>252.89164270894165</v>
      </c>
      <c r="P2059" s="275">
        <v>312.98575881579399</v>
      </c>
      <c r="Q2059" s="275">
        <v>398.23211055434393</v>
      </c>
      <c r="R2059" s="275">
        <v>310.13839680634288</v>
      </c>
      <c r="S2059" s="275">
        <v>344.27391278721274</v>
      </c>
      <c r="T2059" s="275">
        <v>490.26972988291362</v>
      </c>
      <c r="U2059" s="275">
        <v>293.83935293980113</v>
      </c>
      <c r="V2059" s="275">
        <v>373.11989754585039</v>
      </c>
      <c r="W2059" s="275">
        <v>10.425630228837205</v>
      </c>
      <c r="X2059" s="275">
        <v>0.19238303504232707</v>
      </c>
      <c r="Y2059" s="275">
        <v>5.3090066319397664</v>
      </c>
      <c r="Z2059" s="275">
        <v>4.1760162889944628</v>
      </c>
      <c r="AA2059" s="275">
        <v>4.1760162889944628</v>
      </c>
      <c r="AB2059" s="275">
        <v>4.1760162889944628</v>
      </c>
      <c r="AC2059" s="275">
        <v>4.1760162889944628</v>
      </c>
      <c r="AD2059" s="275">
        <v>4.1760162889944628</v>
      </c>
      <c r="AE2059" s="275">
        <v>4.1760162889944628</v>
      </c>
      <c r="AF2059" s="275">
        <v>636.91728138140002</v>
      </c>
      <c r="AG2059" s="275">
        <v>58.977914617599993</v>
      </c>
      <c r="AH2059" s="275">
        <v>58.977914617599993</v>
      </c>
      <c r="AI2059" s="275">
        <v>66.617085642139841</v>
      </c>
      <c r="AJ2059" s="275">
        <v>66.617085642139841</v>
      </c>
      <c r="AK2059" s="275">
        <v>66.617085642139841</v>
      </c>
    </row>
    <row r="2060" spans="1:37" ht="15" x14ac:dyDescent="0.25">
      <c r="A2060" s="269" t="s">
        <v>1180</v>
      </c>
      <c r="B2060" s="269" t="s">
        <v>4169</v>
      </c>
      <c r="C2060" s="275">
        <v>262</v>
      </c>
      <c r="D2060" s="269" t="s">
        <v>802</v>
      </c>
      <c r="E2060" s="275">
        <v>996.10008535384429</v>
      </c>
      <c r="F2060" s="275">
        <v>616.74117939808821</v>
      </c>
      <c r="G2060" s="275">
        <v>711.24082960295175</v>
      </c>
      <c r="H2060" s="275">
        <v>835.22625287729966</v>
      </c>
      <c r="I2060" s="275">
        <v>684.35355338909415</v>
      </c>
      <c r="J2060" s="275">
        <v>758.26939190983603</v>
      </c>
      <c r="K2060" s="275">
        <v>1167.8806213466844</v>
      </c>
      <c r="L2060" s="275">
        <v>659.88833249409095</v>
      </c>
      <c r="M2060" s="275">
        <v>849.66577060133432</v>
      </c>
      <c r="N2060" s="275">
        <v>482.79075067942313</v>
      </c>
      <c r="O2060" s="275">
        <v>274.49240214723784</v>
      </c>
      <c r="P2060" s="275">
        <v>353.91465380027688</v>
      </c>
      <c r="Q2060" s="275">
        <v>469.90268331096661</v>
      </c>
      <c r="R2060" s="275">
        <v>349.59459078504244</v>
      </c>
      <c r="S2060" s="275">
        <v>395.81637794358375</v>
      </c>
      <c r="T2060" s="275">
        <v>593.23695815159147</v>
      </c>
      <c r="U2060" s="275">
        <v>328.54561781481146</v>
      </c>
      <c r="V2060" s="275">
        <v>435.31996251560292</v>
      </c>
      <c r="W2060" s="275">
        <v>12.900505588847704</v>
      </c>
      <c r="X2060" s="275">
        <v>0.19714994749505724</v>
      </c>
      <c r="Y2060" s="275">
        <v>6.5488277681713809</v>
      </c>
      <c r="Z2060" s="275">
        <v>3.1557541338913224</v>
      </c>
      <c r="AA2060" s="275">
        <v>3.1557541338913224</v>
      </c>
      <c r="AB2060" s="275">
        <v>3.1557541338913224</v>
      </c>
      <c r="AC2060" s="275">
        <v>3.1557541338913224</v>
      </c>
      <c r="AD2060" s="275">
        <v>3.1557541338913224</v>
      </c>
      <c r="AE2060" s="275">
        <v>3.1557541338913224</v>
      </c>
      <c r="AF2060" s="275">
        <v>821.2466161901807</v>
      </c>
      <c r="AG2060" s="275">
        <v>76.046628654959122</v>
      </c>
      <c r="AH2060" s="275">
        <v>76.046628654959122</v>
      </c>
      <c r="AI2060" s="275">
        <v>89.231587749280607</v>
      </c>
      <c r="AJ2060" s="275">
        <v>89.231587749280607</v>
      </c>
      <c r="AK2060" s="275">
        <v>89.231587749280607</v>
      </c>
    </row>
    <row r="2061" spans="1:37" ht="15" x14ac:dyDescent="0.25">
      <c r="A2061" s="269" t="s">
        <v>4170</v>
      </c>
      <c r="B2061" s="269" t="s">
        <v>4171</v>
      </c>
      <c r="C2061" s="275">
        <v>203</v>
      </c>
      <c r="D2061" s="269" t="s">
        <v>802</v>
      </c>
      <c r="E2061" s="275">
        <v>780.52776512259265</v>
      </c>
      <c r="F2061" s="275">
        <v>478.58950280601857</v>
      </c>
      <c r="G2061" s="275">
        <v>553.59758171097769</v>
      </c>
      <c r="H2061" s="275">
        <v>648.49101255879646</v>
      </c>
      <c r="I2061" s="275">
        <v>531.50845852316547</v>
      </c>
      <c r="J2061" s="275">
        <v>586.81111490235048</v>
      </c>
      <c r="K2061" s="275">
        <v>912.29928555468246</v>
      </c>
      <c r="L2061" s="275">
        <v>510.9697398224373</v>
      </c>
      <c r="M2061" s="275">
        <v>659.55289793987538</v>
      </c>
      <c r="N2061" s="275">
        <v>409.80718571113175</v>
      </c>
      <c r="O2061" s="275">
        <v>252.61650541537708</v>
      </c>
      <c r="P2061" s="275">
        <v>312.71062152222942</v>
      </c>
      <c r="Q2061" s="275">
        <v>397.8649054410273</v>
      </c>
      <c r="R2061" s="275">
        <v>309.77119169302625</v>
      </c>
      <c r="S2061" s="275">
        <v>343.95274158377208</v>
      </c>
      <c r="T2061" s="275">
        <v>489.90252476959699</v>
      </c>
      <c r="U2061" s="275">
        <v>293.4721478264845</v>
      </c>
      <c r="V2061" s="275">
        <v>372.75269243253376</v>
      </c>
      <c r="W2061" s="275">
        <v>10.425630228837205</v>
      </c>
      <c r="X2061" s="275">
        <v>0.19238303504232707</v>
      </c>
      <c r="Y2061" s="275">
        <v>5.3090066319397664</v>
      </c>
      <c r="Z2061" s="275">
        <v>4.1760162889944628</v>
      </c>
      <c r="AA2061" s="275">
        <v>4.1760162889944628</v>
      </c>
      <c r="AB2061" s="275">
        <v>4.1760162889944628</v>
      </c>
      <c r="AC2061" s="275">
        <v>4.1760162889944628</v>
      </c>
      <c r="AD2061" s="275">
        <v>4.1760162889944628</v>
      </c>
      <c r="AE2061" s="275">
        <v>4.1760162889944628</v>
      </c>
      <c r="AF2061" s="275">
        <v>630.722727502</v>
      </c>
      <c r="AG2061" s="275">
        <v>58.404304212799993</v>
      </c>
      <c r="AH2061" s="275">
        <v>58.404304212799993</v>
      </c>
      <c r="AI2061" s="275">
        <v>65.060983347121592</v>
      </c>
      <c r="AJ2061" s="275">
        <v>65.060983347121592</v>
      </c>
      <c r="AK2061" s="275">
        <v>65.060983347121592</v>
      </c>
    </row>
    <row r="2062" spans="1:37" ht="15" x14ac:dyDescent="0.25">
      <c r="A2062" s="269" t="s">
        <v>4172</v>
      </c>
      <c r="B2062" s="269" t="s">
        <v>4169</v>
      </c>
      <c r="C2062" s="275">
        <v>263</v>
      </c>
      <c r="D2062" s="269" t="s">
        <v>802</v>
      </c>
      <c r="E2062" s="275">
        <v>996.10008535384429</v>
      </c>
      <c r="F2062" s="275">
        <v>616.74117939808832</v>
      </c>
      <c r="G2062" s="275">
        <v>711.24082960295175</v>
      </c>
      <c r="H2062" s="275">
        <v>835.22625287729966</v>
      </c>
      <c r="I2062" s="275">
        <v>684.35355338909403</v>
      </c>
      <c r="J2062" s="275">
        <v>758.26939190983603</v>
      </c>
      <c r="K2062" s="275">
        <v>1167.8806213466842</v>
      </c>
      <c r="L2062" s="275">
        <v>659.88833249409095</v>
      </c>
      <c r="M2062" s="275">
        <v>849.66577060133432</v>
      </c>
      <c r="N2062" s="275">
        <v>482.74912018072143</v>
      </c>
      <c r="O2062" s="275">
        <v>274.4507716485362</v>
      </c>
      <c r="P2062" s="275">
        <v>353.87302330157519</v>
      </c>
      <c r="Q2062" s="275">
        <v>469.86105281226492</v>
      </c>
      <c r="R2062" s="275">
        <v>349.55296028634075</v>
      </c>
      <c r="S2062" s="275">
        <v>395.77474744488211</v>
      </c>
      <c r="T2062" s="275">
        <v>593.19532765288977</v>
      </c>
      <c r="U2062" s="275">
        <v>328.50398731610977</v>
      </c>
      <c r="V2062" s="275">
        <v>435.27833201690129</v>
      </c>
      <c r="W2062" s="275">
        <v>12.900505588847704</v>
      </c>
      <c r="X2062" s="275">
        <v>0.19714994749505724</v>
      </c>
      <c r="Y2062" s="275">
        <v>6.5488277681713809</v>
      </c>
      <c r="Z2062" s="275">
        <v>3.1557541338913224</v>
      </c>
      <c r="AA2062" s="275">
        <v>3.1557541338913224</v>
      </c>
      <c r="AB2062" s="275">
        <v>3.1557541338913224</v>
      </c>
      <c r="AC2062" s="275">
        <v>3.1557541338913224</v>
      </c>
      <c r="AD2062" s="275">
        <v>3.1557541338913224</v>
      </c>
      <c r="AE2062" s="275">
        <v>3.1557541338913224</v>
      </c>
      <c r="AF2062" s="275">
        <v>816.5084331705807</v>
      </c>
      <c r="AG2062" s="275">
        <v>75.607876577459123</v>
      </c>
      <c r="AH2062" s="275">
        <v>75.607876577459123</v>
      </c>
      <c r="AI2062" s="275">
        <v>87.809871817013303</v>
      </c>
      <c r="AJ2062" s="275">
        <v>87.809871817013303</v>
      </c>
      <c r="AK2062" s="275">
        <v>87.809871817013303</v>
      </c>
    </row>
    <row r="2063" spans="1:37" ht="15" x14ac:dyDescent="0.25">
      <c r="A2063" s="269" t="s">
        <v>4173</v>
      </c>
      <c r="B2063" s="269" t="s">
        <v>4171</v>
      </c>
      <c r="C2063" s="275">
        <v>203</v>
      </c>
      <c r="D2063" s="269" t="s">
        <v>802</v>
      </c>
      <c r="E2063" s="275">
        <v>780.52776512259265</v>
      </c>
      <c r="F2063" s="275">
        <v>478.58950280601857</v>
      </c>
      <c r="G2063" s="275">
        <v>553.59758171097769</v>
      </c>
      <c r="H2063" s="275">
        <v>648.49101255879646</v>
      </c>
      <c r="I2063" s="275">
        <v>531.50845852316547</v>
      </c>
      <c r="J2063" s="275">
        <v>586.81111490235048</v>
      </c>
      <c r="K2063" s="275">
        <v>912.29928555468246</v>
      </c>
      <c r="L2063" s="275">
        <v>510.9697398224373</v>
      </c>
      <c r="M2063" s="275">
        <v>659.55289793987538</v>
      </c>
      <c r="N2063" s="275">
        <v>409.64068445611127</v>
      </c>
      <c r="O2063" s="275">
        <v>252.4500041603566</v>
      </c>
      <c r="P2063" s="275">
        <v>312.54412026720894</v>
      </c>
      <c r="Q2063" s="275">
        <v>397.69840418600683</v>
      </c>
      <c r="R2063" s="275">
        <v>309.60469043800578</v>
      </c>
      <c r="S2063" s="275">
        <v>343.78624032875166</v>
      </c>
      <c r="T2063" s="275">
        <v>489.73602351457652</v>
      </c>
      <c r="U2063" s="275">
        <v>293.30564657146402</v>
      </c>
      <c r="V2063" s="275">
        <v>372.58619117751329</v>
      </c>
      <c r="W2063" s="275">
        <v>9.6715925282977651</v>
      </c>
      <c r="X2063" s="275">
        <v>0.14632817625424679</v>
      </c>
      <c r="Y2063" s="275">
        <v>4.9089603522760061</v>
      </c>
      <c r="Z2063" s="275">
        <v>2.4072342382230274</v>
      </c>
      <c r="AA2063" s="275">
        <v>2.4072342382230274</v>
      </c>
      <c r="AB2063" s="275">
        <v>2.4072342382230274</v>
      </c>
      <c r="AC2063" s="275">
        <v>2.4072342382230274</v>
      </c>
      <c r="AD2063" s="275">
        <v>2.4072342382230274</v>
      </c>
      <c r="AE2063" s="275">
        <v>2.4072342382230274</v>
      </c>
      <c r="AF2063" s="275">
        <v>630.60630895470001</v>
      </c>
      <c r="AG2063" s="275">
        <v>58.393523992999988</v>
      </c>
      <c r="AH2063" s="275">
        <v>58.393523992999988</v>
      </c>
      <c r="AI2063" s="275">
        <v>65.061085758256269</v>
      </c>
      <c r="AJ2063" s="275">
        <v>65.061085758256269</v>
      </c>
      <c r="AK2063" s="275">
        <v>65.061085758256269</v>
      </c>
    </row>
    <row r="2064" spans="1:37" ht="15" x14ac:dyDescent="0.25">
      <c r="A2064" s="269" t="s">
        <v>2665</v>
      </c>
      <c r="B2064" s="269" t="s">
        <v>4171</v>
      </c>
      <c r="C2064" s="275">
        <v>171</v>
      </c>
      <c r="D2064" s="269" t="s">
        <v>802</v>
      </c>
      <c r="E2064" s="275">
        <v>658.0385875439249</v>
      </c>
      <c r="F2064" s="275">
        <v>402.18976819837337</v>
      </c>
      <c r="G2064" s="275">
        <v>465.74100956440066</v>
      </c>
      <c r="H2064" s="275">
        <v>544.69038769162989</v>
      </c>
      <c r="I2064" s="275">
        <v>446.94386732975886</v>
      </c>
      <c r="J2064" s="275">
        <v>492.81820219393342</v>
      </c>
      <c r="K2064" s="275">
        <v>768.05709764217897</v>
      </c>
      <c r="L2064" s="275">
        <v>428.36263974545557</v>
      </c>
      <c r="M2064" s="275">
        <v>553.94912833937747</v>
      </c>
      <c r="N2064" s="275">
        <v>339.63064652547712</v>
      </c>
      <c r="O2064" s="275">
        <v>207.83949056477587</v>
      </c>
      <c r="P2064" s="275">
        <v>258.29893123818476</v>
      </c>
      <c r="Q2064" s="275">
        <v>328.68526381487817</v>
      </c>
      <c r="R2064" s="275">
        <v>255.61427011730262</v>
      </c>
      <c r="S2064" s="275">
        <v>284.24989648130713</v>
      </c>
      <c r="T2064" s="275">
        <v>405.42792428155417</v>
      </c>
      <c r="U2064" s="275">
        <v>241.8227922774212</v>
      </c>
      <c r="V2064" s="275">
        <v>307.88756262278906</v>
      </c>
      <c r="W2064" s="275">
        <v>8.1732936738550066</v>
      </c>
      <c r="X2064" s="275">
        <v>0.15608014522846203</v>
      </c>
      <c r="Y2064" s="275">
        <v>4.164686909541734</v>
      </c>
      <c r="Z2064" s="275">
        <v>3.2786383433607162</v>
      </c>
      <c r="AA2064" s="275">
        <v>3.2786383433607162</v>
      </c>
      <c r="AB2064" s="275">
        <v>3.2786383433607162</v>
      </c>
      <c r="AC2064" s="275">
        <v>3.2786383433607162</v>
      </c>
      <c r="AD2064" s="275">
        <v>3.2786383433607162</v>
      </c>
      <c r="AE2064" s="275">
        <v>3.2786383433607162</v>
      </c>
      <c r="AF2064" s="275">
        <v>532.09594320589997</v>
      </c>
      <c r="AG2064" s="275">
        <v>49.271560958999999</v>
      </c>
      <c r="AH2064" s="275">
        <v>49.271560958999999</v>
      </c>
      <c r="AI2064" s="275">
        <v>53.817209149832564</v>
      </c>
      <c r="AJ2064" s="275">
        <v>53.817209149832564</v>
      </c>
      <c r="AK2064" s="275">
        <v>53.817209149832564</v>
      </c>
    </row>
    <row r="2065" spans="1:37" ht="15" x14ac:dyDescent="0.25">
      <c r="A2065" s="269" t="s">
        <v>2666</v>
      </c>
      <c r="B2065" s="269" t="s">
        <v>4169</v>
      </c>
      <c r="C2065" s="275">
        <v>263</v>
      </c>
      <c r="D2065" s="269" t="s">
        <v>802</v>
      </c>
      <c r="E2065" s="275">
        <v>996.10008535384429</v>
      </c>
      <c r="F2065" s="275">
        <v>616.74117939808832</v>
      </c>
      <c r="G2065" s="275">
        <v>711.24082960295175</v>
      </c>
      <c r="H2065" s="275">
        <v>835.22625287729966</v>
      </c>
      <c r="I2065" s="275">
        <v>684.35355338909403</v>
      </c>
      <c r="J2065" s="275">
        <v>758.26939190983603</v>
      </c>
      <c r="K2065" s="275">
        <v>1167.8806213466842</v>
      </c>
      <c r="L2065" s="275">
        <v>659.88833249409095</v>
      </c>
      <c r="M2065" s="275">
        <v>849.66577060133432</v>
      </c>
      <c r="N2065" s="275">
        <v>482.83237599317829</v>
      </c>
      <c r="O2065" s="275">
        <v>274.534027460993</v>
      </c>
      <c r="P2065" s="275">
        <v>353.95627911403199</v>
      </c>
      <c r="Q2065" s="275">
        <v>469.94430862472171</v>
      </c>
      <c r="R2065" s="275">
        <v>349.63621609879749</v>
      </c>
      <c r="S2065" s="275">
        <v>395.85800325733885</v>
      </c>
      <c r="T2065" s="275">
        <v>593.27858346534663</v>
      </c>
      <c r="U2065" s="275">
        <v>328.58724312856657</v>
      </c>
      <c r="V2065" s="275">
        <v>435.36158782935809</v>
      </c>
      <c r="W2065" s="275">
        <v>13.587435711155209</v>
      </c>
      <c r="X2065" s="275">
        <v>0.23402812146421151</v>
      </c>
      <c r="Y2065" s="275">
        <v>6.9107319163097101</v>
      </c>
      <c r="Z2065" s="275">
        <v>3.6476743734361325</v>
      </c>
      <c r="AA2065" s="275">
        <v>3.6476743734361325</v>
      </c>
      <c r="AB2065" s="275">
        <v>3.6476743734361325</v>
      </c>
      <c r="AC2065" s="275">
        <v>3.6476743734361325</v>
      </c>
      <c r="AD2065" s="275">
        <v>3.6476743734361325</v>
      </c>
      <c r="AE2065" s="275">
        <v>3.6476743734361325</v>
      </c>
      <c r="AF2065" s="275">
        <v>822.3854091935807</v>
      </c>
      <c r="AG2065" s="275">
        <v>76.152079576559117</v>
      </c>
      <c r="AH2065" s="275">
        <v>76.152079576559117</v>
      </c>
      <c r="AI2065" s="275">
        <v>89.236726115942474</v>
      </c>
      <c r="AJ2065" s="275">
        <v>89.236726115942474</v>
      </c>
      <c r="AK2065" s="275">
        <v>89.236726115942474</v>
      </c>
    </row>
    <row r="2066" spans="1:37" ht="15" x14ac:dyDescent="0.25">
      <c r="A2066" s="269" t="s">
        <v>592</v>
      </c>
      <c r="B2066" s="269" t="s">
        <v>568</v>
      </c>
      <c r="C2066" s="275">
        <v>4</v>
      </c>
      <c r="D2066" s="269" t="s">
        <v>802</v>
      </c>
      <c r="E2066" s="275">
        <v>22.712388587516347</v>
      </c>
      <c r="F2066" s="275">
        <v>11.581891585076535</v>
      </c>
      <c r="G2066" s="275">
        <v>14.436806824762421</v>
      </c>
      <c r="H2066" s="275">
        <v>17.207264409028014</v>
      </c>
      <c r="I2066" s="275">
        <v>13.751356392470207</v>
      </c>
      <c r="J2066" s="275">
        <v>15.399925267716963</v>
      </c>
      <c r="K2066" s="275">
        <v>26.407047949100757</v>
      </c>
      <c r="L2066" s="275">
        <v>11.169513217622454</v>
      </c>
      <c r="M2066" s="275">
        <v>17.054410359023212</v>
      </c>
      <c r="N2066" s="275">
        <v>7.9474842687387017</v>
      </c>
      <c r="O2066" s="275">
        <v>1.8860441166737367</v>
      </c>
      <c r="P2066" s="275">
        <v>4.4116441800341386</v>
      </c>
      <c r="Q2066" s="275">
        <v>7.2933676415099686</v>
      </c>
      <c r="R2066" s="275">
        <v>3.9265506342508267</v>
      </c>
      <c r="S2066" s="275">
        <v>5.6001083404080276</v>
      </c>
      <c r="T2066" s="275">
        <v>9.9873410424277296</v>
      </c>
      <c r="U2066" s="275">
        <v>3.2524075401333246</v>
      </c>
      <c r="V2066" s="275">
        <v>6.1149167145804624</v>
      </c>
      <c r="W2066" s="275">
        <v>5.1163669585231247E-2</v>
      </c>
      <c r="X2066" s="275">
        <v>8.9784912285195771E-4</v>
      </c>
      <c r="Y2066" s="275">
        <v>2.6030759354041602E-2</v>
      </c>
      <c r="Z2066" s="275">
        <v>3.3908832461810056E-3</v>
      </c>
      <c r="AA2066" s="275">
        <v>3.3908832461810056E-3</v>
      </c>
      <c r="AB2066" s="275">
        <v>3.3908832461810056E-3</v>
      </c>
      <c r="AC2066" s="275">
        <v>3.3908832461810056E-3</v>
      </c>
      <c r="AD2066" s="275">
        <v>3.3908832461810056E-3</v>
      </c>
      <c r="AE2066" s="275">
        <v>3.3908832461810056E-3</v>
      </c>
      <c r="AF2066" s="275">
        <v>24.713082875800001</v>
      </c>
      <c r="AG2066" s="275">
        <v>2.2884066439999997</v>
      </c>
      <c r="AH2066" s="275">
        <v>2.2884066439999997</v>
      </c>
      <c r="AI2066" s="275">
        <v>1.8832942629286662</v>
      </c>
      <c r="AJ2066" s="275">
        <v>1.8832942629286662</v>
      </c>
      <c r="AK2066" s="275">
        <v>1.8832942629286662</v>
      </c>
    </row>
    <row r="2067" spans="1:37" ht="15" x14ac:dyDescent="0.25">
      <c r="A2067" s="269" t="s">
        <v>1181</v>
      </c>
      <c r="B2067" s="269" t="s">
        <v>580</v>
      </c>
      <c r="C2067" s="275">
        <v>4</v>
      </c>
      <c r="D2067" s="269" t="s">
        <v>802</v>
      </c>
      <c r="E2067" s="275">
        <v>34.068582881274523</v>
      </c>
      <c r="F2067" s="275">
        <v>17.372837377614804</v>
      </c>
      <c r="G2067" s="275">
        <v>21.655210237143635</v>
      </c>
      <c r="H2067" s="275">
        <v>25.810896613542024</v>
      </c>
      <c r="I2067" s="275">
        <v>20.62703458870531</v>
      </c>
      <c r="J2067" s="275">
        <v>23.099887901575446</v>
      </c>
      <c r="K2067" s="275">
        <v>39.610571923651136</v>
      </c>
      <c r="L2067" s="275">
        <v>16.754269826433681</v>
      </c>
      <c r="M2067" s="275">
        <v>25.581615538534816</v>
      </c>
      <c r="N2067" s="275">
        <v>11.30860646069995</v>
      </c>
      <c r="O2067" s="275">
        <v>2.2164462326025012</v>
      </c>
      <c r="P2067" s="275">
        <v>6.0048463276431043</v>
      </c>
      <c r="Q2067" s="275">
        <v>10.327431519856846</v>
      </c>
      <c r="R2067" s="275">
        <v>5.2768811370241044</v>
      </c>
      <c r="S2067" s="275">
        <v>7.7874613502179315</v>
      </c>
      <c r="T2067" s="275">
        <v>14.368391621233492</v>
      </c>
      <c r="U2067" s="275">
        <v>4.2659913677918828</v>
      </c>
      <c r="V2067" s="275">
        <v>8.5596739114765814</v>
      </c>
      <c r="W2067" s="275">
        <v>4.9945248425231251E-2</v>
      </c>
      <c r="X2067" s="275">
        <v>7.9761372285195773E-4</v>
      </c>
      <c r="Y2067" s="275">
        <v>2.5371431074041603E-2</v>
      </c>
      <c r="Z2067" s="275">
        <v>3.1790130861810055E-3</v>
      </c>
      <c r="AA2067" s="275">
        <v>3.1790130861810055E-3</v>
      </c>
      <c r="AB2067" s="275">
        <v>3.1790130861810055E-3</v>
      </c>
      <c r="AC2067" s="275">
        <v>3.1790130861810055E-3</v>
      </c>
      <c r="AD2067" s="275">
        <v>3.1790130861810055E-3</v>
      </c>
      <c r="AE2067" s="275">
        <v>3.1790130861810055E-3</v>
      </c>
      <c r="AF2067" s="275">
        <v>37.038732308600004</v>
      </c>
      <c r="AG2067" s="275">
        <v>3.4297494025999997</v>
      </c>
      <c r="AH2067" s="275">
        <v>3.4297494025999997</v>
      </c>
      <c r="AI2067" s="275">
        <v>2.7429440547159123</v>
      </c>
      <c r="AJ2067" s="275">
        <v>2.7429440547159123</v>
      </c>
      <c r="AK2067" s="275">
        <v>2.7429440547159123</v>
      </c>
    </row>
    <row r="2068" spans="1:37" ht="15" x14ac:dyDescent="0.25">
      <c r="A2068" s="269" t="s">
        <v>593</v>
      </c>
      <c r="B2068" s="269" t="s">
        <v>570</v>
      </c>
      <c r="C2068" s="275">
        <v>53</v>
      </c>
      <c r="D2068" s="269" t="s">
        <v>802</v>
      </c>
      <c r="E2068" s="275">
        <v>228.45308910335595</v>
      </c>
      <c r="F2068" s="275">
        <v>144.05214373786035</v>
      </c>
      <c r="G2068" s="275">
        <v>164.88007270836528</v>
      </c>
      <c r="H2068" s="275">
        <v>191.09683880394942</v>
      </c>
      <c r="I2068" s="275">
        <v>158.01522463011176</v>
      </c>
      <c r="J2068" s="275">
        <v>171.41128833076249</v>
      </c>
      <c r="K2068" s="275">
        <v>263.63339012984545</v>
      </c>
      <c r="L2068" s="275">
        <v>154.55679993412218</v>
      </c>
      <c r="M2068" s="275">
        <v>193.49858853329343</v>
      </c>
      <c r="N2068" s="275">
        <v>101.9728850214359</v>
      </c>
      <c r="O2068" s="275">
        <v>64.564622522089792</v>
      </c>
      <c r="P2068" s="275">
        <v>78.54323670508721</v>
      </c>
      <c r="Q2068" s="275">
        <v>96.072612690791971</v>
      </c>
      <c r="R2068" s="275">
        <v>78.169905294326171</v>
      </c>
      <c r="S2068" s="275">
        <v>85.101297703717051</v>
      </c>
      <c r="T2068" s="275">
        <v>118.84847636903334</v>
      </c>
      <c r="U2068" s="275">
        <v>73.923879688722181</v>
      </c>
      <c r="V2068" s="275">
        <v>91.753718510718414</v>
      </c>
      <c r="W2068" s="275">
        <v>0.98854655933968172</v>
      </c>
      <c r="X2068" s="275">
        <v>4.0224298467454386E-2</v>
      </c>
      <c r="Y2068" s="275">
        <v>0.51438542890356809</v>
      </c>
      <c r="Z2068" s="275">
        <v>0.40555912120982918</v>
      </c>
      <c r="AA2068" s="275">
        <v>0.40555912120982918</v>
      </c>
      <c r="AB2068" s="275">
        <v>0.40555912120982918</v>
      </c>
      <c r="AC2068" s="275">
        <v>0.40555912120982918</v>
      </c>
      <c r="AD2068" s="275">
        <v>0.40555912120982918</v>
      </c>
      <c r="AE2068" s="275">
        <v>0.40555912120982918</v>
      </c>
      <c r="AF2068" s="275">
        <v>168.63694038089997</v>
      </c>
      <c r="AG2068" s="275">
        <v>15.615616962799999</v>
      </c>
      <c r="AH2068" s="275">
        <v>15.615616962799999</v>
      </c>
      <c r="AI2068" s="275">
        <v>15.958979750861012</v>
      </c>
      <c r="AJ2068" s="275">
        <v>15.958979750861012</v>
      </c>
      <c r="AK2068" s="275">
        <v>15.958979750861012</v>
      </c>
    </row>
    <row r="2069" spans="1:37" ht="15" x14ac:dyDescent="0.25">
      <c r="A2069" s="269" t="s">
        <v>1182</v>
      </c>
      <c r="B2069" s="269" t="s">
        <v>570</v>
      </c>
      <c r="C2069" s="275">
        <v>51</v>
      </c>
      <c r="D2069" s="269" t="s">
        <v>802</v>
      </c>
      <c r="E2069" s="275">
        <v>102.17829976922316</v>
      </c>
      <c r="F2069" s="275">
        <v>76.776695278784558</v>
      </c>
      <c r="G2069" s="275">
        <v>83.043748950151908</v>
      </c>
      <c r="H2069" s="275">
        <v>96.419263504093522</v>
      </c>
      <c r="I2069" s="275">
        <v>80.706511481362782</v>
      </c>
      <c r="J2069" s="275">
        <v>86.512438785314586</v>
      </c>
      <c r="K2069" s="275">
        <v>117.57815822795776</v>
      </c>
      <c r="L2069" s="275">
        <v>86.059139508843131</v>
      </c>
      <c r="M2069" s="275">
        <v>96.662280485184382</v>
      </c>
      <c r="N2069" s="275">
        <v>66.872158141939863</v>
      </c>
      <c r="O2069" s="275">
        <v>56.663742537086399</v>
      </c>
      <c r="P2069" s="275">
        <v>59.977273364502629</v>
      </c>
      <c r="Q2069" s="275">
        <v>65.010393357197302</v>
      </c>
      <c r="R2069" s="275">
        <v>60.031209288233605</v>
      </c>
      <c r="S2069" s="275">
        <v>61.852067300940433</v>
      </c>
      <c r="T2069" s="275">
        <v>73.056092859240337</v>
      </c>
      <c r="U2069" s="275">
        <v>60.384470885749806</v>
      </c>
      <c r="V2069" s="275">
        <v>65.030406874775991</v>
      </c>
      <c r="W2069" s="275">
        <v>2.3824981366787608</v>
      </c>
      <c r="X2069" s="275">
        <v>3.1222096037913923E-2</v>
      </c>
      <c r="Y2069" s="275">
        <v>1.2068601163583372</v>
      </c>
      <c r="Z2069" s="275">
        <v>0.39639314919419805</v>
      </c>
      <c r="AA2069" s="275">
        <v>0.39639314919419805</v>
      </c>
      <c r="AB2069" s="275">
        <v>0.39639314919419805</v>
      </c>
      <c r="AC2069" s="275">
        <v>0.39639314919419805</v>
      </c>
      <c r="AD2069" s="275">
        <v>0.39639314919419805</v>
      </c>
      <c r="AE2069" s="275">
        <v>0.39639314919419805</v>
      </c>
      <c r="AF2069" s="275">
        <v>55.743167444480598</v>
      </c>
      <c r="AG2069" s="275">
        <v>5.1617647382591292</v>
      </c>
      <c r="AH2069" s="275">
        <v>5.1617647382591292</v>
      </c>
      <c r="AI2069" s="275">
        <v>6.5096841007686184</v>
      </c>
      <c r="AJ2069" s="275">
        <v>6.5096841007686184</v>
      </c>
      <c r="AK2069" s="275">
        <v>6.5096841007686184</v>
      </c>
    </row>
    <row r="2070" spans="1:37" ht="15" x14ac:dyDescent="0.25">
      <c r="A2070" s="269" t="s">
        <v>594</v>
      </c>
      <c r="B2070" s="269" t="s">
        <v>572</v>
      </c>
      <c r="C2070" s="275">
        <v>8</v>
      </c>
      <c r="D2070" s="269" t="s">
        <v>802</v>
      </c>
      <c r="E2070" s="275">
        <v>22.712388587516347</v>
      </c>
      <c r="F2070" s="275">
        <v>11.581891585076535</v>
      </c>
      <c r="G2070" s="275">
        <v>14.436806824762421</v>
      </c>
      <c r="H2070" s="275">
        <v>17.207264409028014</v>
      </c>
      <c r="I2070" s="275">
        <v>13.751356392470207</v>
      </c>
      <c r="J2070" s="275">
        <v>15.399925267716963</v>
      </c>
      <c r="K2070" s="275">
        <v>26.407047949100757</v>
      </c>
      <c r="L2070" s="275">
        <v>11.169513217622454</v>
      </c>
      <c r="M2070" s="275">
        <v>17.054410359023212</v>
      </c>
      <c r="N2070" s="275">
        <v>10.002999507377002</v>
      </c>
      <c r="O2070" s="275">
        <v>3.9415593553120374</v>
      </c>
      <c r="P2070" s="275">
        <v>6.4671594186724386</v>
      </c>
      <c r="Q2070" s="275">
        <v>9.3488828801482686</v>
      </c>
      <c r="R2070" s="275">
        <v>5.9823907448331584</v>
      </c>
      <c r="S2070" s="275">
        <v>7.655704797032338</v>
      </c>
      <c r="T2070" s="275">
        <v>12.042856281066031</v>
      </c>
      <c r="U2070" s="275">
        <v>5.3079227787716254</v>
      </c>
      <c r="V2070" s="275">
        <v>8.1705131712047709</v>
      </c>
      <c r="W2070" s="275">
        <v>0.21166191840753348</v>
      </c>
      <c r="X2070" s="275">
        <v>3.5519723016397666E-3</v>
      </c>
      <c r="Y2070" s="275">
        <v>0.10760694535458662</v>
      </c>
      <c r="Z2070" s="275">
        <v>0.11610891905067124</v>
      </c>
      <c r="AA2070" s="275">
        <v>0.11610891905067124</v>
      </c>
      <c r="AB2070" s="275">
        <v>0.11610891905067124</v>
      </c>
      <c r="AC2070" s="275">
        <v>0.11610891905067124</v>
      </c>
      <c r="AD2070" s="275">
        <v>0.11610891905067124</v>
      </c>
      <c r="AE2070" s="275">
        <v>0.11610891905067124</v>
      </c>
      <c r="AF2070" s="275">
        <v>24.8201361693</v>
      </c>
      <c r="AG2070" s="275">
        <v>2.2983196758999997</v>
      </c>
      <c r="AH2070" s="275">
        <v>2.2983196758999997</v>
      </c>
      <c r="AI2070" s="275">
        <v>1.8990141898914463</v>
      </c>
      <c r="AJ2070" s="275">
        <v>1.8990141898914463</v>
      </c>
      <c r="AK2070" s="275">
        <v>1.8990141898914463</v>
      </c>
    </row>
    <row r="2071" spans="1:37" ht="15" x14ac:dyDescent="0.25">
      <c r="A2071" s="269" t="s">
        <v>1183</v>
      </c>
      <c r="B2071" s="269" t="s">
        <v>1175</v>
      </c>
      <c r="C2071" s="275">
        <v>6</v>
      </c>
      <c r="D2071" s="269" t="s">
        <v>802</v>
      </c>
      <c r="E2071" s="275">
        <v>22.712388587516347</v>
      </c>
      <c r="F2071" s="275">
        <v>11.581891585076535</v>
      </c>
      <c r="G2071" s="275">
        <v>14.436806824762421</v>
      </c>
      <c r="H2071" s="275">
        <v>17.207264409028014</v>
      </c>
      <c r="I2071" s="275">
        <v>13.751356392470207</v>
      </c>
      <c r="J2071" s="275">
        <v>15.399925267716963</v>
      </c>
      <c r="K2071" s="275">
        <v>26.407047949100757</v>
      </c>
      <c r="L2071" s="275">
        <v>11.169513217622454</v>
      </c>
      <c r="M2071" s="275">
        <v>17.054410359023212</v>
      </c>
      <c r="N2071" s="275">
        <v>7.6785550640368836</v>
      </c>
      <c r="O2071" s="275">
        <v>1.6171149119719201</v>
      </c>
      <c r="P2071" s="275">
        <v>4.1427149753323214</v>
      </c>
      <c r="Q2071" s="275">
        <v>7.0244384368081505</v>
      </c>
      <c r="R2071" s="275">
        <v>3.6585960453811022</v>
      </c>
      <c r="S2071" s="275">
        <v>5.3314227896642352</v>
      </c>
      <c r="T2071" s="275">
        <v>9.718411837725915</v>
      </c>
      <c r="U2071" s="275">
        <v>2.9834783354315086</v>
      </c>
      <c r="V2071" s="275">
        <v>5.8462311638366691</v>
      </c>
      <c r="W2071" s="275">
        <v>7.6745504357846883E-2</v>
      </c>
      <c r="X2071" s="275">
        <v>1.346773683206508E-3</v>
      </c>
      <c r="Y2071" s="275">
        <v>3.9046139020526699E-2</v>
      </c>
      <c r="Z2071" s="275">
        <v>5.0863248498072226E-3</v>
      </c>
      <c r="AA2071" s="275">
        <v>5.0863248498072226E-3</v>
      </c>
      <c r="AB2071" s="275">
        <v>5.0863248498072226E-3</v>
      </c>
      <c r="AC2071" s="275">
        <v>5.0863248498072226E-3</v>
      </c>
      <c r="AD2071" s="275">
        <v>5.0863248498072226E-3</v>
      </c>
      <c r="AE2071" s="275">
        <v>5.0863248498072226E-3</v>
      </c>
      <c r="AF2071" s="275">
        <v>24.7884035957</v>
      </c>
      <c r="AG2071" s="275">
        <v>2.2953812756999996</v>
      </c>
      <c r="AH2071" s="275">
        <v>2.2953812756999996</v>
      </c>
      <c r="AI2071" s="275">
        <v>1.8842132111331433</v>
      </c>
      <c r="AJ2071" s="275">
        <v>1.8842132111331433</v>
      </c>
      <c r="AK2071" s="275">
        <v>1.8842132111331433</v>
      </c>
    </row>
    <row r="2072" spans="1:37" ht="15" x14ac:dyDescent="0.25">
      <c r="A2072" s="269" t="s">
        <v>595</v>
      </c>
      <c r="B2072" s="269" t="s">
        <v>574</v>
      </c>
      <c r="C2072" s="275">
        <v>4</v>
      </c>
      <c r="D2072" s="269" t="s">
        <v>802</v>
      </c>
      <c r="E2072" s="275">
        <v>11.356194293758174</v>
      </c>
      <c r="F2072" s="275">
        <v>5.7909457925382677</v>
      </c>
      <c r="G2072" s="275">
        <v>7.2184034123812104</v>
      </c>
      <c r="H2072" s="275">
        <v>8.6036322045140068</v>
      </c>
      <c r="I2072" s="275">
        <v>6.8756781962351035</v>
      </c>
      <c r="J2072" s="275">
        <v>7.6999626338584815</v>
      </c>
      <c r="K2072" s="275">
        <v>13.203523974550379</v>
      </c>
      <c r="L2072" s="275">
        <v>5.5847566088112268</v>
      </c>
      <c r="M2072" s="275">
        <v>8.5272051795116059</v>
      </c>
      <c r="N2072" s="275">
        <v>5.0013997930903376</v>
      </c>
      <c r="O2072" s="275">
        <v>1.9706797170578556</v>
      </c>
      <c r="P2072" s="275">
        <v>3.233479748738056</v>
      </c>
      <c r="Q2072" s="275">
        <v>4.6743414794759701</v>
      </c>
      <c r="R2072" s="275">
        <v>2.9909329758464001</v>
      </c>
      <c r="S2072" s="275">
        <v>3.8277118289250009</v>
      </c>
      <c r="T2072" s="275">
        <v>6.0213281799348533</v>
      </c>
      <c r="U2072" s="275">
        <v>2.6538614287876499</v>
      </c>
      <c r="V2072" s="275">
        <v>4.0851160160112183</v>
      </c>
      <c r="W2072" s="275">
        <v>0.10583095918443342</v>
      </c>
      <c r="X2072" s="275">
        <v>1.7759861513555976E-3</v>
      </c>
      <c r="Y2072" s="275">
        <v>5.3803472667894509E-2</v>
      </c>
      <c r="Z2072" s="275">
        <v>5.8054459524799901E-2</v>
      </c>
      <c r="AA2072" s="275">
        <v>5.8054459524799901E-2</v>
      </c>
      <c r="AB2072" s="275">
        <v>5.8054459524799901E-2</v>
      </c>
      <c r="AC2072" s="275">
        <v>5.8054459524799901E-2</v>
      </c>
      <c r="AD2072" s="275">
        <v>5.8054459524799901E-2</v>
      </c>
      <c r="AE2072" s="275">
        <v>5.8054459524799901E-2</v>
      </c>
      <c r="AF2072" s="275">
        <v>12.3839301123</v>
      </c>
      <c r="AG2072" s="275">
        <v>1.1467394820999999</v>
      </c>
      <c r="AH2072" s="275">
        <v>1.1467394820999999</v>
      </c>
      <c r="AI2072" s="275">
        <v>0.94950709494572316</v>
      </c>
      <c r="AJ2072" s="275">
        <v>0.94950709494572316</v>
      </c>
      <c r="AK2072" s="275">
        <v>0.94950709494572316</v>
      </c>
    </row>
    <row r="2073" spans="1:37" ht="15" x14ac:dyDescent="0.25">
      <c r="A2073" s="269" t="s">
        <v>1184</v>
      </c>
      <c r="B2073" s="269" t="s">
        <v>574</v>
      </c>
      <c r="C2073" s="275">
        <v>4</v>
      </c>
      <c r="D2073" s="269" t="s">
        <v>802</v>
      </c>
      <c r="E2073" s="275">
        <v>11.356194293758174</v>
      </c>
      <c r="F2073" s="275">
        <v>5.7909457925382677</v>
      </c>
      <c r="G2073" s="275">
        <v>7.2184034123812104</v>
      </c>
      <c r="H2073" s="275">
        <v>8.6036322045140068</v>
      </c>
      <c r="I2073" s="275">
        <v>6.8756781962351035</v>
      </c>
      <c r="J2073" s="275">
        <v>7.6999626338584815</v>
      </c>
      <c r="K2073" s="275">
        <v>13.203523974550379</v>
      </c>
      <c r="L2073" s="275">
        <v>5.5847566088112268</v>
      </c>
      <c r="M2073" s="275">
        <v>8.5272051795116059</v>
      </c>
      <c r="N2073" s="275">
        <v>3.8806029639790691</v>
      </c>
      <c r="O2073" s="275">
        <v>0.84988288794658651</v>
      </c>
      <c r="P2073" s="275">
        <v>2.112682919626788</v>
      </c>
      <c r="Q2073" s="275">
        <v>3.5535446503647026</v>
      </c>
      <c r="R2073" s="275">
        <v>1.8701361467351316</v>
      </c>
      <c r="S2073" s="275">
        <v>2.7069149998137325</v>
      </c>
      <c r="T2073" s="275">
        <v>4.9005313508235826</v>
      </c>
      <c r="U2073" s="275">
        <v>1.5330645996763805</v>
      </c>
      <c r="V2073" s="275">
        <v>2.9643191868999494</v>
      </c>
      <c r="W2073" s="275">
        <v>4.9945248425231251E-2</v>
      </c>
      <c r="X2073" s="275">
        <v>7.9761372285195773E-4</v>
      </c>
      <c r="Y2073" s="275">
        <v>2.5371431074041603E-2</v>
      </c>
      <c r="Z2073" s="275">
        <v>3.1790130861810055E-3</v>
      </c>
      <c r="AA2073" s="275">
        <v>3.1790130861810055E-3</v>
      </c>
      <c r="AB2073" s="275">
        <v>3.1790130861810055E-3</v>
      </c>
      <c r="AC2073" s="275">
        <v>3.1790130861810055E-3</v>
      </c>
      <c r="AD2073" s="275">
        <v>3.1790130861810055E-3</v>
      </c>
      <c r="AE2073" s="275">
        <v>3.1790130861810055E-3</v>
      </c>
      <c r="AF2073" s="275">
        <v>12.3499876139</v>
      </c>
      <c r="AG2073" s="275">
        <v>1.1435964459999999</v>
      </c>
      <c r="AH2073" s="275">
        <v>1.1435964459999999</v>
      </c>
      <c r="AI2073" s="275">
        <v>0.9457260482376062</v>
      </c>
      <c r="AJ2073" s="275">
        <v>0.9457260482376062</v>
      </c>
      <c r="AK2073" s="275">
        <v>0.9457260482376062</v>
      </c>
    </row>
    <row r="2074" spans="1:37" ht="15" x14ac:dyDescent="0.25">
      <c r="A2074" s="269" t="s">
        <v>4176</v>
      </c>
      <c r="B2074" s="269" t="s">
        <v>4177</v>
      </c>
      <c r="C2074" s="275">
        <v>4</v>
      </c>
      <c r="D2074" s="269" t="s">
        <v>802</v>
      </c>
      <c r="E2074" s="275">
        <v>22.712388587516347</v>
      </c>
      <c r="F2074" s="275">
        <v>11.581891585076535</v>
      </c>
      <c r="G2074" s="275">
        <v>14.436806824762421</v>
      </c>
      <c r="H2074" s="275">
        <v>17.207264409028014</v>
      </c>
      <c r="I2074" s="275">
        <v>13.751356392470207</v>
      </c>
      <c r="J2074" s="275">
        <v>15.399925267716963</v>
      </c>
      <c r="K2074" s="275">
        <v>26.407047949100757</v>
      </c>
      <c r="L2074" s="275">
        <v>11.169513217622454</v>
      </c>
      <c r="M2074" s="275">
        <v>17.054410359023212</v>
      </c>
      <c r="N2074" s="275">
        <v>7.9474842687387</v>
      </c>
      <c r="O2074" s="275">
        <v>1.8860441166737372</v>
      </c>
      <c r="P2074" s="275">
        <v>4.4116441800341386</v>
      </c>
      <c r="Q2074" s="275">
        <v>7.2933676415099669</v>
      </c>
      <c r="R2074" s="275">
        <v>3.9265506342508258</v>
      </c>
      <c r="S2074" s="275">
        <v>5.6001083404080285</v>
      </c>
      <c r="T2074" s="275">
        <v>9.9873410424277314</v>
      </c>
      <c r="U2074" s="275">
        <v>3.2524075401333254</v>
      </c>
      <c r="V2074" s="275">
        <v>6.1149167145804624</v>
      </c>
      <c r="W2074" s="275">
        <v>5.1163669585231247E-2</v>
      </c>
      <c r="X2074" s="275">
        <v>8.9784912285195771E-4</v>
      </c>
      <c r="Y2074" s="275">
        <v>2.6030759354041602E-2</v>
      </c>
      <c r="Z2074" s="275">
        <v>3.3908832461810056E-3</v>
      </c>
      <c r="AA2074" s="275">
        <v>3.3908832461810056E-3</v>
      </c>
      <c r="AB2074" s="275">
        <v>3.3908832461810056E-3</v>
      </c>
      <c r="AC2074" s="275">
        <v>3.3908832461810056E-3</v>
      </c>
      <c r="AD2074" s="275">
        <v>3.3908832461810056E-3</v>
      </c>
      <c r="AE2074" s="275">
        <v>3.3908832461810056E-3</v>
      </c>
      <c r="AF2074" s="275">
        <v>24.713082875800001</v>
      </c>
      <c r="AG2074" s="275">
        <v>2.2884066439999997</v>
      </c>
      <c r="AH2074" s="275">
        <v>2.2884066439999997</v>
      </c>
      <c r="AI2074" s="275">
        <v>1.8832942629286662</v>
      </c>
      <c r="AJ2074" s="275">
        <v>1.8832942629286662</v>
      </c>
      <c r="AK2074" s="275">
        <v>1.8832942629286662</v>
      </c>
    </row>
    <row r="2075" spans="1:37" ht="15" x14ac:dyDescent="0.25">
      <c r="A2075" s="269" t="s">
        <v>4489</v>
      </c>
      <c r="B2075" s="269" t="s">
        <v>4174</v>
      </c>
      <c r="C2075" s="275">
        <v>4</v>
      </c>
      <c r="D2075" s="269" t="s">
        <v>802</v>
      </c>
      <c r="E2075" s="275">
        <v>22.712388587516347</v>
      </c>
      <c r="F2075" s="275">
        <v>11.581891585076535</v>
      </c>
      <c r="G2075" s="275">
        <v>14.436806824762421</v>
      </c>
      <c r="H2075" s="275">
        <v>17.207264409028014</v>
      </c>
      <c r="I2075" s="275">
        <v>13.751356392470207</v>
      </c>
      <c r="J2075" s="275">
        <v>15.399925267716963</v>
      </c>
      <c r="K2075" s="275">
        <v>26.407047949100757</v>
      </c>
      <c r="L2075" s="275">
        <v>11.169513217622454</v>
      </c>
      <c r="M2075" s="275">
        <v>17.054410359023212</v>
      </c>
      <c r="N2075" s="275">
        <v>7.9474842687387017</v>
      </c>
      <c r="O2075" s="275">
        <v>1.8860441166737365</v>
      </c>
      <c r="P2075" s="275">
        <v>4.4116441800341386</v>
      </c>
      <c r="Q2075" s="275">
        <v>7.2933676415099677</v>
      </c>
      <c r="R2075" s="275">
        <v>3.9265506342508267</v>
      </c>
      <c r="S2075" s="275">
        <v>5.6001083404080294</v>
      </c>
      <c r="T2075" s="275">
        <v>9.9873410424277314</v>
      </c>
      <c r="U2075" s="275">
        <v>3.2524075401333246</v>
      </c>
      <c r="V2075" s="275">
        <v>6.1149167145804633</v>
      </c>
      <c r="W2075" s="275">
        <v>4.9945248425231251E-2</v>
      </c>
      <c r="X2075" s="275">
        <v>7.9761372285195773E-4</v>
      </c>
      <c r="Y2075" s="275">
        <v>2.5371431074041603E-2</v>
      </c>
      <c r="Z2075" s="275">
        <v>3.1790130861810055E-3</v>
      </c>
      <c r="AA2075" s="275">
        <v>3.1790130861810055E-3</v>
      </c>
      <c r="AB2075" s="275">
        <v>3.1790130861810055E-3</v>
      </c>
      <c r="AC2075" s="275">
        <v>3.1790130861810055E-3</v>
      </c>
      <c r="AD2075" s="275">
        <v>3.1790130861810055E-3</v>
      </c>
      <c r="AE2075" s="275">
        <v>3.1790130861810055E-3</v>
      </c>
      <c r="AF2075" s="275">
        <v>24.713082875800001</v>
      </c>
      <c r="AG2075" s="275">
        <v>2.2884066439999997</v>
      </c>
      <c r="AH2075" s="275">
        <v>2.2884066439999997</v>
      </c>
      <c r="AI2075" s="275">
        <v>1.8832942629286662</v>
      </c>
      <c r="AJ2075" s="275">
        <v>1.8832942629286662</v>
      </c>
      <c r="AK2075" s="275">
        <v>1.8832942629286662</v>
      </c>
    </row>
    <row r="2076" spans="1:37" ht="15" x14ac:dyDescent="0.25">
      <c r="A2076" s="269" t="s">
        <v>4178</v>
      </c>
      <c r="B2076" s="269" t="s">
        <v>4179</v>
      </c>
      <c r="C2076" s="275">
        <v>4</v>
      </c>
      <c r="D2076" s="269" t="s">
        <v>802</v>
      </c>
      <c r="E2076" s="275">
        <v>34.068582881274523</v>
      </c>
      <c r="F2076" s="275">
        <v>17.372837377614804</v>
      </c>
      <c r="G2076" s="275">
        <v>21.655210237143635</v>
      </c>
      <c r="H2076" s="275">
        <v>25.810896613542024</v>
      </c>
      <c r="I2076" s="275">
        <v>20.62703458870531</v>
      </c>
      <c r="J2076" s="275">
        <v>23.099887901575446</v>
      </c>
      <c r="K2076" s="275">
        <v>39.610571923651136</v>
      </c>
      <c r="L2076" s="275">
        <v>16.754269826433681</v>
      </c>
      <c r="M2076" s="275">
        <v>25.581615538534816</v>
      </c>
      <c r="N2076" s="275">
        <v>11.30860646069995</v>
      </c>
      <c r="O2076" s="275">
        <v>2.2164462326025016</v>
      </c>
      <c r="P2076" s="275">
        <v>6.0048463276431043</v>
      </c>
      <c r="Q2076" s="275">
        <v>10.327431519856846</v>
      </c>
      <c r="R2076" s="275">
        <v>5.2768811370241044</v>
      </c>
      <c r="S2076" s="275">
        <v>7.7874613502179315</v>
      </c>
      <c r="T2076" s="275">
        <v>14.368391621233492</v>
      </c>
      <c r="U2076" s="275">
        <v>4.2659913677918837</v>
      </c>
      <c r="V2076" s="275">
        <v>8.5596739114765814</v>
      </c>
      <c r="W2076" s="275">
        <v>4.9945248425231251E-2</v>
      </c>
      <c r="X2076" s="275">
        <v>7.9761372285195773E-4</v>
      </c>
      <c r="Y2076" s="275">
        <v>2.5371431074041603E-2</v>
      </c>
      <c r="Z2076" s="275">
        <v>3.1790130861810055E-3</v>
      </c>
      <c r="AA2076" s="275">
        <v>3.1790130861810055E-3</v>
      </c>
      <c r="AB2076" s="275">
        <v>3.1790130861810055E-3</v>
      </c>
      <c r="AC2076" s="275">
        <v>3.1790130861810055E-3</v>
      </c>
      <c r="AD2076" s="275">
        <v>3.1790130861810055E-3</v>
      </c>
      <c r="AE2076" s="275">
        <v>3.1790130861810055E-3</v>
      </c>
      <c r="AF2076" s="275">
        <v>37.038589871799999</v>
      </c>
      <c r="AG2076" s="275">
        <v>3.4297362135999996</v>
      </c>
      <c r="AH2076" s="275">
        <v>3.4297362135999996</v>
      </c>
      <c r="AI2076" s="275">
        <v>2.7429440547159123</v>
      </c>
      <c r="AJ2076" s="275">
        <v>2.7429440547159123</v>
      </c>
      <c r="AK2076" s="275">
        <v>2.7429440547159123</v>
      </c>
    </row>
    <row r="2077" spans="1:37" ht="15" x14ac:dyDescent="0.25">
      <c r="A2077" s="269" t="s">
        <v>4180</v>
      </c>
      <c r="B2077" s="269" t="s">
        <v>4175</v>
      </c>
      <c r="C2077" s="275">
        <v>53</v>
      </c>
      <c r="D2077" s="269" t="s">
        <v>802</v>
      </c>
      <c r="E2077" s="275">
        <v>222.43388904537255</v>
      </c>
      <c r="F2077" s="275">
        <v>138.03294367987695</v>
      </c>
      <c r="G2077" s="275">
        <v>158.86087265038185</v>
      </c>
      <c r="H2077" s="275">
        <v>183.5728387314702</v>
      </c>
      <c r="I2077" s="275">
        <v>151.99602457212836</v>
      </c>
      <c r="J2077" s="275">
        <v>164.63968826553122</v>
      </c>
      <c r="K2077" s="275">
        <v>256.10939005736617</v>
      </c>
      <c r="L2077" s="275">
        <v>147.0327998616429</v>
      </c>
      <c r="M2077" s="275">
        <v>185.97458846081418</v>
      </c>
      <c r="N2077" s="275">
        <v>101.69774772787133</v>
      </c>
      <c r="O2077" s="275">
        <v>64.289485228525223</v>
      </c>
      <c r="P2077" s="275">
        <v>78.268099411522641</v>
      </c>
      <c r="Q2077" s="275">
        <v>95.705407577475327</v>
      </c>
      <c r="R2077" s="275">
        <v>77.802700181009513</v>
      </c>
      <c r="S2077" s="275">
        <v>84.780126500276438</v>
      </c>
      <c r="T2077" s="275">
        <v>118.48127125571669</v>
      </c>
      <c r="U2077" s="275">
        <v>73.556674575405523</v>
      </c>
      <c r="V2077" s="275">
        <v>91.386513397401771</v>
      </c>
      <c r="W2077" s="275">
        <v>0.98854655933968172</v>
      </c>
      <c r="X2077" s="275">
        <v>4.0224298467454386E-2</v>
      </c>
      <c r="Y2077" s="275">
        <v>0.51438542890356809</v>
      </c>
      <c r="Z2077" s="275">
        <v>0.40555912120982918</v>
      </c>
      <c r="AA2077" s="275">
        <v>0.40555912120982918</v>
      </c>
      <c r="AB2077" s="275">
        <v>0.40555912120982918</v>
      </c>
      <c r="AC2077" s="275">
        <v>0.40555912120982918</v>
      </c>
      <c r="AD2077" s="275">
        <v>0.40555912120982918</v>
      </c>
      <c r="AE2077" s="275">
        <v>0.40555912120982918</v>
      </c>
      <c r="AF2077" s="275">
        <v>162.44453358509998</v>
      </c>
      <c r="AG2077" s="275">
        <v>15.042205375999998</v>
      </c>
      <c r="AH2077" s="275">
        <v>15.042205375999998</v>
      </c>
      <c r="AI2077" s="275">
        <v>14.402867073325403</v>
      </c>
      <c r="AJ2077" s="275">
        <v>14.402867073325403</v>
      </c>
      <c r="AK2077" s="275">
        <v>14.402867073325403</v>
      </c>
    </row>
    <row r="2078" spans="1:37" ht="15" x14ac:dyDescent="0.25">
      <c r="A2078" s="269" t="s">
        <v>4490</v>
      </c>
      <c r="B2078" s="269" t="s">
        <v>4175</v>
      </c>
      <c r="C2078" s="275">
        <v>53</v>
      </c>
      <c r="D2078" s="269" t="s">
        <v>802</v>
      </c>
      <c r="E2078" s="275">
        <v>222.43388904537255</v>
      </c>
      <c r="F2078" s="275">
        <v>138.03294367987695</v>
      </c>
      <c r="G2078" s="275">
        <v>158.86087265038185</v>
      </c>
      <c r="H2078" s="275">
        <v>183.5728387314702</v>
      </c>
      <c r="I2078" s="275">
        <v>151.99602457212836</v>
      </c>
      <c r="J2078" s="275">
        <v>164.63968826553122</v>
      </c>
      <c r="K2078" s="275">
        <v>256.10939005736617</v>
      </c>
      <c r="L2078" s="275">
        <v>147.0327998616429</v>
      </c>
      <c r="M2078" s="275">
        <v>185.97458846081418</v>
      </c>
      <c r="N2078" s="275">
        <v>101.69774772787133</v>
      </c>
      <c r="O2078" s="275">
        <v>64.289485228525223</v>
      </c>
      <c r="P2078" s="275">
        <v>78.268099411522641</v>
      </c>
      <c r="Q2078" s="275">
        <v>95.705407577475327</v>
      </c>
      <c r="R2078" s="275">
        <v>77.802700181009513</v>
      </c>
      <c r="S2078" s="275">
        <v>84.780126500276438</v>
      </c>
      <c r="T2078" s="275">
        <v>118.48127125571668</v>
      </c>
      <c r="U2078" s="275">
        <v>73.556674575405523</v>
      </c>
      <c r="V2078" s="275">
        <v>91.386513397401757</v>
      </c>
      <c r="W2078" s="275">
        <v>2.3824981366787608</v>
      </c>
      <c r="X2078" s="275">
        <v>3.1222096037913923E-2</v>
      </c>
      <c r="Y2078" s="275">
        <v>1.2068601163583372</v>
      </c>
      <c r="Z2078" s="275">
        <v>0.39639314919419805</v>
      </c>
      <c r="AA2078" s="275">
        <v>0.39639314919419805</v>
      </c>
      <c r="AB2078" s="275">
        <v>0.39639314919419805</v>
      </c>
      <c r="AC2078" s="275">
        <v>0.39639314919419805</v>
      </c>
      <c r="AD2078" s="275">
        <v>0.39639314919419805</v>
      </c>
      <c r="AE2078" s="275">
        <v>0.39639314919419805</v>
      </c>
      <c r="AF2078" s="275">
        <v>162.34653746099997</v>
      </c>
      <c r="AG2078" s="275">
        <v>15.033131050599998</v>
      </c>
      <c r="AH2078" s="275">
        <v>15.033131050599998</v>
      </c>
      <c r="AI2078" s="275">
        <v>14.402876397590223</v>
      </c>
      <c r="AJ2078" s="275">
        <v>14.402876397590223</v>
      </c>
      <c r="AK2078" s="275">
        <v>14.402876397590223</v>
      </c>
    </row>
    <row r="2079" spans="1:37" ht="15" x14ac:dyDescent="0.25">
      <c r="A2079" s="269" t="s">
        <v>4181</v>
      </c>
      <c r="B2079" s="269" t="s">
        <v>4182</v>
      </c>
      <c r="C2079" s="275">
        <v>52</v>
      </c>
      <c r="D2079" s="269" t="s">
        <v>802</v>
      </c>
      <c r="E2079" s="275">
        <v>102.17829976922316</v>
      </c>
      <c r="F2079" s="275">
        <v>76.776695278784558</v>
      </c>
      <c r="G2079" s="275">
        <v>83.043748950151908</v>
      </c>
      <c r="H2079" s="275">
        <v>96.419263504093522</v>
      </c>
      <c r="I2079" s="275">
        <v>80.706511481362782</v>
      </c>
      <c r="J2079" s="275">
        <v>86.512438785314586</v>
      </c>
      <c r="K2079" s="275">
        <v>117.57815822795776</v>
      </c>
      <c r="L2079" s="275">
        <v>86.059139508843131</v>
      </c>
      <c r="M2079" s="275">
        <v>96.662280485184382</v>
      </c>
      <c r="N2079" s="275">
        <v>66.830527643238199</v>
      </c>
      <c r="O2079" s="275">
        <v>56.622112038384721</v>
      </c>
      <c r="P2079" s="275">
        <v>59.935642865800951</v>
      </c>
      <c r="Q2079" s="275">
        <v>64.968762858495623</v>
      </c>
      <c r="R2079" s="275">
        <v>59.989578789531926</v>
      </c>
      <c r="S2079" s="275">
        <v>61.810436802238748</v>
      </c>
      <c r="T2079" s="275">
        <v>73.014462360538658</v>
      </c>
      <c r="U2079" s="275">
        <v>60.342840387048135</v>
      </c>
      <c r="V2079" s="275">
        <v>64.988776376074327</v>
      </c>
      <c r="W2079" s="275">
        <v>2.3824981366787608</v>
      </c>
      <c r="X2079" s="275">
        <v>3.1222096037913923E-2</v>
      </c>
      <c r="Y2079" s="275">
        <v>1.2068601163583372</v>
      </c>
      <c r="Z2079" s="275">
        <v>0.39639314919419805</v>
      </c>
      <c r="AA2079" s="275">
        <v>0.39639314919419805</v>
      </c>
      <c r="AB2079" s="275">
        <v>0.39639314919419805</v>
      </c>
      <c r="AC2079" s="275">
        <v>0.39639314919419805</v>
      </c>
      <c r="AD2079" s="275">
        <v>0.39639314919419805</v>
      </c>
      <c r="AE2079" s="275">
        <v>0.39639314919419805</v>
      </c>
      <c r="AF2079" s="275">
        <v>49.886257469680601</v>
      </c>
      <c r="AG2079" s="275">
        <v>4.6194198465591292</v>
      </c>
      <c r="AH2079" s="275">
        <v>4.6194198465591292</v>
      </c>
      <c r="AI2079" s="275">
        <v>5.0879681685013081</v>
      </c>
      <c r="AJ2079" s="275">
        <v>5.0879681685013081</v>
      </c>
      <c r="AK2079" s="275">
        <v>5.0879681685013081</v>
      </c>
    </row>
    <row r="2080" spans="1:37" ht="15" x14ac:dyDescent="0.25">
      <c r="A2080" s="269" t="s">
        <v>4183</v>
      </c>
      <c r="B2080" s="269" t="s">
        <v>4184</v>
      </c>
      <c r="C2080" s="275">
        <v>8</v>
      </c>
      <c r="D2080" s="269" t="s">
        <v>802</v>
      </c>
      <c r="E2080" s="275">
        <v>22.712388587516347</v>
      </c>
      <c r="F2080" s="275">
        <v>11.581891585076535</v>
      </c>
      <c r="G2080" s="275">
        <v>14.436806824762421</v>
      </c>
      <c r="H2080" s="275">
        <v>17.207264409028014</v>
      </c>
      <c r="I2080" s="275">
        <v>13.751356392470207</v>
      </c>
      <c r="J2080" s="275">
        <v>15.399925267716963</v>
      </c>
      <c r="K2080" s="275">
        <v>26.407047949100757</v>
      </c>
      <c r="L2080" s="275">
        <v>11.169513217622454</v>
      </c>
      <c r="M2080" s="275">
        <v>17.054410359023212</v>
      </c>
      <c r="N2080" s="275">
        <v>10.002999507377003</v>
      </c>
      <c r="O2080" s="275">
        <v>3.9415593553120378</v>
      </c>
      <c r="P2080" s="275">
        <v>6.4671594186724386</v>
      </c>
      <c r="Q2080" s="275">
        <v>9.3488828801482686</v>
      </c>
      <c r="R2080" s="275">
        <v>5.9823907448331575</v>
      </c>
      <c r="S2080" s="275">
        <v>7.6557047970323371</v>
      </c>
      <c r="T2080" s="275">
        <v>12.042856281066031</v>
      </c>
      <c r="U2080" s="275">
        <v>5.3079227787716263</v>
      </c>
      <c r="V2080" s="275">
        <v>8.1705131712047709</v>
      </c>
      <c r="W2080" s="275">
        <v>0.21166191840753348</v>
      </c>
      <c r="X2080" s="275">
        <v>3.5519723016397666E-3</v>
      </c>
      <c r="Y2080" s="275">
        <v>0.10760694535458662</v>
      </c>
      <c r="Z2080" s="275">
        <v>0.11610891905067124</v>
      </c>
      <c r="AA2080" s="275">
        <v>0.11610891905067124</v>
      </c>
      <c r="AB2080" s="275">
        <v>0.11610891905067124</v>
      </c>
      <c r="AC2080" s="275">
        <v>0.11610891905067124</v>
      </c>
      <c r="AD2080" s="275">
        <v>0.11610891905067124</v>
      </c>
      <c r="AE2080" s="275">
        <v>0.11610891905067124</v>
      </c>
      <c r="AF2080" s="275">
        <v>24.818558766900001</v>
      </c>
      <c r="AG2080" s="275">
        <v>2.2981736102999997</v>
      </c>
      <c r="AH2080" s="275">
        <v>2.2981736102999997</v>
      </c>
      <c r="AI2080" s="275">
        <v>1.8990141898914463</v>
      </c>
      <c r="AJ2080" s="275">
        <v>1.8990141898914463</v>
      </c>
      <c r="AK2080" s="275">
        <v>1.8990141898914463</v>
      </c>
    </row>
    <row r="2081" spans="1:37" ht="15" x14ac:dyDescent="0.25">
      <c r="A2081" s="269" t="s">
        <v>4185</v>
      </c>
      <c r="B2081" s="269" t="s">
        <v>4186</v>
      </c>
      <c r="C2081" s="275">
        <v>6</v>
      </c>
      <c r="D2081" s="269" t="s">
        <v>802</v>
      </c>
      <c r="E2081" s="275">
        <v>22.712388587516347</v>
      </c>
      <c r="F2081" s="275">
        <v>11.581891585076535</v>
      </c>
      <c r="G2081" s="275">
        <v>14.436806824762421</v>
      </c>
      <c r="H2081" s="275">
        <v>17.207264409028014</v>
      </c>
      <c r="I2081" s="275">
        <v>13.751356392470207</v>
      </c>
      <c r="J2081" s="275">
        <v>15.399925267716963</v>
      </c>
      <c r="K2081" s="275">
        <v>26.407047949100757</v>
      </c>
      <c r="L2081" s="275">
        <v>11.169513217622454</v>
      </c>
      <c r="M2081" s="275">
        <v>17.054410359023212</v>
      </c>
      <c r="N2081" s="275">
        <v>7.6785550640368836</v>
      </c>
      <c r="O2081" s="275">
        <v>1.6171149119719201</v>
      </c>
      <c r="P2081" s="275">
        <v>4.1427149753323214</v>
      </c>
      <c r="Q2081" s="275">
        <v>7.0244384368081505</v>
      </c>
      <c r="R2081" s="275">
        <v>3.6585960453811022</v>
      </c>
      <c r="S2081" s="275">
        <v>5.3314227896642352</v>
      </c>
      <c r="T2081" s="275">
        <v>9.7184118377259132</v>
      </c>
      <c r="U2081" s="275">
        <v>2.9834783354315086</v>
      </c>
      <c r="V2081" s="275">
        <v>5.8462311638366682</v>
      </c>
      <c r="W2081" s="275">
        <v>7.6745504357846883E-2</v>
      </c>
      <c r="X2081" s="275">
        <v>1.346773683206508E-3</v>
      </c>
      <c r="Y2081" s="275">
        <v>3.9046139020526699E-2</v>
      </c>
      <c r="Z2081" s="275">
        <v>5.0863248498072226E-3</v>
      </c>
      <c r="AA2081" s="275">
        <v>5.0863248498072226E-3</v>
      </c>
      <c r="AB2081" s="275">
        <v>5.0863248498072226E-3</v>
      </c>
      <c r="AC2081" s="275">
        <v>5.0863248498072226E-3</v>
      </c>
      <c r="AD2081" s="275">
        <v>5.0863248498072226E-3</v>
      </c>
      <c r="AE2081" s="275">
        <v>5.0863248498072226E-3</v>
      </c>
      <c r="AF2081" s="275">
        <v>24.816982987700001</v>
      </c>
      <c r="AG2081" s="275">
        <v>2.2980276944999996</v>
      </c>
      <c r="AH2081" s="275">
        <v>2.2980276944999996</v>
      </c>
      <c r="AI2081" s="275">
        <v>1.8842132111331433</v>
      </c>
      <c r="AJ2081" s="275">
        <v>1.8842132111331433</v>
      </c>
      <c r="AK2081" s="275">
        <v>1.8842132111331433</v>
      </c>
    </row>
    <row r="2082" spans="1:37" ht="15" x14ac:dyDescent="0.25">
      <c r="A2082" s="269" t="s">
        <v>4187</v>
      </c>
      <c r="B2082" s="269" t="s">
        <v>4188</v>
      </c>
      <c r="C2082" s="275">
        <v>4</v>
      </c>
      <c r="D2082" s="269" t="s">
        <v>802</v>
      </c>
      <c r="E2082" s="275">
        <v>11.356194293758174</v>
      </c>
      <c r="F2082" s="275">
        <v>5.7909457925382677</v>
      </c>
      <c r="G2082" s="275">
        <v>7.2184034123812104</v>
      </c>
      <c r="H2082" s="275">
        <v>8.6036322045140068</v>
      </c>
      <c r="I2082" s="275">
        <v>6.8756781962351035</v>
      </c>
      <c r="J2082" s="275">
        <v>7.6999626338584815</v>
      </c>
      <c r="K2082" s="275">
        <v>13.203523974550379</v>
      </c>
      <c r="L2082" s="275">
        <v>5.5847566088112268</v>
      </c>
      <c r="M2082" s="275">
        <v>8.5272051795116059</v>
      </c>
      <c r="N2082" s="275">
        <v>5.0013997930903376</v>
      </c>
      <c r="O2082" s="275">
        <v>1.9706797170578554</v>
      </c>
      <c r="P2082" s="275">
        <v>3.2334797487380569</v>
      </c>
      <c r="Q2082" s="275">
        <v>4.674341479475971</v>
      </c>
      <c r="R2082" s="275">
        <v>2.9909329758464001</v>
      </c>
      <c r="S2082" s="275">
        <v>3.8277118289250014</v>
      </c>
      <c r="T2082" s="275">
        <v>6.0213281799348524</v>
      </c>
      <c r="U2082" s="275">
        <v>2.6538614287876494</v>
      </c>
      <c r="V2082" s="275">
        <v>4.0851160160112183</v>
      </c>
      <c r="W2082" s="275">
        <v>0.10583095918443342</v>
      </c>
      <c r="X2082" s="275">
        <v>1.7759861513555976E-3</v>
      </c>
      <c r="Y2082" s="275">
        <v>5.3803472667894509E-2</v>
      </c>
      <c r="Z2082" s="275">
        <v>5.8054459524799901E-2</v>
      </c>
      <c r="AA2082" s="275">
        <v>5.8054459524799901E-2</v>
      </c>
      <c r="AB2082" s="275">
        <v>5.8054459524799901E-2</v>
      </c>
      <c r="AC2082" s="275">
        <v>5.8054459524799901E-2</v>
      </c>
      <c r="AD2082" s="275">
        <v>5.8054459524799901E-2</v>
      </c>
      <c r="AE2082" s="275">
        <v>5.8054459524799901E-2</v>
      </c>
      <c r="AF2082" s="275">
        <v>12.3831414111</v>
      </c>
      <c r="AG2082" s="275">
        <v>1.1466664492999998</v>
      </c>
      <c r="AH2082" s="275">
        <v>1.1466664492999998</v>
      </c>
      <c r="AI2082" s="275">
        <v>0.94950709494572316</v>
      </c>
      <c r="AJ2082" s="275">
        <v>0.94950709494572316</v>
      </c>
      <c r="AK2082" s="275">
        <v>0.94950709494572316</v>
      </c>
    </row>
    <row r="2083" spans="1:37" ht="15" x14ac:dyDescent="0.25">
      <c r="A2083" s="269" t="s">
        <v>4189</v>
      </c>
      <c r="B2083" s="269" t="s">
        <v>4188</v>
      </c>
      <c r="C2083" s="275">
        <v>4</v>
      </c>
      <c r="D2083" s="269" t="s">
        <v>802</v>
      </c>
      <c r="E2083" s="275">
        <v>11.356194293758174</v>
      </c>
      <c r="F2083" s="275">
        <v>5.7909457925382677</v>
      </c>
      <c r="G2083" s="275">
        <v>7.2184034123812104</v>
      </c>
      <c r="H2083" s="275">
        <v>8.6036322045140068</v>
      </c>
      <c r="I2083" s="275">
        <v>6.8756781962351035</v>
      </c>
      <c r="J2083" s="275">
        <v>7.6999626338584815</v>
      </c>
      <c r="K2083" s="275">
        <v>13.203523974550379</v>
      </c>
      <c r="L2083" s="275">
        <v>5.5847566088112268</v>
      </c>
      <c r="M2083" s="275">
        <v>8.5272051795116059</v>
      </c>
      <c r="N2083" s="275">
        <v>3.8806029639790682</v>
      </c>
      <c r="O2083" s="275">
        <v>0.84988288794658662</v>
      </c>
      <c r="P2083" s="275">
        <v>2.112682919626788</v>
      </c>
      <c r="Q2083" s="275">
        <v>3.5535446503647021</v>
      </c>
      <c r="R2083" s="275">
        <v>1.8701361467351314</v>
      </c>
      <c r="S2083" s="275">
        <v>2.7069149998137325</v>
      </c>
      <c r="T2083" s="275">
        <v>4.9005313508235844</v>
      </c>
      <c r="U2083" s="275">
        <v>1.5330645996763808</v>
      </c>
      <c r="V2083" s="275">
        <v>2.9643191868999494</v>
      </c>
      <c r="W2083" s="275">
        <v>4.9945248425231251E-2</v>
      </c>
      <c r="X2083" s="275">
        <v>7.9761372285195773E-4</v>
      </c>
      <c r="Y2083" s="275">
        <v>2.5371431074041603E-2</v>
      </c>
      <c r="Z2083" s="275">
        <v>3.1790130861810055E-3</v>
      </c>
      <c r="AA2083" s="275">
        <v>3.1790130861810055E-3</v>
      </c>
      <c r="AB2083" s="275">
        <v>3.1790130861810055E-3</v>
      </c>
      <c r="AC2083" s="275">
        <v>3.1790130861810055E-3</v>
      </c>
      <c r="AD2083" s="275">
        <v>3.1790130861810055E-3</v>
      </c>
      <c r="AE2083" s="275">
        <v>3.1790130861810055E-3</v>
      </c>
      <c r="AF2083" s="275">
        <v>12.378567005900001</v>
      </c>
      <c r="AG2083" s="275">
        <v>1.1462428647999998</v>
      </c>
      <c r="AH2083" s="275">
        <v>1.1462428647999998</v>
      </c>
      <c r="AI2083" s="275">
        <v>0.9457260482376062</v>
      </c>
      <c r="AJ2083" s="275">
        <v>0.9457260482376062</v>
      </c>
      <c r="AK2083" s="275">
        <v>0.9457260482376062</v>
      </c>
    </row>
    <row r="2084" spans="1:37" ht="15" x14ac:dyDescent="0.25">
      <c r="A2084" s="269" t="s">
        <v>2667</v>
      </c>
      <c r="B2084" s="269" t="s">
        <v>2647</v>
      </c>
      <c r="C2084" s="275">
        <v>4</v>
      </c>
      <c r="D2084" s="269" t="s">
        <v>802</v>
      </c>
      <c r="E2084" s="275">
        <v>22.712388587516347</v>
      </c>
      <c r="F2084" s="275">
        <v>11.581891585076535</v>
      </c>
      <c r="G2084" s="275">
        <v>14.436806824762421</v>
      </c>
      <c r="H2084" s="275">
        <v>17.207264409028014</v>
      </c>
      <c r="I2084" s="275">
        <v>13.751356392470207</v>
      </c>
      <c r="J2084" s="275">
        <v>15.399925267716963</v>
      </c>
      <c r="K2084" s="275">
        <v>26.407047949100757</v>
      </c>
      <c r="L2084" s="275">
        <v>11.169513217622454</v>
      </c>
      <c r="M2084" s="275">
        <v>17.054410359023212</v>
      </c>
      <c r="N2084" s="275">
        <v>7.9474842687387</v>
      </c>
      <c r="O2084" s="275">
        <v>1.8860441166737372</v>
      </c>
      <c r="P2084" s="275">
        <v>4.4116441800341386</v>
      </c>
      <c r="Q2084" s="275">
        <v>7.2933676415099669</v>
      </c>
      <c r="R2084" s="275">
        <v>3.9265506342508258</v>
      </c>
      <c r="S2084" s="275">
        <v>5.6001083404080285</v>
      </c>
      <c r="T2084" s="275">
        <v>9.9873410424277314</v>
      </c>
      <c r="U2084" s="275">
        <v>3.2524075401333254</v>
      </c>
      <c r="V2084" s="275">
        <v>6.1149167145804624</v>
      </c>
      <c r="W2084" s="275">
        <v>5.1163669585231247E-2</v>
      </c>
      <c r="X2084" s="275">
        <v>8.9784912285195771E-4</v>
      </c>
      <c r="Y2084" s="275">
        <v>2.6030759354041602E-2</v>
      </c>
      <c r="Z2084" s="275">
        <v>3.3908832461810056E-3</v>
      </c>
      <c r="AA2084" s="275">
        <v>3.3908832461810056E-3</v>
      </c>
      <c r="AB2084" s="275">
        <v>3.3908832461810056E-3</v>
      </c>
      <c r="AC2084" s="275">
        <v>3.3908832461810056E-3</v>
      </c>
      <c r="AD2084" s="275">
        <v>3.3908832461810056E-3</v>
      </c>
      <c r="AE2084" s="275">
        <v>3.3908832461810056E-3</v>
      </c>
      <c r="AF2084" s="275">
        <v>24.713082875800001</v>
      </c>
      <c r="AG2084" s="275">
        <v>2.2884066439999997</v>
      </c>
      <c r="AH2084" s="275">
        <v>2.2884066439999997</v>
      </c>
      <c r="AI2084" s="275">
        <v>1.8832942629286662</v>
      </c>
      <c r="AJ2084" s="275">
        <v>1.8832942629286662</v>
      </c>
      <c r="AK2084" s="275">
        <v>1.8832942629286662</v>
      </c>
    </row>
    <row r="2085" spans="1:37" ht="15" x14ac:dyDescent="0.25">
      <c r="A2085" s="269" t="s">
        <v>2466</v>
      </c>
      <c r="B2085" s="269" t="s">
        <v>2467</v>
      </c>
      <c r="C2085" s="275">
        <v>4</v>
      </c>
      <c r="D2085" s="269" t="s">
        <v>802</v>
      </c>
      <c r="E2085" s="275">
        <v>34.068582881274523</v>
      </c>
      <c r="F2085" s="275">
        <v>17.372837377614804</v>
      </c>
      <c r="G2085" s="275">
        <v>21.655210237143635</v>
      </c>
      <c r="H2085" s="275">
        <v>25.810896613542024</v>
      </c>
      <c r="I2085" s="275">
        <v>20.62703458870531</v>
      </c>
      <c r="J2085" s="275">
        <v>23.099887901575446</v>
      </c>
      <c r="K2085" s="275">
        <v>39.610571923651136</v>
      </c>
      <c r="L2085" s="275">
        <v>16.754269826433681</v>
      </c>
      <c r="M2085" s="275">
        <v>25.581615538534816</v>
      </c>
      <c r="N2085" s="275">
        <v>11.308606460699949</v>
      </c>
      <c r="O2085" s="275">
        <v>2.2164462326025012</v>
      </c>
      <c r="P2085" s="275">
        <v>6.0048463276431043</v>
      </c>
      <c r="Q2085" s="275">
        <v>10.327431519856848</v>
      </c>
      <c r="R2085" s="275">
        <v>5.2768811370241053</v>
      </c>
      <c r="S2085" s="275">
        <v>7.7874613502179315</v>
      </c>
      <c r="T2085" s="275">
        <v>14.36839162123349</v>
      </c>
      <c r="U2085" s="275">
        <v>4.2659913677918828</v>
      </c>
      <c r="V2085" s="275">
        <v>8.5596739114765814</v>
      </c>
      <c r="W2085" s="275">
        <v>2.176802066171065</v>
      </c>
      <c r="X2085" s="275">
        <v>5.577487772030347E-2</v>
      </c>
      <c r="Y2085" s="275">
        <v>1.1162884719456843</v>
      </c>
      <c r="Z2085" s="275">
        <v>0.51774020750154803</v>
      </c>
      <c r="AA2085" s="275">
        <v>0.51774020750154803</v>
      </c>
      <c r="AB2085" s="275">
        <v>0.51774020750154803</v>
      </c>
      <c r="AC2085" s="275">
        <v>0.51774020750154803</v>
      </c>
      <c r="AD2085" s="275">
        <v>0.51774020750154803</v>
      </c>
      <c r="AE2085" s="275">
        <v>0.51774020750154803</v>
      </c>
      <c r="AF2085" s="275">
        <v>37.038732308600004</v>
      </c>
      <c r="AG2085" s="275">
        <v>3.4297494025999997</v>
      </c>
      <c r="AH2085" s="275">
        <v>3.4297494025999997</v>
      </c>
      <c r="AI2085" s="275">
        <v>2.7429440547159123</v>
      </c>
      <c r="AJ2085" s="275">
        <v>2.7429440547159123</v>
      </c>
      <c r="AK2085" s="275">
        <v>2.7429440547159123</v>
      </c>
    </row>
    <row r="2086" spans="1:37" ht="15" x14ac:dyDescent="0.25">
      <c r="A2086" s="269" t="s">
        <v>2668</v>
      </c>
      <c r="B2086" s="269" t="s">
        <v>570</v>
      </c>
      <c r="C2086" s="275">
        <v>53</v>
      </c>
      <c r="D2086" s="269" t="s">
        <v>802</v>
      </c>
      <c r="E2086" s="275">
        <v>222.43388904537255</v>
      </c>
      <c r="F2086" s="275">
        <v>138.03294367987695</v>
      </c>
      <c r="G2086" s="275">
        <v>158.86087265038185</v>
      </c>
      <c r="H2086" s="275">
        <v>183.5728387314702</v>
      </c>
      <c r="I2086" s="275">
        <v>151.99602457212836</v>
      </c>
      <c r="J2086" s="275">
        <v>164.63968826553122</v>
      </c>
      <c r="K2086" s="275">
        <v>256.10939005736617</v>
      </c>
      <c r="L2086" s="275">
        <v>147.0327998616429</v>
      </c>
      <c r="M2086" s="275">
        <v>185.97458846081418</v>
      </c>
      <c r="N2086" s="275">
        <v>101.69774772787133</v>
      </c>
      <c r="O2086" s="275">
        <v>64.289485228525223</v>
      </c>
      <c r="P2086" s="275">
        <v>78.268099411522641</v>
      </c>
      <c r="Q2086" s="275">
        <v>95.705407577475327</v>
      </c>
      <c r="R2086" s="275">
        <v>77.802700181009513</v>
      </c>
      <c r="S2086" s="275">
        <v>84.780126500276438</v>
      </c>
      <c r="T2086" s="275">
        <v>118.48127125571669</v>
      </c>
      <c r="U2086" s="275">
        <v>73.556674575405523</v>
      </c>
      <c r="V2086" s="275">
        <v>91.386513397401771</v>
      </c>
      <c r="W2086" s="275">
        <v>0.98854655933968172</v>
      </c>
      <c r="X2086" s="275">
        <v>4.0224298467454386E-2</v>
      </c>
      <c r="Y2086" s="275">
        <v>0.51438542890356809</v>
      </c>
      <c r="Z2086" s="275">
        <v>0.40555912120982918</v>
      </c>
      <c r="AA2086" s="275">
        <v>0.40555912120982918</v>
      </c>
      <c r="AB2086" s="275">
        <v>0.40555912120982918</v>
      </c>
      <c r="AC2086" s="275">
        <v>0.40555912120982918</v>
      </c>
      <c r="AD2086" s="275">
        <v>0.40555912120982918</v>
      </c>
      <c r="AE2086" s="275">
        <v>0.40555912120982918</v>
      </c>
      <c r="AF2086" s="275">
        <v>162.34555158449999</v>
      </c>
      <c r="AG2086" s="275">
        <v>15.033039759599999</v>
      </c>
      <c r="AH2086" s="275">
        <v>15.033039759599999</v>
      </c>
      <c r="AI2086" s="275">
        <v>14.402867073325403</v>
      </c>
      <c r="AJ2086" s="275">
        <v>14.402867073325403</v>
      </c>
      <c r="AK2086" s="275">
        <v>14.402867073325403</v>
      </c>
    </row>
    <row r="2087" spans="1:37" ht="15" x14ac:dyDescent="0.25">
      <c r="A2087" s="269" t="s">
        <v>2468</v>
      </c>
      <c r="B2087" s="269" t="s">
        <v>570</v>
      </c>
      <c r="C2087" s="275">
        <v>52</v>
      </c>
      <c r="D2087" s="269" t="s">
        <v>802</v>
      </c>
      <c r="E2087" s="275">
        <v>102.17829976922316</v>
      </c>
      <c r="F2087" s="275">
        <v>76.776695278784558</v>
      </c>
      <c r="G2087" s="275">
        <v>83.043748950151908</v>
      </c>
      <c r="H2087" s="275">
        <v>96.419263504093522</v>
      </c>
      <c r="I2087" s="275">
        <v>80.706511481362782</v>
      </c>
      <c r="J2087" s="275">
        <v>86.512438785314586</v>
      </c>
      <c r="K2087" s="275">
        <v>117.57815822795776</v>
      </c>
      <c r="L2087" s="275">
        <v>86.059139508843131</v>
      </c>
      <c r="M2087" s="275">
        <v>96.662280485184382</v>
      </c>
      <c r="N2087" s="275">
        <v>66.913783455694983</v>
      </c>
      <c r="O2087" s="275">
        <v>56.705367850841519</v>
      </c>
      <c r="P2087" s="275">
        <v>60.018898678257749</v>
      </c>
      <c r="Q2087" s="275">
        <v>65.052018670952407</v>
      </c>
      <c r="R2087" s="275">
        <v>60.072834601988724</v>
      </c>
      <c r="S2087" s="275">
        <v>61.893692614695539</v>
      </c>
      <c r="T2087" s="275">
        <v>73.097718172995442</v>
      </c>
      <c r="U2087" s="275">
        <v>60.426096199504919</v>
      </c>
      <c r="V2087" s="275">
        <v>65.072032188531097</v>
      </c>
      <c r="W2087" s="275">
        <v>0.98520616294566254</v>
      </c>
      <c r="X2087" s="275">
        <v>1.3319207051397197E-2</v>
      </c>
      <c r="Y2087" s="275">
        <v>0.49926268499852988</v>
      </c>
      <c r="Z2087" s="275">
        <v>0.37565998660875027</v>
      </c>
      <c r="AA2087" s="275">
        <v>0.37565998660875027</v>
      </c>
      <c r="AB2087" s="275">
        <v>0.37565998660875027</v>
      </c>
      <c r="AC2087" s="275">
        <v>0.37565998660875027</v>
      </c>
      <c r="AD2087" s="275">
        <v>0.37565998660875027</v>
      </c>
      <c r="AE2087" s="275">
        <v>0.37565998660875027</v>
      </c>
      <c r="AF2087" s="275">
        <v>55.7673641598806</v>
      </c>
      <c r="AG2087" s="275">
        <v>5.1640053266591295</v>
      </c>
      <c r="AH2087" s="275">
        <v>5.1640053266591295</v>
      </c>
      <c r="AI2087" s="275">
        <v>6.5148224674304789</v>
      </c>
      <c r="AJ2087" s="275">
        <v>6.5148224674304789</v>
      </c>
      <c r="AK2087" s="275">
        <v>6.5148224674304789</v>
      </c>
    </row>
    <row r="2088" spans="1:37" ht="15" x14ac:dyDescent="0.25">
      <c r="A2088" s="269" t="s">
        <v>2669</v>
      </c>
      <c r="B2088" s="269" t="s">
        <v>572</v>
      </c>
      <c r="C2088" s="275">
        <v>8</v>
      </c>
      <c r="D2088" s="269" t="s">
        <v>802</v>
      </c>
      <c r="E2088" s="275">
        <v>22.712388587516347</v>
      </c>
      <c r="F2088" s="275">
        <v>11.581891585076535</v>
      </c>
      <c r="G2088" s="275">
        <v>14.436806824762421</v>
      </c>
      <c r="H2088" s="275">
        <v>17.207264409028014</v>
      </c>
      <c r="I2088" s="275">
        <v>13.751356392470207</v>
      </c>
      <c r="J2088" s="275">
        <v>15.399925267716963</v>
      </c>
      <c r="K2088" s="275">
        <v>26.407047949100757</v>
      </c>
      <c r="L2088" s="275">
        <v>11.169513217622454</v>
      </c>
      <c r="M2088" s="275">
        <v>17.054410359023212</v>
      </c>
      <c r="N2088" s="275">
        <v>10.002999507377002</v>
      </c>
      <c r="O2088" s="275">
        <v>3.9415593553120378</v>
      </c>
      <c r="P2088" s="275">
        <v>6.4671594186724386</v>
      </c>
      <c r="Q2088" s="275">
        <v>9.3488828801482668</v>
      </c>
      <c r="R2088" s="275">
        <v>5.9823907448331575</v>
      </c>
      <c r="S2088" s="275">
        <v>7.6557047970323362</v>
      </c>
      <c r="T2088" s="275">
        <v>12.042856281066031</v>
      </c>
      <c r="U2088" s="275">
        <v>5.3079227787716263</v>
      </c>
      <c r="V2088" s="275">
        <v>8.1705131712047709</v>
      </c>
      <c r="W2088" s="275">
        <v>0.21166191840753348</v>
      </c>
      <c r="X2088" s="275">
        <v>3.5519723016397666E-3</v>
      </c>
      <c r="Y2088" s="275">
        <v>0.10760694535458662</v>
      </c>
      <c r="Z2088" s="275">
        <v>0.11610891905067124</v>
      </c>
      <c r="AA2088" s="275">
        <v>0.11610891905067124</v>
      </c>
      <c r="AB2088" s="275">
        <v>0.11610891905067124</v>
      </c>
      <c r="AC2088" s="275">
        <v>0.11610891905067124</v>
      </c>
      <c r="AD2088" s="275">
        <v>0.11610891905067124</v>
      </c>
      <c r="AE2088" s="275">
        <v>0.11610891905067124</v>
      </c>
      <c r="AF2088" s="275">
        <v>24.818558766900001</v>
      </c>
      <c r="AG2088" s="275">
        <v>2.2981736102999997</v>
      </c>
      <c r="AH2088" s="275">
        <v>2.2981736102999997</v>
      </c>
      <c r="AI2088" s="275">
        <v>1.8990141898914463</v>
      </c>
      <c r="AJ2088" s="275">
        <v>1.8990141898914463</v>
      </c>
      <c r="AK2088" s="275">
        <v>1.8990141898914463</v>
      </c>
    </row>
    <row r="2089" spans="1:37" ht="15" x14ac:dyDescent="0.25">
      <c r="A2089" s="269" t="s">
        <v>2469</v>
      </c>
      <c r="B2089" s="269" t="s">
        <v>1175</v>
      </c>
      <c r="C2089" s="275">
        <v>6</v>
      </c>
      <c r="D2089" s="269" t="s">
        <v>802</v>
      </c>
      <c r="E2089" s="275">
        <v>22.712388587516347</v>
      </c>
      <c r="F2089" s="275">
        <v>11.581891585076535</v>
      </c>
      <c r="G2089" s="275">
        <v>14.436806824762421</v>
      </c>
      <c r="H2089" s="275">
        <v>17.207264409028014</v>
      </c>
      <c r="I2089" s="275">
        <v>13.751356392470207</v>
      </c>
      <c r="J2089" s="275">
        <v>15.399925267716963</v>
      </c>
      <c r="K2089" s="275">
        <v>26.407047949100757</v>
      </c>
      <c r="L2089" s="275">
        <v>11.169513217622454</v>
      </c>
      <c r="M2089" s="275">
        <v>17.054410359023212</v>
      </c>
      <c r="N2089" s="275">
        <v>7.6785550640368845</v>
      </c>
      <c r="O2089" s="275">
        <v>1.6171149119719199</v>
      </c>
      <c r="P2089" s="275">
        <v>4.1427149753323214</v>
      </c>
      <c r="Q2089" s="275">
        <v>7.0244384368081505</v>
      </c>
      <c r="R2089" s="275">
        <v>3.6585960453811022</v>
      </c>
      <c r="S2089" s="275">
        <v>5.3314227896642343</v>
      </c>
      <c r="T2089" s="275">
        <v>9.7184118377259132</v>
      </c>
      <c r="U2089" s="275">
        <v>2.9834783354315082</v>
      </c>
      <c r="V2089" s="275">
        <v>5.8462311638366682</v>
      </c>
      <c r="W2089" s="275">
        <v>3.8372752178923442E-2</v>
      </c>
      <c r="X2089" s="275">
        <v>6.7338686213896828E-4</v>
      </c>
      <c r="Y2089" s="275">
        <v>1.9523069520531205E-2</v>
      </c>
      <c r="Z2089" s="275">
        <v>2.5431624654393254E-3</v>
      </c>
      <c r="AA2089" s="275">
        <v>2.5431624654393254E-3</v>
      </c>
      <c r="AB2089" s="275">
        <v>2.5431624654393254E-3</v>
      </c>
      <c r="AC2089" s="275">
        <v>2.5431624654393254E-3</v>
      </c>
      <c r="AD2089" s="275">
        <v>2.5431624654393254E-3</v>
      </c>
      <c r="AE2089" s="275">
        <v>2.5431624654393254E-3</v>
      </c>
      <c r="AF2089" s="275">
        <v>24.816982987700001</v>
      </c>
      <c r="AG2089" s="275">
        <v>2.2980276944999996</v>
      </c>
      <c r="AH2089" s="275">
        <v>2.2980276944999996</v>
      </c>
      <c r="AI2089" s="275">
        <v>1.8842132111331433</v>
      </c>
      <c r="AJ2089" s="275">
        <v>1.8842132111331433</v>
      </c>
      <c r="AK2089" s="275">
        <v>1.8842132111331433</v>
      </c>
    </row>
    <row r="2090" spans="1:37" ht="15" x14ac:dyDescent="0.25">
      <c r="A2090" s="269" t="s">
        <v>2670</v>
      </c>
      <c r="B2090" s="269" t="s">
        <v>574</v>
      </c>
      <c r="C2090" s="275">
        <v>4</v>
      </c>
      <c r="D2090" s="269" t="s">
        <v>802</v>
      </c>
      <c r="E2090" s="275">
        <v>11.356194293758174</v>
      </c>
      <c r="F2090" s="275">
        <v>5.7909457925382677</v>
      </c>
      <c r="G2090" s="275">
        <v>7.2184034123812104</v>
      </c>
      <c r="H2090" s="275">
        <v>8.6036322045140068</v>
      </c>
      <c r="I2090" s="275">
        <v>6.8756781962351035</v>
      </c>
      <c r="J2090" s="275">
        <v>7.6999626338584815</v>
      </c>
      <c r="K2090" s="275">
        <v>13.203523974550379</v>
      </c>
      <c r="L2090" s="275">
        <v>5.5847566088112268</v>
      </c>
      <c r="M2090" s="275">
        <v>8.5272051795116059</v>
      </c>
      <c r="N2090" s="275">
        <v>5.0013997930903376</v>
      </c>
      <c r="O2090" s="275">
        <v>1.9706797170578556</v>
      </c>
      <c r="P2090" s="275">
        <v>3.2334797487380569</v>
      </c>
      <c r="Q2090" s="275">
        <v>4.674341479475971</v>
      </c>
      <c r="R2090" s="275">
        <v>2.9909329758464001</v>
      </c>
      <c r="S2090" s="275">
        <v>3.8277118289250014</v>
      </c>
      <c r="T2090" s="275">
        <v>6.0213281799348524</v>
      </c>
      <c r="U2090" s="275">
        <v>2.6538614287876499</v>
      </c>
      <c r="V2090" s="275">
        <v>4.0851160160112183</v>
      </c>
      <c r="W2090" s="275">
        <v>0.10583095918443342</v>
      </c>
      <c r="X2090" s="275">
        <v>1.7759861513555976E-3</v>
      </c>
      <c r="Y2090" s="275">
        <v>5.3803472667894509E-2</v>
      </c>
      <c r="Z2090" s="275">
        <v>5.8054459524799901E-2</v>
      </c>
      <c r="AA2090" s="275">
        <v>5.8054459524799901E-2</v>
      </c>
      <c r="AB2090" s="275">
        <v>5.8054459524799901E-2</v>
      </c>
      <c r="AC2090" s="275">
        <v>5.8054459524799901E-2</v>
      </c>
      <c r="AD2090" s="275">
        <v>5.8054459524799901E-2</v>
      </c>
      <c r="AE2090" s="275">
        <v>5.8054459524799901E-2</v>
      </c>
      <c r="AF2090" s="275">
        <v>12.3831414111</v>
      </c>
      <c r="AG2090" s="275">
        <v>1.1466664492999998</v>
      </c>
      <c r="AH2090" s="275">
        <v>1.1466664492999998</v>
      </c>
      <c r="AI2090" s="275">
        <v>0.94950709494572316</v>
      </c>
      <c r="AJ2090" s="275">
        <v>0.94950709494572316</v>
      </c>
      <c r="AK2090" s="275">
        <v>0.94950709494572316</v>
      </c>
    </row>
    <row r="2091" spans="1:37" ht="15" x14ac:dyDescent="0.25">
      <c r="A2091" s="269" t="s">
        <v>2470</v>
      </c>
      <c r="B2091" s="269" t="s">
        <v>574</v>
      </c>
      <c r="C2091" s="275">
        <v>4</v>
      </c>
      <c r="D2091" s="269" t="s">
        <v>802</v>
      </c>
      <c r="E2091" s="275">
        <v>11.356194293758174</v>
      </c>
      <c r="F2091" s="275">
        <v>5.7909457925382677</v>
      </c>
      <c r="G2091" s="275">
        <v>7.2184034123812104</v>
      </c>
      <c r="H2091" s="275">
        <v>8.6036322045140068</v>
      </c>
      <c r="I2091" s="275">
        <v>6.8756781962351035</v>
      </c>
      <c r="J2091" s="275">
        <v>7.6999626338584815</v>
      </c>
      <c r="K2091" s="275">
        <v>13.203523974550379</v>
      </c>
      <c r="L2091" s="275">
        <v>5.5847566088112268</v>
      </c>
      <c r="M2091" s="275">
        <v>8.5272051795116059</v>
      </c>
      <c r="N2091" s="275">
        <v>3.8806029639790682</v>
      </c>
      <c r="O2091" s="275">
        <v>0.84988288794658662</v>
      </c>
      <c r="P2091" s="275">
        <v>2.112682919626788</v>
      </c>
      <c r="Q2091" s="275">
        <v>3.5535446503647017</v>
      </c>
      <c r="R2091" s="275">
        <v>1.8701361467351312</v>
      </c>
      <c r="S2091" s="275">
        <v>2.7069149998137321</v>
      </c>
      <c r="T2091" s="275">
        <v>4.9005313508235835</v>
      </c>
      <c r="U2091" s="275">
        <v>1.5330645996763808</v>
      </c>
      <c r="V2091" s="275">
        <v>2.9643191868999494</v>
      </c>
      <c r="W2091" s="275">
        <v>3.8372752178923442E-2</v>
      </c>
      <c r="X2091" s="275">
        <v>6.7338686213896828E-4</v>
      </c>
      <c r="Y2091" s="275">
        <v>1.9523069520531205E-2</v>
      </c>
      <c r="Z2091" s="275">
        <v>2.5431624654393254E-3</v>
      </c>
      <c r="AA2091" s="275">
        <v>2.5431624654393254E-3</v>
      </c>
      <c r="AB2091" s="275">
        <v>2.5431624654393254E-3</v>
      </c>
      <c r="AC2091" s="275">
        <v>2.5431624654393254E-3</v>
      </c>
      <c r="AD2091" s="275">
        <v>2.5431624654393254E-3</v>
      </c>
      <c r="AE2091" s="275">
        <v>2.5431624654393254E-3</v>
      </c>
      <c r="AF2091" s="275">
        <v>12.378567005900001</v>
      </c>
      <c r="AG2091" s="275">
        <v>1.1462428647999998</v>
      </c>
      <c r="AH2091" s="275">
        <v>1.1462428647999998</v>
      </c>
      <c r="AI2091" s="275">
        <v>0.9457260482376062</v>
      </c>
      <c r="AJ2091" s="275">
        <v>0.9457260482376062</v>
      </c>
      <c r="AK2091" s="275">
        <v>0.9457260482376062</v>
      </c>
    </row>
    <row r="2092" spans="1:37" ht="15" x14ac:dyDescent="0.25">
      <c r="A2092" s="269" t="s">
        <v>596</v>
      </c>
      <c r="B2092" s="269" t="s">
        <v>585</v>
      </c>
      <c r="C2092" s="275">
        <v>6</v>
      </c>
      <c r="D2092" s="269" t="s">
        <v>802</v>
      </c>
      <c r="E2092" s="275">
        <v>11.356194293758174</v>
      </c>
      <c r="F2092" s="275">
        <v>5.7909457925382677</v>
      </c>
      <c r="G2092" s="275">
        <v>7.2184034123812104</v>
      </c>
      <c r="H2092" s="275">
        <v>8.6036322045140068</v>
      </c>
      <c r="I2092" s="275">
        <v>6.8756781962351035</v>
      </c>
      <c r="J2092" s="275">
        <v>7.6999626338584815</v>
      </c>
      <c r="K2092" s="275">
        <v>13.203523974550379</v>
      </c>
      <c r="L2092" s="275">
        <v>5.5847566088112268</v>
      </c>
      <c r="M2092" s="275">
        <v>8.5272051795116059</v>
      </c>
      <c r="N2092" s="275">
        <v>4.4513976714357302</v>
      </c>
      <c r="O2092" s="275">
        <v>1.4206775954032471</v>
      </c>
      <c r="P2092" s="275">
        <v>2.6834776270834486</v>
      </c>
      <c r="Q2092" s="275">
        <v>4.1243393578213627</v>
      </c>
      <c r="R2092" s="275">
        <v>2.4409308541917918</v>
      </c>
      <c r="S2092" s="275">
        <v>3.2777097072703931</v>
      </c>
      <c r="T2092" s="275">
        <v>5.471326058280245</v>
      </c>
      <c r="U2092" s="275">
        <v>2.1038593071330407</v>
      </c>
      <c r="V2092" s="275">
        <v>3.5351138943566101</v>
      </c>
      <c r="W2092" s="275">
        <v>5.9080902391539063E-2</v>
      </c>
      <c r="X2092" s="275">
        <v>7.2136974356494716E-4</v>
      </c>
      <c r="Y2092" s="275">
        <v>2.9901136067552004E-2</v>
      </c>
      <c r="Z2092" s="275">
        <v>3.3911234279941139E-3</v>
      </c>
      <c r="AA2092" s="275">
        <v>3.3911234279941139E-3</v>
      </c>
      <c r="AB2092" s="275">
        <v>3.3911234279941139E-3</v>
      </c>
      <c r="AC2092" s="275">
        <v>3.3911234279941139E-3</v>
      </c>
      <c r="AD2092" s="275">
        <v>3.3911234279941139E-3</v>
      </c>
      <c r="AE2092" s="275">
        <v>3.3911234279941139E-3</v>
      </c>
      <c r="AF2092" s="275">
        <v>12.3813729307</v>
      </c>
      <c r="AG2092" s="275">
        <v>1.1465026903999997</v>
      </c>
      <c r="AH2092" s="275">
        <v>1.1465026903999997</v>
      </c>
      <c r="AI2092" s="275">
        <v>0.95123508442632598</v>
      </c>
      <c r="AJ2092" s="275">
        <v>0.95123508442632598</v>
      </c>
      <c r="AK2092" s="275">
        <v>0.95123508442632598</v>
      </c>
    </row>
    <row r="2093" spans="1:37" ht="15" x14ac:dyDescent="0.25">
      <c r="A2093" s="269" t="s">
        <v>1185</v>
      </c>
      <c r="B2093" s="269" t="s">
        <v>585</v>
      </c>
      <c r="C2093" s="275">
        <v>5</v>
      </c>
      <c r="D2093" s="269" t="s">
        <v>802</v>
      </c>
      <c r="E2093" s="275">
        <v>22.712388587516347</v>
      </c>
      <c r="F2093" s="275">
        <v>11.581891585076535</v>
      </c>
      <c r="G2093" s="275">
        <v>14.436806824762421</v>
      </c>
      <c r="H2093" s="275">
        <v>17.207264409028014</v>
      </c>
      <c r="I2093" s="275">
        <v>13.751356392470207</v>
      </c>
      <c r="J2093" s="275">
        <v>15.399925267716963</v>
      </c>
      <c r="K2093" s="275">
        <v>26.407047949100757</v>
      </c>
      <c r="L2093" s="275">
        <v>11.169513217622454</v>
      </c>
      <c r="M2093" s="275">
        <v>17.054410359023212</v>
      </c>
      <c r="N2093" s="275">
        <v>7.5945047517413462</v>
      </c>
      <c r="O2093" s="275">
        <v>1.5330645996763805</v>
      </c>
      <c r="P2093" s="275">
        <v>4.0586646630367831</v>
      </c>
      <c r="Q2093" s="275">
        <v>6.9403881245126131</v>
      </c>
      <c r="R2093" s="275">
        <v>3.5732462453094405</v>
      </c>
      <c r="S2093" s="275">
        <v>5.2470476054246653</v>
      </c>
      <c r="T2093" s="275">
        <v>9.6343615254303749</v>
      </c>
      <c r="U2093" s="275">
        <v>2.8994280231359686</v>
      </c>
      <c r="V2093" s="275">
        <v>5.7618559795970992</v>
      </c>
      <c r="W2093" s="275">
        <v>4.7508406145231247E-2</v>
      </c>
      <c r="X2093" s="275">
        <v>5.9714288285195771E-4</v>
      </c>
      <c r="Y2093" s="275">
        <v>2.4052774514041603E-2</v>
      </c>
      <c r="Z2093" s="275">
        <v>2.7552727661810054E-3</v>
      </c>
      <c r="AA2093" s="275">
        <v>2.7552727661810054E-3</v>
      </c>
      <c r="AB2093" s="275">
        <v>2.7552727661810054E-3</v>
      </c>
      <c r="AC2093" s="275">
        <v>2.7552727661810054E-3</v>
      </c>
      <c r="AD2093" s="275">
        <v>2.7552727661810054E-3</v>
      </c>
      <c r="AE2093" s="275">
        <v>2.7552727661810054E-3</v>
      </c>
      <c r="AF2093" s="275">
        <v>24.677425147099999</v>
      </c>
      <c r="AG2093" s="275">
        <v>2.2851047811999998</v>
      </c>
      <c r="AH2093" s="275">
        <v>2.2851047811999998</v>
      </c>
      <c r="AI2093" s="275">
        <v>1.8072431207062825</v>
      </c>
      <c r="AJ2093" s="275">
        <v>1.8072431207062825</v>
      </c>
      <c r="AK2093" s="275">
        <v>1.8072431207062825</v>
      </c>
    </row>
    <row r="2094" spans="1:37" ht="15" x14ac:dyDescent="0.25">
      <c r="A2094" s="269" t="s">
        <v>4190</v>
      </c>
      <c r="B2094" s="269" t="s">
        <v>4152</v>
      </c>
      <c r="C2094" s="275">
        <v>6</v>
      </c>
      <c r="D2094" s="269" t="s">
        <v>802</v>
      </c>
      <c r="E2094" s="275">
        <v>11.356194293758174</v>
      </c>
      <c r="F2094" s="275">
        <v>5.7909457925382677</v>
      </c>
      <c r="G2094" s="275">
        <v>7.2184034123812104</v>
      </c>
      <c r="H2094" s="275">
        <v>8.6036322045140068</v>
      </c>
      <c r="I2094" s="275">
        <v>6.8756781962351035</v>
      </c>
      <c r="J2094" s="275">
        <v>7.6999626338584815</v>
      </c>
      <c r="K2094" s="275">
        <v>13.203523974550379</v>
      </c>
      <c r="L2094" s="275">
        <v>5.5847566088112268</v>
      </c>
      <c r="M2094" s="275">
        <v>8.5272051795116059</v>
      </c>
      <c r="N2094" s="275">
        <v>4.4513976714357293</v>
      </c>
      <c r="O2094" s="275">
        <v>1.4206775954032471</v>
      </c>
      <c r="P2094" s="275">
        <v>2.6834776270834482</v>
      </c>
      <c r="Q2094" s="275">
        <v>4.1243393578213627</v>
      </c>
      <c r="R2094" s="275">
        <v>2.4409308541917922</v>
      </c>
      <c r="S2094" s="275">
        <v>3.2777097072703931</v>
      </c>
      <c r="T2094" s="275">
        <v>5.4713260582802441</v>
      </c>
      <c r="U2094" s="275">
        <v>2.1038593071330416</v>
      </c>
      <c r="V2094" s="275">
        <v>3.5351138943566101</v>
      </c>
      <c r="W2094" s="275">
        <v>5.9080902391539063E-2</v>
      </c>
      <c r="X2094" s="275">
        <v>7.2136974356494716E-4</v>
      </c>
      <c r="Y2094" s="275">
        <v>2.9901136067552004E-2</v>
      </c>
      <c r="Z2094" s="275">
        <v>3.3911234279941139E-3</v>
      </c>
      <c r="AA2094" s="275">
        <v>3.3911234279941139E-3</v>
      </c>
      <c r="AB2094" s="275">
        <v>3.3911234279941139E-3</v>
      </c>
      <c r="AC2094" s="275">
        <v>3.3911234279941139E-3</v>
      </c>
      <c r="AD2094" s="275">
        <v>3.3911234279941139E-3</v>
      </c>
      <c r="AE2094" s="275">
        <v>3.3911234279941139E-3</v>
      </c>
      <c r="AF2094" s="275">
        <v>12.3527935387</v>
      </c>
      <c r="AG2094" s="275">
        <v>1.1438562715999998</v>
      </c>
      <c r="AH2094" s="275">
        <v>1.1438562715999998</v>
      </c>
      <c r="AI2094" s="275">
        <v>0.95123508442632598</v>
      </c>
      <c r="AJ2094" s="275">
        <v>0.95123508442632598</v>
      </c>
      <c r="AK2094" s="275">
        <v>0.95123508442632598</v>
      </c>
    </row>
    <row r="2095" spans="1:37" ht="15" x14ac:dyDescent="0.25">
      <c r="A2095" s="269" t="s">
        <v>4491</v>
      </c>
      <c r="B2095" s="269" t="s">
        <v>4135</v>
      </c>
      <c r="C2095" s="275">
        <v>6</v>
      </c>
      <c r="D2095" s="269" t="s">
        <v>802</v>
      </c>
      <c r="E2095" s="275">
        <v>11.356194293758174</v>
      </c>
      <c r="F2095" s="275">
        <v>5.7909457925382677</v>
      </c>
      <c r="G2095" s="275">
        <v>7.2184034123812104</v>
      </c>
      <c r="H2095" s="275">
        <v>8.6036322045140068</v>
      </c>
      <c r="I2095" s="275">
        <v>6.8756781962351035</v>
      </c>
      <c r="J2095" s="275">
        <v>7.6999626338584815</v>
      </c>
      <c r="K2095" s="275">
        <v>13.203523974550379</v>
      </c>
      <c r="L2095" s="275">
        <v>5.5847566088112268</v>
      </c>
      <c r="M2095" s="275">
        <v>8.5272051795116059</v>
      </c>
      <c r="N2095" s="275">
        <v>4.4513976714357293</v>
      </c>
      <c r="O2095" s="275">
        <v>1.4206775954032476</v>
      </c>
      <c r="P2095" s="275">
        <v>2.6834776270834482</v>
      </c>
      <c r="Q2095" s="275">
        <v>4.1243393578213627</v>
      </c>
      <c r="R2095" s="275">
        <v>2.4409308541917918</v>
      </c>
      <c r="S2095" s="275">
        <v>3.2777097072703936</v>
      </c>
      <c r="T2095" s="275">
        <v>5.4713260582802441</v>
      </c>
      <c r="U2095" s="275">
        <v>2.1038593071330416</v>
      </c>
      <c r="V2095" s="275">
        <v>3.5351138943566101</v>
      </c>
      <c r="W2095" s="275">
        <v>5.9080902391539063E-2</v>
      </c>
      <c r="X2095" s="275">
        <v>7.2136974356494716E-4</v>
      </c>
      <c r="Y2095" s="275">
        <v>2.9901136067552004E-2</v>
      </c>
      <c r="Z2095" s="275">
        <v>3.3911234279941139E-3</v>
      </c>
      <c r="AA2095" s="275">
        <v>3.3911234279941139E-3</v>
      </c>
      <c r="AB2095" s="275">
        <v>3.3911234279941139E-3</v>
      </c>
      <c r="AC2095" s="275">
        <v>3.3911234279941139E-3</v>
      </c>
      <c r="AD2095" s="275">
        <v>3.3911234279941139E-3</v>
      </c>
      <c r="AE2095" s="275">
        <v>3.3911234279941139E-3</v>
      </c>
      <c r="AF2095" s="275">
        <v>12.3527935387</v>
      </c>
      <c r="AG2095" s="275">
        <v>1.1438562715999998</v>
      </c>
      <c r="AH2095" s="275">
        <v>1.1438562715999998</v>
      </c>
      <c r="AI2095" s="275">
        <v>0.95123508442632598</v>
      </c>
      <c r="AJ2095" s="275">
        <v>0.95123508442632598</v>
      </c>
      <c r="AK2095" s="275">
        <v>0.95123508442632598</v>
      </c>
    </row>
    <row r="2096" spans="1:37" ht="15" x14ac:dyDescent="0.25">
      <c r="A2096" s="269" t="s">
        <v>4191</v>
      </c>
      <c r="B2096" s="269" t="s">
        <v>4152</v>
      </c>
      <c r="C2096" s="275">
        <v>5</v>
      </c>
      <c r="D2096" s="269" t="s">
        <v>802</v>
      </c>
      <c r="E2096" s="275">
        <v>22.712388587516347</v>
      </c>
      <c r="F2096" s="275">
        <v>11.581891585076535</v>
      </c>
      <c r="G2096" s="275">
        <v>14.436806824762421</v>
      </c>
      <c r="H2096" s="275">
        <v>17.207264409028014</v>
      </c>
      <c r="I2096" s="275">
        <v>13.751356392470207</v>
      </c>
      <c r="J2096" s="275">
        <v>15.399925267716963</v>
      </c>
      <c r="K2096" s="275">
        <v>26.407047949100757</v>
      </c>
      <c r="L2096" s="275">
        <v>11.169513217622454</v>
      </c>
      <c r="M2096" s="275">
        <v>17.054410359023212</v>
      </c>
      <c r="N2096" s="275">
        <v>7.5945047517413462</v>
      </c>
      <c r="O2096" s="275">
        <v>1.5330645996763803</v>
      </c>
      <c r="P2096" s="275">
        <v>4.0586646630367822</v>
      </c>
      <c r="Q2096" s="275">
        <v>6.9403881245126113</v>
      </c>
      <c r="R2096" s="275">
        <v>3.5732462453094396</v>
      </c>
      <c r="S2096" s="275">
        <v>5.2470476054246644</v>
      </c>
      <c r="T2096" s="275">
        <v>9.6343615254303767</v>
      </c>
      <c r="U2096" s="275">
        <v>2.8994280231359681</v>
      </c>
      <c r="V2096" s="275">
        <v>5.7618559795970992</v>
      </c>
      <c r="W2096" s="275">
        <v>4.7508406145231247E-2</v>
      </c>
      <c r="X2096" s="275">
        <v>5.9714288285195771E-4</v>
      </c>
      <c r="Y2096" s="275">
        <v>2.4052774514041603E-2</v>
      </c>
      <c r="Z2096" s="275">
        <v>2.7552727661810054E-3</v>
      </c>
      <c r="AA2096" s="275">
        <v>2.7552727661810054E-3</v>
      </c>
      <c r="AB2096" s="275">
        <v>2.7552727661810054E-3</v>
      </c>
      <c r="AC2096" s="275">
        <v>2.7552727661810054E-3</v>
      </c>
      <c r="AD2096" s="275">
        <v>2.7552727661810054E-3</v>
      </c>
      <c r="AE2096" s="275">
        <v>2.7552727661810054E-3</v>
      </c>
      <c r="AF2096" s="275">
        <v>24.7060045391</v>
      </c>
      <c r="AG2096" s="275">
        <v>2.2877511999999998</v>
      </c>
      <c r="AH2096" s="275">
        <v>2.2877511999999998</v>
      </c>
      <c r="AI2096" s="275">
        <v>1.8072431207062825</v>
      </c>
      <c r="AJ2096" s="275">
        <v>1.8072431207062825</v>
      </c>
      <c r="AK2096" s="275">
        <v>1.8072431207062825</v>
      </c>
    </row>
    <row r="2097" spans="1:37" ht="15" x14ac:dyDescent="0.25">
      <c r="A2097" s="269" t="s">
        <v>2671</v>
      </c>
      <c r="B2097" s="269" t="s">
        <v>585</v>
      </c>
      <c r="C2097" s="275">
        <v>6</v>
      </c>
      <c r="D2097" s="269" t="s">
        <v>802</v>
      </c>
      <c r="E2097" s="275">
        <v>11.356194293758174</v>
      </c>
      <c r="F2097" s="275">
        <v>5.7909457925382677</v>
      </c>
      <c r="G2097" s="275">
        <v>7.2184034123812104</v>
      </c>
      <c r="H2097" s="275">
        <v>8.6036322045140068</v>
      </c>
      <c r="I2097" s="275">
        <v>6.8756781962351035</v>
      </c>
      <c r="J2097" s="275">
        <v>7.6999626338584815</v>
      </c>
      <c r="K2097" s="275">
        <v>13.203523974550379</v>
      </c>
      <c r="L2097" s="275">
        <v>5.5847566088112268</v>
      </c>
      <c r="M2097" s="275">
        <v>8.5272051795116059</v>
      </c>
      <c r="N2097" s="275">
        <v>4.4513976714357302</v>
      </c>
      <c r="O2097" s="275">
        <v>1.4206775954032471</v>
      </c>
      <c r="P2097" s="275">
        <v>2.6834776270834486</v>
      </c>
      <c r="Q2097" s="275">
        <v>4.1243393578213636</v>
      </c>
      <c r="R2097" s="275">
        <v>2.4409308541917927</v>
      </c>
      <c r="S2097" s="275">
        <v>3.2777097072703931</v>
      </c>
      <c r="T2097" s="275">
        <v>5.4713260582802441</v>
      </c>
      <c r="U2097" s="275">
        <v>2.1038593071330411</v>
      </c>
      <c r="V2097" s="275">
        <v>3.5351138943566101</v>
      </c>
      <c r="W2097" s="275">
        <v>5.9080902391539063E-2</v>
      </c>
      <c r="X2097" s="275">
        <v>7.2136974356494716E-4</v>
      </c>
      <c r="Y2097" s="275">
        <v>2.9901136067552004E-2</v>
      </c>
      <c r="Z2097" s="275">
        <v>3.3911234279941139E-3</v>
      </c>
      <c r="AA2097" s="275">
        <v>3.3911234279941139E-3</v>
      </c>
      <c r="AB2097" s="275">
        <v>3.3911234279941139E-3</v>
      </c>
      <c r="AC2097" s="275">
        <v>3.3911234279941139E-3</v>
      </c>
      <c r="AD2097" s="275">
        <v>3.3911234279941139E-3</v>
      </c>
      <c r="AE2097" s="275">
        <v>3.3911234279941139E-3</v>
      </c>
      <c r="AF2097" s="275">
        <v>12.3527935387</v>
      </c>
      <c r="AG2097" s="275">
        <v>1.1438562715999998</v>
      </c>
      <c r="AH2097" s="275">
        <v>1.1438562715999998</v>
      </c>
      <c r="AI2097" s="275">
        <v>0.95123508442632598</v>
      </c>
      <c r="AJ2097" s="275">
        <v>0.95123508442632598</v>
      </c>
      <c r="AK2097" s="275">
        <v>0.95123508442632598</v>
      </c>
    </row>
    <row r="2098" spans="1:37" ht="15" x14ac:dyDescent="0.25">
      <c r="A2098" s="269" t="s">
        <v>2471</v>
      </c>
      <c r="B2098" s="269" t="s">
        <v>585</v>
      </c>
      <c r="C2098" s="275">
        <v>5</v>
      </c>
      <c r="D2098" s="269" t="s">
        <v>802</v>
      </c>
      <c r="E2098" s="275">
        <v>22.712388587516347</v>
      </c>
      <c r="F2098" s="275">
        <v>11.581891585076535</v>
      </c>
      <c r="G2098" s="275">
        <v>14.436806824762421</v>
      </c>
      <c r="H2098" s="275">
        <v>17.207264409028014</v>
      </c>
      <c r="I2098" s="275">
        <v>13.751356392470207</v>
      </c>
      <c r="J2098" s="275">
        <v>15.399925267716963</v>
      </c>
      <c r="K2098" s="275">
        <v>26.407047949100757</v>
      </c>
      <c r="L2098" s="275">
        <v>11.169513217622454</v>
      </c>
      <c r="M2098" s="275">
        <v>17.054410359023212</v>
      </c>
      <c r="N2098" s="275">
        <v>7.5945047517413444</v>
      </c>
      <c r="O2098" s="275">
        <v>1.5330645996763805</v>
      </c>
      <c r="P2098" s="275">
        <v>4.0586646630367822</v>
      </c>
      <c r="Q2098" s="275">
        <v>6.9403881245126113</v>
      </c>
      <c r="R2098" s="275">
        <v>3.5732462453094396</v>
      </c>
      <c r="S2098" s="275">
        <v>5.2470476054246644</v>
      </c>
      <c r="T2098" s="275">
        <v>9.6343615254303749</v>
      </c>
      <c r="U2098" s="275">
        <v>2.8994280231359686</v>
      </c>
      <c r="V2098" s="275">
        <v>5.7618559795970983</v>
      </c>
      <c r="W2098" s="275">
        <v>4.7508406145231247E-2</v>
      </c>
      <c r="X2098" s="275">
        <v>5.9714288285195771E-4</v>
      </c>
      <c r="Y2098" s="275">
        <v>2.4052774514041603E-2</v>
      </c>
      <c r="Z2098" s="275">
        <v>2.7552727661810054E-3</v>
      </c>
      <c r="AA2098" s="275">
        <v>2.7552727661810054E-3</v>
      </c>
      <c r="AB2098" s="275">
        <v>2.7552727661810054E-3</v>
      </c>
      <c r="AC2098" s="275">
        <v>2.7552727661810054E-3</v>
      </c>
      <c r="AD2098" s="275">
        <v>2.7552727661810054E-3</v>
      </c>
      <c r="AE2098" s="275">
        <v>2.7552727661810054E-3</v>
      </c>
      <c r="AF2098" s="275">
        <v>24.7060045391</v>
      </c>
      <c r="AG2098" s="275">
        <v>2.2877511999999998</v>
      </c>
      <c r="AH2098" s="275">
        <v>2.2877511999999998</v>
      </c>
      <c r="AI2098" s="275">
        <v>1.8072431207062825</v>
      </c>
      <c r="AJ2098" s="275">
        <v>1.8072431207062825</v>
      </c>
      <c r="AK2098" s="275">
        <v>1.8072431207062825</v>
      </c>
    </row>
    <row r="2099" spans="1:37" ht="15" x14ac:dyDescent="0.25">
      <c r="A2099" s="269" t="s">
        <v>597</v>
      </c>
      <c r="B2099" s="269" t="s">
        <v>577</v>
      </c>
      <c r="C2099" s="275">
        <v>32</v>
      </c>
      <c r="D2099" s="269" t="s">
        <v>802</v>
      </c>
      <c r="E2099" s="275">
        <v>122.48917757866778</v>
      </c>
      <c r="F2099" s="275">
        <v>76.343781016105723</v>
      </c>
      <c r="G2099" s="275">
        <v>87.85657214657715</v>
      </c>
      <c r="H2099" s="275">
        <v>103.80062486716653</v>
      </c>
      <c r="I2099" s="275">
        <v>84.564591193406613</v>
      </c>
      <c r="J2099" s="275">
        <v>93.992912708417094</v>
      </c>
      <c r="K2099" s="275">
        <v>144.24218791250354</v>
      </c>
      <c r="L2099" s="275">
        <v>82.607100076981752</v>
      </c>
      <c r="M2099" s="275">
        <v>105.6037696004979</v>
      </c>
      <c r="N2099" s="275">
        <v>70.176539185654676</v>
      </c>
      <c r="O2099" s="275">
        <v>44.777014850601248</v>
      </c>
      <c r="P2099" s="275">
        <v>54.411690284044688</v>
      </c>
      <c r="Q2099" s="275">
        <v>69.179641626149106</v>
      </c>
      <c r="R2099" s="275">
        <v>54.156921575723644</v>
      </c>
      <c r="S2099" s="275">
        <v>59.702845102464991</v>
      </c>
      <c r="T2099" s="275">
        <v>84.474600488042853</v>
      </c>
      <c r="U2099" s="275">
        <v>51.64935554906333</v>
      </c>
      <c r="V2099" s="275">
        <v>64.86512980974473</v>
      </c>
      <c r="W2099" s="275">
        <v>2.2523365549821959</v>
      </c>
      <c r="X2099" s="275">
        <v>3.6302889813865105E-2</v>
      </c>
      <c r="Y2099" s="275">
        <v>1.1443197223980306</v>
      </c>
      <c r="Z2099" s="275">
        <v>0.89737794563374673</v>
      </c>
      <c r="AA2099" s="275">
        <v>0.89737794563374673</v>
      </c>
      <c r="AB2099" s="275">
        <v>0.89737794563374673</v>
      </c>
      <c r="AC2099" s="275">
        <v>0.89737794563374673</v>
      </c>
      <c r="AD2099" s="275">
        <v>0.89737794563374673</v>
      </c>
      <c r="AE2099" s="275">
        <v>0.89737794563374673</v>
      </c>
      <c r="AF2099" s="275">
        <v>98.4954547281</v>
      </c>
      <c r="AG2099" s="275">
        <v>9.120582290599998</v>
      </c>
      <c r="AH2099" s="275">
        <v>9.120582290599998</v>
      </c>
      <c r="AI2099" s="275">
        <v>11.243763814771668</v>
      </c>
      <c r="AJ2099" s="275">
        <v>11.243763814771668</v>
      </c>
      <c r="AK2099" s="275">
        <v>11.243763814771668</v>
      </c>
    </row>
    <row r="2100" spans="1:37" ht="15" x14ac:dyDescent="0.25">
      <c r="A2100" s="269" t="s">
        <v>1186</v>
      </c>
      <c r="B2100" s="269" t="s">
        <v>4163</v>
      </c>
      <c r="C2100" s="275">
        <v>32</v>
      </c>
      <c r="D2100" s="269" t="s">
        <v>802</v>
      </c>
      <c r="E2100" s="275">
        <v>133.84537187242594</v>
      </c>
      <c r="F2100" s="275">
        <v>82.13472680864399</v>
      </c>
      <c r="G2100" s="275">
        <v>95.074975558958371</v>
      </c>
      <c r="H2100" s="275">
        <v>112.08657059360988</v>
      </c>
      <c r="I2100" s="275">
        <v>91.440269389641728</v>
      </c>
      <c r="J2100" s="275">
        <v>101.69287534227558</v>
      </c>
      <c r="K2100" s="275">
        <v>157.4457118870539</v>
      </c>
      <c r="L2100" s="275">
        <v>88.19185668579297</v>
      </c>
      <c r="M2100" s="275">
        <v>114.1309747800095</v>
      </c>
      <c r="N2100" s="275">
        <v>64.242720549504341</v>
      </c>
      <c r="O2100" s="275">
        <v>35.268691829659019</v>
      </c>
      <c r="P2100" s="275">
        <v>46.269745258355869</v>
      </c>
      <c r="Q2100" s="275">
        <v>62.841081203704491</v>
      </c>
      <c r="R2100" s="275">
        <v>45.590843468946019</v>
      </c>
      <c r="S2100" s="275">
        <v>52.148577316253792</v>
      </c>
      <c r="T2100" s="275">
        <v>80.259861492856302</v>
      </c>
      <c r="U2100" s="275">
        <v>42.746530767170981</v>
      </c>
      <c r="V2100" s="275">
        <v>57.859579233169455</v>
      </c>
      <c r="W2100" s="275">
        <v>1.7156438408025667</v>
      </c>
      <c r="X2100" s="275">
        <v>2.7064784574230158E-2</v>
      </c>
      <c r="Y2100" s="275">
        <v>0.87135431268839847</v>
      </c>
      <c r="Z2100" s="275">
        <v>0.45752689348479569</v>
      </c>
      <c r="AA2100" s="275">
        <v>0.45752689348479569</v>
      </c>
      <c r="AB2100" s="275">
        <v>0.45752689348479569</v>
      </c>
      <c r="AC2100" s="275">
        <v>0.45752689348479569</v>
      </c>
      <c r="AD2100" s="275">
        <v>0.45752689348479569</v>
      </c>
      <c r="AE2100" s="275">
        <v>0.45752689348479569</v>
      </c>
      <c r="AF2100" s="275">
        <v>111.10815001339999</v>
      </c>
      <c r="AG2100" s="275">
        <v>10.288505335199998</v>
      </c>
      <c r="AH2100" s="275">
        <v>10.288505335199998</v>
      </c>
      <c r="AI2100" s="275">
        <v>12.556962868953175</v>
      </c>
      <c r="AJ2100" s="275">
        <v>12.556962868953175</v>
      </c>
      <c r="AK2100" s="275">
        <v>12.556962868953175</v>
      </c>
    </row>
    <row r="2101" spans="1:37" ht="15" x14ac:dyDescent="0.25">
      <c r="A2101" s="269" t="s">
        <v>4192</v>
      </c>
      <c r="B2101" s="269" t="s">
        <v>4163</v>
      </c>
      <c r="C2101" s="275">
        <v>32</v>
      </c>
      <c r="D2101" s="269" t="s">
        <v>802</v>
      </c>
      <c r="E2101" s="275">
        <v>122.48917757866776</v>
      </c>
      <c r="F2101" s="275">
        <v>76.343781016105723</v>
      </c>
      <c r="G2101" s="275">
        <v>87.85657214657715</v>
      </c>
      <c r="H2101" s="275">
        <v>103.80062486716653</v>
      </c>
      <c r="I2101" s="275">
        <v>84.564591193406628</v>
      </c>
      <c r="J2101" s="275">
        <v>93.992912708417109</v>
      </c>
      <c r="K2101" s="275">
        <v>144.24218791250354</v>
      </c>
      <c r="L2101" s="275">
        <v>82.607100076981752</v>
      </c>
      <c r="M2101" s="275">
        <v>105.6037696004979</v>
      </c>
      <c r="N2101" s="275">
        <v>70.176539185654676</v>
      </c>
      <c r="O2101" s="275">
        <v>44.777014850601248</v>
      </c>
      <c r="P2101" s="275">
        <v>54.411690284044688</v>
      </c>
      <c r="Q2101" s="275">
        <v>69.179641626149092</v>
      </c>
      <c r="R2101" s="275">
        <v>54.156921575723644</v>
      </c>
      <c r="S2101" s="275">
        <v>59.702845102464977</v>
      </c>
      <c r="T2101" s="275">
        <v>84.474600488042853</v>
      </c>
      <c r="U2101" s="275">
        <v>51.64935554906333</v>
      </c>
      <c r="V2101" s="275">
        <v>64.86512980974473</v>
      </c>
      <c r="W2101" s="275">
        <v>2.2523365549821959</v>
      </c>
      <c r="X2101" s="275">
        <v>3.6302889813865105E-2</v>
      </c>
      <c r="Y2101" s="275">
        <v>1.1443197223980306</v>
      </c>
      <c r="Z2101" s="275">
        <v>0.89737794563374673</v>
      </c>
      <c r="AA2101" s="275">
        <v>0.89737794563374673</v>
      </c>
      <c r="AB2101" s="275">
        <v>0.89737794563374673</v>
      </c>
      <c r="AC2101" s="275">
        <v>0.89737794563374673</v>
      </c>
      <c r="AD2101" s="275">
        <v>0.89737794563374673</v>
      </c>
      <c r="AE2101" s="275">
        <v>0.89737794563374673</v>
      </c>
      <c r="AF2101" s="275">
        <v>98.50265433109999</v>
      </c>
      <c r="AG2101" s="275">
        <v>9.1212489653999995</v>
      </c>
      <c r="AH2101" s="275">
        <v>9.1212489653999995</v>
      </c>
      <c r="AI2101" s="275">
        <v>11.243766410401008</v>
      </c>
      <c r="AJ2101" s="275">
        <v>11.243766410401008</v>
      </c>
      <c r="AK2101" s="275">
        <v>11.243766410401008</v>
      </c>
    </row>
    <row r="2102" spans="1:37" ht="15" x14ac:dyDescent="0.25">
      <c r="A2102" s="269" t="s">
        <v>4193</v>
      </c>
      <c r="B2102" s="269" t="s">
        <v>4163</v>
      </c>
      <c r="C2102" s="275">
        <v>32</v>
      </c>
      <c r="D2102" s="269" t="s">
        <v>802</v>
      </c>
      <c r="E2102" s="275">
        <v>133.84537187242594</v>
      </c>
      <c r="F2102" s="275">
        <v>82.13472680864399</v>
      </c>
      <c r="G2102" s="275">
        <v>95.074975558958371</v>
      </c>
      <c r="H2102" s="275">
        <v>112.08657059360988</v>
      </c>
      <c r="I2102" s="275">
        <v>91.440269389641742</v>
      </c>
      <c r="J2102" s="275">
        <v>101.69287534227558</v>
      </c>
      <c r="K2102" s="275">
        <v>157.4457118870539</v>
      </c>
      <c r="L2102" s="275">
        <v>88.19185668579297</v>
      </c>
      <c r="M2102" s="275">
        <v>114.1309747800095</v>
      </c>
      <c r="N2102" s="275">
        <v>64.242720549504341</v>
      </c>
      <c r="O2102" s="275">
        <v>35.268691829659019</v>
      </c>
      <c r="P2102" s="275">
        <v>46.269745258355869</v>
      </c>
      <c r="Q2102" s="275">
        <v>62.841081203704491</v>
      </c>
      <c r="R2102" s="275">
        <v>45.590843468946012</v>
      </c>
      <c r="S2102" s="275">
        <v>52.148577316253792</v>
      </c>
      <c r="T2102" s="275">
        <v>80.259861492856302</v>
      </c>
      <c r="U2102" s="275">
        <v>42.746530767170981</v>
      </c>
      <c r="V2102" s="275">
        <v>57.859579233169455</v>
      </c>
      <c r="W2102" s="275">
        <v>1.7156438408025667</v>
      </c>
      <c r="X2102" s="275">
        <v>2.7064784574230158E-2</v>
      </c>
      <c r="Y2102" s="275">
        <v>0.87135431268839847</v>
      </c>
      <c r="Z2102" s="275">
        <v>0.45752689348479569</v>
      </c>
      <c r="AA2102" s="275">
        <v>0.45752689348479569</v>
      </c>
      <c r="AB2102" s="275">
        <v>0.45752689348479569</v>
      </c>
      <c r="AC2102" s="275">
        <v>0.45752689348479569</v>
      </c>
      <c r="AD2102" s="275">
        <v>0.45752689348479569</v>
      </c>
      <c r="AE2102" s="275">
        <v>0.45752689348479569</v>
      </c>
      <c r="AF2102" s="275">
        <v>111.2803385494</v>
      </c>
      <c r="AG2102" s="275">
        <v>10.304449792999998</v>
      </c>
      <c r="AH2102" s="275">
        <v>10.304449792999998</v>
      </c>
      <c r="AI2102" s="275">
        <v>12.556962868953175</v>
      </c>
      <c r="AJ2102" s="275">
        <v>12.556962868953175</v>
      </c>
      <c r="AK2102" s="275">
        <v>12.556962868953175</v>
      </c>
    </row>
    <row r="2103" spans="1:37" ht="15" x14ac:dyDescent="0.25">
      <c r="A2103" s="269" t="s">
        <v>4194</v>
      </c>
      <c r="B2103" s="269" t="s">
        <v>4195</v>
      </c>
      <c r="C2103" s="275">
        <v>32</v>
      </c>
      <c r="D2103" s="269" t="s">
        <v>802</v>
      </c>
      <c r="E2103" s="275">
        <v>122.48917757866778</v>
      </c>
      <c r="F2103" s="275">
        <v>76.343781016105723</v>
      </c>
      <c r="G2103" s="275">
        <v>87.85657214657715</v>
      </c>
      <c r="H2103" s="275">
        <v>103.80062486716653</v>
      </c>
      <c r="I2103" s="275">
        <v>84.564591193406613</v>
      </c>
      <c r="J2103" s="275">
        <v>93.992912708417094</v>
      </c>
      <c r="K2103" s="275">
        <v>144.24218791250354</v>
      </c>
      <c r="L2103" s="275">
        <v>82.607100076981752</v>
      </c>
      <c r="M2103" s="275">
        <v>105.6037696004979</v>
      </c>
      <c r="N2103" s="275">
        <v>70.134913871899556</v>
      </c>
      <c r="O2103" s="275">
        <v>44.735389536846128</v>
      </c>
      <c r="P2103" s="275">
        <v>54.370064970289555</v>
      </c>
      <c r="Q2103" s="275">
        <v>69.138016312394001</v>
      </c>
      <c r="R2103" s="275">
        <v>54.115296261968531</v>
      </c>
      <c r="S2103" s="275">
        <v>59.661219788709872</v>
      </c>
      <c r="T2103" s="275">
        <v>84.432975174287748</v>
      </c>
      <c r="U2103" s="275">
        <v>51.607730235308217</v>
      </c>
      <c r="V2103" s="275">
        <v>64.823504495989624</v>
      </c>
      <c r="W2103" s="275">
        <v>1.7156438408025667</v>
      </c>
      <c r="X2103" s="275">
        <v>2.7064784574230158E-2</v>
      </c>
      <c r="Y2103" s="275">
        <v>0.87135431268839847</v>
      </c>
      <c r="Z2103" s="275">
        <v>0.45752689348479569</v>
      </c>
      <c r="AA2103" s="275">
        <v>0.45752689348479569</v>
      </c>
      <c r="AB2103" s="275">
        <v>0.45752689348479569</v>
      </c>
      <c r="AC2103" s="275">
        <v>0.45752689348479569</v>
      </c>
      <c r="AD2103" s="275">
        <v>0.45752689348479569</v>
      </c>
      <c r="AE2103" s="275">
        <v>0.45752689348479569</v>
      </c>
      <c r="AF2103" s="275">
        <v>98.498048725299995</v>
      </c>
      <c r="AG2103" s="275">
        <v>9.1208224917999985</v>
      </c>
      <c r="AH2103" s="275">
        <v>9.1208224917999985</v>
      </c>
      <c r="AI2103" s="275">
        <v>11.243789682118472</v>
      </c>
      <c r="AJ2103" s="275">
        <v>11.243789682118472</v>
      </c>
      <c r="AK2103" s="275">
        <v>11.243789682118472</v>
      </c>
    </row>
    <row r="2104" spans="1:37" ht="15" x14ac:dyDescent="0.25">
      <c r="A2104" s="269" t="s">
        <v>2672</v>
      </c>
      <c r="B2104" s="269" t="s">
        <v>4163</v>
      </c>
      <c r="C2104" s="275">
        <v>32</v>
      </c>
      <c r="D2104" s="269" t="s">
        <v>802</v>
      </c>
      <c r="E2104" s="275">
        <v>122.48917757866778</v>
      </c>
      <c r="F2104" s="275">
        <v>76.343781016105723</v>
      </c>
      <c r="G2104" s="275">
        <v>87.85657214657715</v>
      </c>
      <c r="H2104" s="275">
        <v>103.80062486716653</v>
      </c>
      <c r="I2104" s="275">
        <v>84.564591193406613</v>
      </c>
      <c r="J2104" s="275">
        <v>93.992912708417094</v>
      </c>
      <c r="K2104" s="275">
        <v>144.24218791250354</v>
      </c>
      <c r="L2104" s="275">
        <v>82.607100076981752</v>
      </c>
      <c r="M2104" s="275">
        <v>105.6037696004979</v>
      </c>
      <c r="N2104" s="275">
        <v>70.176539185654661</v>
      </c>
      <c r="O2104" s="275">
        <v>44.777014850601248</v>
      </c>
      <c r="P2104" s="275">
        <v>54.411690284044681</v>
      </c>
      <c r="Q2104" s="275">
        <v>69.179641626149106</v>
      </c>
      <c r="R2104" s="275">
        <v>54.156921575723644</v>
      </c>
      <c r="S2104" s="275">
        <v>59.702845102464991</v>
      </c>
      <c r="T2104" s="275">
        <v>84.474600488042853</v>
      </c>
      <c r="U2104" s="275">
        <v>51.64935554906333</v>
      </c>
      <c r="V2104" s="275">
        <v>64.86512980974473</v>
      </c>
      <c r="W2104" s="275">
        <v>2.2523365549821959</v>
      </c>
      <c r="X2104" s="275">
        <v>3.6302889813865105E-2</v>
      </c>
      <c r="Y2104" s="275">
        <v>1.1443197223980306</v>
      </c>
      <c r="Z2104" s="275">
        <v>0.89737794563374673</v>
      </c>
      <c r="AA2104" s="275">
        <v>0.89737794563374673</v>
      </c>
      <c r="AB2104" s="275">
        <v>0.89737794563374673</v>
      </c>
      <c r="AC2104" s="275">
        <v>0.89737794563374673</v>
      </c>
      <c r="AD2104" s="275">
        <v>0.89737794563374673</v>
      </c>
      <c r="AE2104" s="275">
        <v>0.89737794563374673</v>
      </c>
      <c r="AF2104" s="275">
        <v>98.494271676300002</v>
      </c>
      <c r="AG2104" s="275">
        <v>9.1204727413999986</v>
      </c>
      <c r="AH2104" s="275">
        <v>9.1204727413999986</v>
      </c>
      <c r="AI2104" s="275">
        <v>11.243763814771668</v>
      </c>
      <c r="AJ2104" s="275">
        <v>11.243763814771668</v>
      </c>
      <c r="AK2104" s="275">
        <v>11.243763814771668</v>
      </c>
    </row>
    <row r="2105" spans="1:37" ht="15" x14ac:dyDescent="0.25">
      <c r="A2105" s="269" t="s">
        <v>2472</v>
      </c>
      <c r="B2105" s="269" t="s">
        <v>4163</v>
      </c>
      <c r="C2105" s="275">
        <v>32</v>
      </c>
      <c r="D2105" s="269" t="s">
        <v>802</v>
      </c>
      <c r="E2105" s="275">
        <v>133.84537187242594</v>
      </c>
      <c r="F2105" s="275">
        <v>82.13472680864399</v>
      </c>
      <c r="G2105" s="275">
        <v>95.074975558958371</v>
      </c>
      <c r="H2105" s="275">
        <v>112.08657059360988</v>
      </c>
      <c r="I2105" s="275">
        <v>91.440269389641742</v>
      </c>
      <c r="J2105" s="275">
        <v>101.69287534227558</v>
      </c>
      <c r="K2105" s="275">
        <v>157.4457118870539</v>
      </c>
      <c r="L2105" s="275">
        <v>88.19185668579297</v>
      </c>
      <c r="M2105" s="275">
        <v>114.1309747800095</v>
      </c>
      <c r="N2105" s="275">
        <v>64.242720549504341</v>
      </c>
      <c r="O2105" s="275">
        <v>35.268691829659019</v>
      </c>
      <c r="P2105" s="275">
        <v>46.269745258355869</v>
      </c>
      <c r="Q2105" s="275">
        <v>62.841081203704491</v>
      </c>
      <c r="R2105" s="275">
        <v>45.590843468946019</v>
      </c>
      <c r="S2105" s="275">
        <v>52.148577316253792</v>
      </c>
      <c r="T2105" s="275">
        <v>80.259861492856302</v>
      </c>
      <c r="U2105" s="275">
        <v>42.746530767170981</v>
      </c>
      <c r="V2105" s="275">
        <v>57.859579233169455</v>
      </c>
      <c r="W2105" s="275">
        <v>1.7168622619225666</v>
      </c>
      <c r="X2105" s="275">
        <v>2.716502001423016E-2</v>
      </c>
      <c r="Y2105" s="275">
        <v>0.8720136409683984</v>
      </c>
      <c r="Z2105" s="275">
        <v>0.45773876360479571</v>
      </c>
      <c r="AA2105" s="275">
        <v>0.45773876360479571</v>
      </c>
      <c r="AB2105" s="275">
        <v>0.45773876360479571</v>
      </c>
      <c r="AC2105" s="275">
        <v>0.45773876360479571</v>
      </c>
      <c r="AD2105" s="275">
        <v>0.45773876360479571</v>
      </c>
      <c r="AE2105" s="275">
        <v>0.45773876360479571</v>
      </c>
      <c r="AF2105" s="275">
        <v>111.27962636539999</v>
      </c>
      <c r="AG2105" s="275">
        <v>10.304383847999999</v>
      </c>
      <c r="AH2105" s="275">
        <v>10.304383847999999</v>
      </c>
      <c r="AI2105" s="275">
        <v>12.556962868953175</v>
      </c>
      <c r="AJ2105" s="275">
        <v>12.556962868953175</v>
      </c>
      <c r="AK2105" s="275">
        <v>12.556962868953175</v>
      </c>
    </row>
    <row r="2106" spans="1:37" ht="15" x14ac:dyDescent="0.25">
      <c r="A2106" s="269" t="s">
        <v>598</v>
      </c>
      <c r="B2106" s="269" t="s">
        <v>599</v>
      </c>
      <c r="C2106" s="275">
        <v>7</v>
      </c>
      <c r="D2106" s="269" t="s">
        <v>802</v>
      </c>
      <c r="E2106" s="275">
        <v>29.536011879061228</v>
      </c>
      <c r="F2106" s="275">
        <v>16.62611397502679</v>
      </c>
      <c r="G2106" s="275">
        <v>19.730151735232386</v>
      </c>
      <c r="H2106" s="275">
        <v>23.064950587184629</v>
      </c>
      <c r="I2106" s="275">
        <v>18.494522078938516</v>
      </c>
      <c r="J2106" s="275">
        <v>19.875136976076533</v>
      </c>
      <c r="K2106" s="275">
        <v>34.001044143879376</v>
      </c>
      <c r="L2106" s="275">
        <v>18.078560502792516</v>
      </c>
      <c r="M2106" s="275">
        <v>23.420538602106383</v>
      </c>
      <c r="N2106" s="275">
        <v>30.556606255450379</v>
      </c>
      <c r="O2106" s="275">
        <v>26.60410822914837</v>
      </c>
      <c r="P2106" s="275">
        <v>28.040515691071267</v>
      </c>
      <c r="Q2106" s="275">
        <v>30.899208341395443</v>
      </c>
      <c r="R2106" s="275">
        <v>28.287841604721972</v>
      </c>
      <c r="S2106" s="275">
        <v>29.261131536468366</v>
      </c>
      <c r="T2106" s="275">
        <v>33.451238639740879</v>
      </c>
      <c r="U2106" s="275">
        <v>28.754508420996125</v>
      </c>
      <c r="V2106" s="275">
        <v>30.586637449775143</v>
      </c>
      <c r="W2106" s="275">
        <v>1.6045598825092879</v>
      </c>
      <c r="X2106" s="275">
        <v>2.5422510605018541E-2</v>
      </c>
      <c r="Y2106" s="275">
        <v>0.81499119655715324</v>
      </c>
      <c r="Z2106" s="275">
        <v>0.54820346766313444</v>
      </c>
      <c r="AA2106" s="275">
        <v>0.54820346766313444</v>
      </c>
      <c r="AB2106" s="275">
        <v>0.54820346766313444</v>
      </c>
      <c r="AC2106" s="275">
        <v>0.54820346766313444</v>
      </c>
      <c r="AD2106" s="275">
        <v>0.54820346766313444</v>
      </c>
      <c r="AE2106" s="275">
        <v>0.54820346766313444</v>
      </c>
      <c r="AF2106" s="275">
        <v>21.528270298700001</v>
      </c>
      <c r="AG2106" s="275">
        <v>1.9934975843999998</v>
      </c>
      <c r="AH2106" s="275">
        <v>1.9934975843999998</v>
      </c>
      <c r="AI2106" s="275">
        <v>2.2518514641636642</v>
      </c>
      <c r="AJ2106" s="275">
        <v>2.2518514641636642</v>
      </c>
      <c r="AK2106" s="275">
        <v>2.2518514641636642</v>
      </c>
    </row>
    <row r="2107" spans="1:37" ht="15" x14ac:dyDescent="0.25">
      <c r="A2107" s="269" t="s">
        <v>1187</v>
      </c>
      <c r="B2107" s="269" t="s">
        <v>599</v>
      </c>
      <c r="C2107" s="275">
        <v>7</v>
      </c>
      <c r="D2107" s="269" t="s">
        <v>802</v>
      </c>
      <c r="E2107" s="275">
        <v>40.8922061728194</v>
      </c>
      <c r="F2107" s="275">
        <v>22.452384090953608</v>
      </c>
      <c r="G2107" s="275">
        <v>26.948555147613604</v>
      </c>
      <c r="H2107" s="275">
        <v>31.35089631362797</v>
      </c>
      <c r="I2107" s="275">
        <v>25.37020027517362</v>
      </c>
      <c r="J2107" s="275">
        <v>27.575099609935016</v>
      </c>
      <c r="K2107" s="275">
        <v>47.204568118429755</v>
      </c>
      <c r="L2107" s="275">
        <v>23.663317111603746</v>
      </c>
      <c r="M2107" s="275">
        <v>31.947743781617994</v>
      </c>
      <c r="N2107" s="275">
        <v>31.435763492917932</v>
      </c>
      <c r="O2107" s="275">
        <v>23.908761081824018</v>
      </c>
      <c r="P2107" s="275">
        <v>26.711546539000338</v>
      </c>
      <c r="Q2107" s="275">
        <v>31.373623792568708</v>
      </c>
      <c r="R2107" s="275">
        <v>27.27622783297122</v>
      </c>
      <c r="S2107" s="275">
        <v>28.519839623875047</v>
      </c>
      <c r="T2107" s="275">
        <v>36.049475518172194</v>
      </c>
      <c r="U2107" s="275">
        <v>26.664659512721649</v>
      </c>
      <c r="V2107" s="275">
        <v>30.394062746817724</v>
      </c>
      <c r="W2107" s="275">
        <v>1.4092735386448714</v>
      </c>
      <c r="X2107" s="275">
        <v>2.255581717640542E-2</v>
      </c>
      <c r="Y2107" s="275">
        <v>0.71591467791063834</v>
      </c>
      <c r="Z2107" s="275">
        <v>0.43866444494589657</v>
      </c>
      <c r="AA2107" s="275">
        <v>0.43866444494589657</v>
      </c>
      <c r="AB2107" s="275">
        <v>0.43866444494589657</v>
      </c>
      <c r="AC2107" s="275">
        <v>0.43866444494589657</v>
      </c>
      <c r="AD2107" s="275">
        <v>0.43866444494589657</v>
      </c>
      <c r="AE2107" s="275">
        <v>0.43866444494589657</v>
      </c>
      <c r="AF2107" s="275">
        <v>34.320808968999998</v>
      </c>
      <c r="AG2107" s="275">
        <v>3.178073913</v>
      </c>
      <c r="AH2107" s="275">
        <v>3.178073913</v>
      </c>
      <c r="AI2107" s="275">
        <v>3.5877407796883372</v>
      </c>
      <c r="AJ2107" s="275">
        <v>3.5877407796883372</v>
      </c>
      <c r="AK2107" s="275">
        <v>3.5877407796883372</v>
      </c>
    </row>
    <row r="2108" spans="1:37" ht="15" x14ac:dyDescent="0.25">
      <c r="A2108" s="269" t="s">
        <v>600</v>
      </c>
      <c r="B2108" s="269" t="s">
        <v>570</v>
      </c>
      <c r="C2108" s="275">
        <v>5</v>
      </c>
      <c r="D2108" s="269" t="s">
        <v>802</v>
      </c>
      <c r="E2108" s="275">
        <v>11.356194293758174</v>
      </c>
      <c r="F2108" s="275">
        <v>5.7909457925382677</v>
      </c>
      <c r="G2108" s="275">
        <v>7.2184034123812104</v>
      </c>
      <c r="H2108" s="275">
        <v>8.6036322045140068</v>
      </c>
      <c r="I2108" s="275">
        <v>6.8756781962351035</v>
      </c>
      <c r="J2108" s="275">
        <v>7.6999626338584815</v>
      </c>
      <c r="K2108" s="275">
        <v>13.203523974550379</v>
      </c>
      <c r="L2108" s="275">
        <v>5.5847566088112268</v>
      </c>
      <c r="M2108" s="275">
        <v>8.5272051795116059</v>
      </c>
      <c r="N2108" s="275">
        <v>5.9855382840784745</v>
      </c>
      <c r="O2108" s="275">
        <v>2.4110338992865716</v>
      </c>
      <c r="P2108" s="275">
        <v>3.7774118945399962</v>
      </c>
      <c r="Q2108" s="275">
        <v>5.5807964977841902</v>
      </c>
      <c r="R2108" s="275">
        <v>3.3532788134511686</v>
      </c>
      <c r="S2108" s="275">
        <v>4.3650891340176061</v>
      </c>
      <c r="T2108" s="275">
        <v>7.7046179250422444</v>
      </c>
      <c r="U2108" s="275">
        <v>3.0165321383364483</v>
      </c>
      <c r="V2108" s="275">
        <v>4.9138063436535129</v>
      </c>
      <c r="W2108" s="275">
        <v>0.11862187655074122</v>
      </c>
      <c r="X2108" s="275">
        <v>2.0004484520685871E-3</v>
      </c>
      <c r="Y2108" s="275">
        <v>6.0311162501404905E-2</v>
      </c>
      <c r="Z2108" s="275">
        <v>5.8902180346613014E-2</v>
      </c>
      <c r="AA2108" s="275">
        <v>5.8902180346613014E-2</v>
      </c>
      <c r="AB2108" s="275">
        <v>5.8902180346613014E-2</v>
      </c>
      <c r="AC2108" s="275">
        <v>5.8902180346613014E-2</v>
      </c>
      <c r="AD2108" s="275">
        <v>5.8902180346613014E-2</v>
      </c>
      <c r="AE2108" s="275">
        <v>5.8902180346613014E-2</v>
      </c>
      <c r="AF2108" s="275">
        <v>12.7150228704</v>
      </c>
      <c r="AG2108" s="275">
        <v>1.1773984571999998</v>
      </c>
      <c r="AH2108" s="275">
        <v>1.1773984571999998</v>
      </c>
      <c r="AI2108" s="275">
        <v>1.4813125098655666</v>
      </c>
      <c r="AJ2108" s="275">
        <v>1.4813125098655666</v>
      </c>
      <c r="AK2108" s="275">
        <v>1.4813125098655666</v>
      </c>
    </row>
    <row r="2109" spans="1:37" ht="15" x14ac:dyDescent="0.25">
      <c r="A2109" s="269" t="s">
        <v>1188</v>
      </c>
      <c r="B2109" s="269" t="s">
        <v>570</v>
      </c>
      <c r="C2109" s="275">
        <v>5</v>
      </c>
      <c r="D2109" s="269" t="s">
        <v>802</v>
      </c>
      <c r="E2109" s="275">
        <v>11.356194293758174</v>
      </c>
      <c r="F2109" s="275">
        <v>5.7909457925382677</v>
      </c>
      <c r="G2109" s="275">
        <v>7.2184034123812104</v>
      </c>
      <c r="H2109" s="275">
        <v>8.6036322045140068</v>
      </c>
      <c r="I2109" s="275">
        <v>6.8756781962351035</v>
      </c>
      <c r="J2109" s="275">
        <v>7.6999626338584815</v>
      </c>
      <c r="K2109" s="275">
        <v>13.203523974550379</v>
      </c>
      <c r="L2109" s="275">
        <v>5.5847566088112268</v>
      </c>
      <c r="M2109" s="275">
        <v>8.5272051795116059</v>
      </c>
      <c r="N2109" s="275">
        <v>4.7765465560169478</v>
      </c>
      <c r="O2109" s="275">
        <v>1.2020421712250455</v>
      </c>
      <c r="P2109" s="275">
        <v>2.5684201664784694</v>
      </c>
      <c r="Q2109" s="275">
        <v>4.3718047697226634</v>
      </c>
      <c r="R2109" s="275">
        <v>2.1442870853896423</v>
      </c>
      <c r="S2109" s="275">
        <v>3.1560974059560798</v>
      </c>
      <c r="T2109" s="275">
        <v>6.4956261969807176</v>
      </c>
      <c r="U2109" s="275">
        <v>1.8075404102749224</v>
      </c>
      <c r="V2109" s="275">
        <v>3.7048146155919865</v>
      </c>
      <c r="W2109" s="275">
        <v>6.273616583153907E-2</v>
      </c>
      <c r="X2109" s="275">
        <v>1.0220759835649473E-3</v>
      </c>
      <c r="Y2109" s="275">
        <v>3.187912090755201E-2</v>
      </c>
      <c r="Z2109" s="275">
        <v>4.0267339079941141E-3</v>
      </c>
      <c r="AA2109" s="275">
        <v>4.0267339079941141E-3</v>
      </c>
      <c r="AB2109" s="275">
        <v>4.0267339079941141E-3</v>
      </c>
      <c r="AC2109" s="275">
        <v>4.0267339079941141E-3</v>
      </c>
      <c r="AD2109" s="275">
        <v>4.0267339079941141E-3</v>
      </c>
      <c r="AE2109" s="275">
        <v>4.0267339079941141E-3</v>
      </c>
      <c r="AF2109" s="275">
        <v>12.6816325139</v>
      </c>
      <c r="AG2109" s="275">
        <v>1.1743065487</v>
      </c>
      <c r="AH2109" s="275">
        <v>1.1743065487</v>
      </c>
      <c r="AI2109" s="275">
        <v>1.4775274820629867</v>
      </c>
      <c r="AJ2109" s="275">
        <v>1.4775274820629867</v>
      </c>
      <c r="AK2109" s="275">
        <v>1.4775274820629867</v>
      </c>
    </row>
    <row r="2110" spans="1:37" ht="15" x14ac:dyDescent="0.25">
      <c r="A2110" s="269" t="s">
        <v>601</v>
      </c>
      <c r="B2110" s="269" t="s">
        <v>602</v>
      </c>
      <c r="C2110" s="275">
        <v>4</v>
      </c>
      <c r="D2110" s="269" t="s">
        <v>802</v>
      </c>
      <c r="E2110" s="275">
        <v>16.319394281169672</v>
      </c>
      <c r="F2110" s="275">
        <v>10.754145779949766</v>
      </c>
      <c r="G2110" s="275">
        <v>12.181603399792712</v>
      </c>
      <c r="H2110" s="275">
        <v>14.489945710707714</v>
      </c>
      <c r="I2110" s="275">
        <v>11.838878183646603</v>
      </c>
      <c r="J2110" s="275">
        <v>13.283562619696418</v>
      </c>
      <c r="K2110" s="275">
        <v>19.407523958814753</v>
      </c>
      <c r="L2110" s="275">
        <v>11.7887565930756</v>
      </c>
      <c r="M2110" s="275">
        <v>14.731205163775979</v>
      </c>
      <c r="N2110" s="275">
        <v>6.7268789292251618</v>
      </c>
      <c r="O2110" s="275">
        <v>3.1523745444332589</v>
      </c>
      <c r="P2110" s="275">
        <v>4.518752539686683</v>
      </c>
      <c r="Q2110" s="275">
        <v>6.5399273573938927</v>
      </c>
      <c r="R2110" s="275">
        <v>4.3124096730608716</v>
      </c>
      <c r="S2110" s="275">
        <v>5.2153248863958011</v>
      </c>
      <c r="T2110" s="275">
        <v>8.663748784651947</v>
      </c>
      <c r="U2110" s="275">
        <v>3.9756629979461513</v>
      </c>
      <c r="V2110" s="275">
        <v>5.8729372032632154</v>
      </c>
      <c r="W2110" s="275">
        <v>0.10583095918443342</v>
      </c>
      <c r="X2110" s="275">
        <v>1.7759861513555976E-3</v>
      </c>
      <c r="Y2110" s="275">
        <v>5.3803472667894509E-2</v>
      </c>
      <c r="Z2110" s="275">
        <v>5.8054459524799901E-2</v>
      </c>
      <c r="AA2110" s="275">
        <v>5.8054459524799901E-2</v>
      </c>
      <c r="AB2110" s="275">
        <v>5.8054459524799901E-2</v>
      </c>
      <c r="AC2110" s="275">
        <v>5.8054459524799901E-2</v>
      </c>
      <c r="AD2110" s="275">
        <v>5.8054459524799901E-2</v>
      </c>
      <c r="AE2110" s="275">
        <v>5.8054459524799901E-2</v>
      </c>
      <c r="AF2110" s="275">
        <v>12.850432311800001</v>
      </c>
      <c r="AG2110" s="275">
        <v>1.1899372497999998</v>
      </c>
      <c r="AH2110" s="275">
        <v>1.1899372497999998</v>
      </c>
      <c r="AI2110" s="275">
        <v>1.5021199681484874</v>
      </c>
      <c r="AJ2110" s="275">
        <v>1.5021199681484874</v>
      </c>
      <c r="AK2110" s="275">
        <v>1.5021199681484874</v>
      </c>
    </row>
    <row r="2111" spans="1:37" ht="15" x14ac:dyDescent="0.25">
      <c r="A2111" s="269" t="s">
        <v>1189</v>
      </c>
      <c r="B2111" s="269" t="s">
        <v>602</v>
      </c>
      <c r="C2111" s="275">
        <v>4</v>
      </c>
      <c r="D2111" s="269" t="s">
        <v>802</v>
      </c>
      <c r="E2111" s="275">
        <v>16.319394281169672</v>
      </c>
      <c r="F2111" s="275">
        <v>10.754145779949766</v>
      </c>
      <c r="G2111" s="275">
        <v>12.181603399792712</v>
      </c>
      <c r="H2111" s="275">
        <v>14.489945710707714</v>
      </c>
      <c r="I2111" s="275">
        <v>11.838878183646603</v>
      </c>
      <c r="J2111" s="275">
        <v>13.283562619696418</v>
      </c>
      <c r="K2111" s="275">
        <v>19.407523958814753</v>
      </c>
      <c r="L2111" s="275">
        <v>11.7887565930756</v>
      </c>
      <c r="M2111" s="275">
        <v>14.731205163775979</v>
      </c>
      <c r="N2111" s="275">
        <v>5.606082100113893</v>
      </c>
      <c r="O2111" s="275">
        <v>2.0315777153219901</v>
      </c>
      <c r="P2111" s="275">
        <v>3.3979557105754132</v>
      </c>
      <c r="Q2111" s="275">
        <v>5.4191305282826239</v>
      </c>
      <c r="R2111" s="275">
        <v>3.1916128439496019</v>
      </c>
      <c r="S2111" s="275">
        <v>4.0945280572845322</v>
      </c>
      <c r="T2111" s="275">
        <v>7.5429519555406781</v>
      </c>
      <c r="U2111" s="275">
        <v>2.854866168834882</v>
      </c>
      <c r="V2111" s="275">
        <v>4.7521403741519466</v>
      </c>
      <c r="W2111" s="275">
        <v>4.8726827265231247E-2</v>
      </c>
      <c r="X2111" s="275">
        <v>6.9737828285195769E-4</v>
      </c>
      <c r="Y2111" s="275">
        <v>2.4712102774041601E-2</v>
      </c>
      <c r="Z2111" s="275">
        <v>2.9671429261810055E-3</v>
      </c>
      <c r="AA2111" s="275">
        <v>2.9671429261810055E-3</v>
      </c>
      <c r="AB2111" s="275">
        <v>2.9671429261810055E-3</v>
      </c>
      <c r="AC2111" s="275">
        <v>2.9671429261810055E-3</v>
      </c>
      <c r="AD2111" s="275">
        <v>2.9671429261810055E-3</v>
      </c>
      <c r="AE2111" s="275">
        <v>2.9671429261810055E-3</v>
      </c>
      <c r="AF2111" s="275">
        <v>12.821141706100001</v>
      </c>
      <c r="AG2111" s="275">
        <v>1.1872249746999999</v>
      </c>
      <c r="AH2111" s="275">
        <v>1.1872249746999999</v>
      </c>
      <c r="AI2111" s="275">
        <v>1.4983389214403706</v>
      </c>
      <c r="AJ2111" s="275">
        <v>1.4983389214403706</v>
      </c>
      <c r="AK2111" s="275">
        <v>1.4983389214403706</v>
      </c>
    </row>
    <row r="2112" spans="1:37" ht="15" x14ac:dyDescent="0.25">
      <c r="A2112" s="269" t="s">
        <v>4199</v>
      </c>
      <c r="B2112" s="269" t="s">
        <v>4200</v>
      </c>
      <c r="C2112" s="275">
        <v>7</v>
      </c>
      <c r="D2112" s="269" t="s">
        <v>802</v>
      </c>
      <c r="E2112" s="275">
        <v>29.536011879061228</v>
      </c>
      <c r="F2112" s="275">
        <v>16.62611397502679</v>
      </c>
      <c r="G2112" s="275">
        <v>19.730151735232386</v>
      </c>
      <c r="H2112" s="275">
        <v>23.064950587184629</v>
      </c>
      <c r="I2112" s="275">
        <v>18.494522078938516</v>
      </c>
      <c r="J2112" s="275">
        <v>19.875136976076533</v>
      </c>
      <c r="K2112" s="275">
        <v>34.001044143879376</v>
      </c>
      <c r="L2112" s="275">
        <v>18.078560502792516</v>
      </c>
      <c r="M2112" s="275">
        <v>23.420538602106383</v>
      </c>
      <c r="N2112" s="275">
        <v>30.556606255450379</v>
      </c>
      <c r="O2112" s="275">
        <v>26.60410822914837</v>
      </c>
      <c r="P2112" s="275">
        <v>28.040515691071267</v>
      </c>
      <c r="Q2112" s="275">
        <v>30.899208341395443</v>
      </c>
      <c r="R2112" s="275">
        <v>28.287841604721972</v>
      </c>
      <c r="S2112" s="275">
        <v>29.261131536468366</v>
      </c>
      <c r="T2112" s="275">
        <v>33.451238639740879</v>
      </c>
      <c r="U2112" s="275">
        <v>28.754508420996125</v>
      </c>
      <c r="V2112" s="275">
        <v>30.586637449775143</v>
      </c>
      <c r="W2112" s="275">
        <v>1.6045598825092879</v>
      </c>
      <c r="X2112" s="275">
        <v>2.5422510605018541E-2</v>
      </c>
      <c r="Y2112" s="275">
        <v>0.81499119655715324</v>
      </c>
      <c r="Z2112" s="275">
        <v>0.54820346766313444</v>
      </c>
      <c r="AA2112" s="275">
        <v>0.54820346766313444</v>
      </c>
      <c r="AB2112" s="275">
        <v>0.54820346766313444</v>
      </c>
      <c r="AC2112" s="275">
        <v>0.54820346766313444</v>
      </c>
      <c r="AD2112" s="275">
        <v>0.54820346766313444</v>
      </c>
      <c r="AE2112" s="275">
        <v>0.54820346766313444</v>
      </c>
      <c r="AF2112" s="275">
        <v>21.528270298700001</v>
      </c>
      <c r="AG2112" s="275">
        <v>1.9934975843999998</v>
      </c>
      <c r="AH2112" s="275">
        <v>1.9934975843999998</v>
      </c>
      <c r="AI2112" s="275">
        <v>2.2518514641636642</v>
      </c>
      <c r="AJ2112" s="275">
        <v>2.2518514641636642</v>
      </c>
      <c r="AK2112" s="275">
        <v>2.2518514641636642</v>
      </c>
    </row>
    <row r="2113" spans="1:37" ht="15" x14ac:dyDescent="0.25">
      <c r="A2113" s="269" t="s">
        <v>4492</v>
      </c>
      <c r="B2113" s="269" t="s">
        <v>4196</v>
      </c>
      <c r="C2113" s="275">
        <v>7</v>
      </c>
      <c r="D2113" s="269" t="s">
        <v>802</v>
      </c>
      <c r="E2113" s="275">
        <v>29.536011879061228</v>
      </c>
      <c r="F2113" s="275">
        <v>16.62611397502679</v>
      </c>
      <c r="G2113" s="275">
        <v>19.730151735232386</v>
      </c>
      <c r="H2113" s="275">
        <v>23.064950587184629</v>
      </c>
      <c r="I2113" s="275">
        <v>18.494522078938516</v>
      </c>
      <c r="J2113" s="275">
        <v>19.875136976076533</v>
      </c>
      <c r="K2113" s="275">
        <v>34.001044143879376</v>
      </c>
      <c r="L2113" s="275">
        <v>18.078560502792516</v>
      </c>
      <c r="M2113" s="275">
        <v>23.420538602106383</v>
      </c>
      <c r="N2113" s="275">
        <v>30.556606255450379</v>
      </c>
      <c r="O2113" s="275">
        <v>26.60410822914837</v>
      </c>
      <c r="P2113" s="275">
        <v>28.040515691071267</v>
      </c>
      <c r="Q2113" s="275">
        <v>30.899208341395443</v>
      </c>
      <c r="R2113" s="275">
        <v>28.287841604721972</v>
      </c>
      <c r="S2113" s="275">
        <v>29.261131536468366</v>
      </c>
      <c r="T2113" s="275">
        <v>33.451238639740879</v>
      </c>
      <c r="U2113" s="275">
        <v>28.754508420996125</v>
      </c>
      <c r="V2113" s="275">
        <v>30.586637449775143</v>
      </c>
      <c r="W2113" s="275">
        <v>1.4092735386448714</v>
      </c>
      <c r="X2113" s="275">
        <v>2.255581717640542E-2</v>
      </c>
      <c r="Y2113" s="275">
        <v>0.71591467791063834</v>
      </c>
      <c r="Z2113" s="275">
        <v>0.43866444494589657</v>
      </c>
      <c r="AA2113" s="275">
        <v>0.43866444494589657</v>
      </c>
      <c r="AB2113" s="275">
        <v>0.43866444494589657</v>
      </c>
      <c r="AC2113" s="275">
        <v>0.43866444494589657</v>
      </c>
      <c r="AD2113" s="275">
        <v>0.43866444494589657</v>
      </c>
      <c r="AE2113" s="275">
        <v>0.43866444494589657</v>
      </c>
      <c r="AF2113" s="275">
        <v>21.5283623071</v>
      </c>
      <c r="AG2113" s="275">
        <v>1.9935061043999998</v>
      </c>
      <c r="AH2113" s="275">
        <v>1.9935061043999998</v>
      </c>
      <c r="AI2113" s="275">
        <v>2.253674119172584</v>
      </c>
      <c r="AJ2113" s="275">
        <v>2.253674119172584</v>
      </c>
      <c r="AK2113" s="275">
        <v>2.253674119172584</v>
      </c>
    </row>
    <row r="2114" spans="1:37" ht="15" x14ac:dyDescent="0.25">
      <c r="A2114" s="269" t="s">
        <v>4201</v>
      </c>
      <c r="B2114" s="269" t="s">
        <v>4200</v>
      </c>
      <c r="C2114" s="275">
        <v>7</v>
      </c>
      <c r="D2114" s="269" t="s">
        <v>802</v>
      </c>
      <c r="E2114" s="275">
        <v>40.8922061728194</v>
      </c>
      <c r="F2114" s="275">
        <v>22.452384090953608</v>
      </c>
      <c r="G2114" s="275">
        <v>26.948555147613604</v>
      </c>
      <c r="H2114" s="275">
        <v>31.35089631362797</v>
      </c>
      <c r="I2114" s="275">
        <v>25.37020027517362</v>
      </c>
      <c r="J2114" s="275">
        <v>27.575099609935016</v>
      </c>
      <c r="K2114" s="275">
        <v>47.204568118429755</v>
      </c>
      <c r="L2114" s="275">
        <v>23.663317111603746</v>
      </c>
      <c r="M2114" s="275">
        <v>31.947743781617994</v>
      </c>
      <c r="N2114" s="275">
        <v>31.435763492917928</v>
      </c>
      <c r="O2114" s="275">
        <v>23.908761081824018</v>
      </c>
      <c r="P2114" s="275">
        <v>26.711546539000338</v>
      </c>
      <c r="Q2114" s="275">
        <v>31.373623792568711</v>
      </c>
      <c r="R2114" s="275">
        <v>27.27622783297122</v>
      </c>
      <c r="S2114" s="275">
        <v>28.519839623875047</v>
      </c>
      <c r="T2114" s="275">
        <v>36.049475518172194</v>
      </c>
      <c r="U2114" s="275">
        <v>26.664659512721649</v>
      </c>
      <c r="V2114" s="275">
        <v>30.394062746817731</v>
      </c>
      <c r="W2114" s="275">
        <v>1.4092735386448714</v>
      </c>
      <c r="X2114" s="275">
        <v>2.255581717640542E-2</v>
      </c>
      <c r="Y2114" s="275">
        <v>0.71591467791063834</v>
      </c>
      <c r="Z2114" s="275">
        <v>0.43866444494589657</v>
      </c>
      <c r="AA2114" s="275">
        <v>0.43866444494589657</v>
      </c>
      <c r="AB2114" s="275">
        <v>0.43866444494589657</v>
      </c>
      <c r="AC2114" s="275">
        <v>0.43866444494589657</v>
      </c>
      <c r="AD2114" s="275">
        <v>0.43866444494589657</v>
      </c>
      <c r="AE2114" s="275">
        <v>0.43866444494589657</v>
      </c>
      <c r="AF2114" s="275">
        <v>34.320808968999998</v>
      </c>
      <c r="AG2114" s="275">
        <v>3.178073913</v>
      </c>
      <c r="AH2114" s="275">
        <v>3.178073913</v>
      </c>
      <c r="AI2114" s="275">
        <v>3.5877407796883372</v>
      </c>
      <c r="AJ2114" s="275">
        <v>3.5877407796883372</v>
      </c>
      <c r="AK2114" s="275">
        <v>3.5877407796883372</v>
      </c>
    </row>
    <row r="2115" spans="1:37" ht="15" x14ac:dyDescent="0.25">
      <c r="A2115" s="269" t="s">
        <v>4202</v>
      </c>
      <c r="B2115" s="269" t="s">
        <v>4203</v>
      </c>
      <c r="C2115" s="275">
        <v>5</v>
      </c>
      <c r="D2115" s="269" t="s">
        <v>802</v>
      </c>
      <c r="E2115" s="275">
        <v>11.356194293758174</v>
      </c>
      <c r="F2115" s="275">
        <v>5.7909457925382677</v>
      </c>
      <c r="G2115" s="275">
        <v>7.2184034123812104</v>
      </c>
      <c r="H2115" s="275">
        <v>8.6036322045140068</v>
      </c>
      <c r="I2115" s="275">
        <v>6.8756781962351035</v>
      </c>
      <c r="J2115" s="275">
        <v>7.6999626338584815</v>
      </c>
      <c r="K2115" s="275">
        <v>13.203523974550379</v>
      </c>
      <c r="L2115" s="275">
        <v>5.5847566088112268</v>
      </c>
      <c r="M2115" s="275">
        <v>8.5272051795116059</v>
      </c>
      <c r="N2115" s="275">
        <v>5.9855382840784745</v>
      </c>
      <c r="O2115" s="275">
        <v>2.4110338992865716</v>
      </c>
      <c r="P2115" s="275">
        <v>3.7774118945399962</v>
      </c>
      <c r="Q2115" s="275">
        <v>5.5807964977841902</v>
      </c>
      <c r="R2115" s="275">
        <v>3.3532788134511682</v>
      </c>
      <c r="S2115" s="275">
        <v>4.3650891340176061</v>
      </c>
      <c r="T2115" s="275">
        <v>7.7046179250422453</v>
      </c>
      <c r="U2115" s="275">
        <v>3.0165321383364483</v>
      </c>
      <c r="V2115" s="275">
        <v>4.9138063436535129</v>
      </c>
      <c r="W2115" s="275">
        <v>0.11862187655074122</v>
      </c>
      <c r="X2115" s="275">
        <v>2.0004484520685871E-3</v>
      </c>
      <c r="Y2115" s="275">
        <v>6.0311162501404905E-2</v>
      </c>
      <c r="Z2115" s="275">
        <v>5.8902180346613014E-2</v>
      </c>
      <c r="AA2115" s="275">
        <v>5.8902180346613014E-2</v>
      </c>
      <c r="AB2115" s="275">
        <v>5.8902180346613014E-2</v>
      </c>
      <c r="AC2115" s="275">
        <v>5.8902180346613014E-2</v>
      </c>
      <c r="AD2115" s="275">
        <v>5.8902180346613014E-2</v>
      </c>
      <c r="AE2115" s="275">
        <v>5.8902180346613014E-2</v>
      </c>
      <c r="AF2115" s="275">
        <v>12.7182789674</v>
      </c>
      <c r="AG2115" s="275">
        <v>1.1776999679999998</v>
      </c>
      <c r="AH2115" s="275">
        <v>1.1776999679999998</v>
      </c>
      <c r="AI2115" s="275">
        <v>1.4813151054949081</v>
      </c>
      <c r="AJ2115" s="275">
        <v>1.4813151054949081</v>
      </c>
      <c r="AK2115" s="275">
        <v>1.4813151054949081</v>
      </c>
    </row>
    <row r="2116" spans="1:37" ht="15" x14ac:dyDescent="0.25">
      <c r="A2116" s="269" t="s">
        <v>4493</v>
      </c>
      <c r="B2116" s="269" t="s">
        <v>4197</v>
      </c>
      <c r="C2116" s="275">
        <v>5</v>
      </c>
      <c r="D2116" s="269" t="s">
        <v>802</v>
      </c>
      <c r="E2116" s="275">
        <v>11.356194293758174</v>
      </c>
      <c r="F2116" s="275">
        <v>5.7909457925382677</v>
      </c>
      <c r="G2116" s="275">
        <v>7.2184034123812104</v>
      </c>
      <c r="H2116" s="275">
        <v>8.6036322045140068</v>
      </c>
      <c r="I2116" s="275">
        <v>6.8756781962351035</v>
      </c>
      <c r="J2116" s="275">
        <v>7.6999626338584815</v>
      </c>
      <c r="K2116" s="275">
        <v>13.203523974550379</v>
      </c>
      <c r="L2116" s="275">
        <v>5.5847566088112268</v>
      </c>
      <c r="M2116" s="275">
        <v>8.5272051795116059</v>
      </c>
      <c r="N2116" s="275">
        <v>5.9439129703233577</v>
      </c>
      <c r="O2116" s="275">
        <v>2.3694085855314553</v>
      </c>
      <c r="P2116" s="275">
        <v>3.7357865807848785</v>
      </c>
      <c r="Q2116" s="275">
        <v>5.5391711840290743</v>
      </c>
      <c r="R2116" s="275">
        <v>3.3116534996960518</v>
      </c>
      <c r="S2116" s="275">
        <v>4.3234638202624902</v>
      </c>
      <c r="T2116" s="275">
        <v>7.6629926112871285</v>
      </c>
      <c r="U2116" s="275">
        <v>2.9749068245813324</v>
      </c>
      <c r="V2116" s="275">
        <v>4.8721810298983961</v>
      </c>
      <c r="W2116" s="275">
        <v>6.273616583153907E-2</v>
      </c>
      <c r="X2116" s="275">
        <v>1.0220759835649473E-3</v>
      </c>
      <c r="Y2116" s="275">
        <v>3.187912090755201E-2</v>
      </c>
      <c r="Z2116" s="275">
        <v>4.0267339079941141E-3</v>
      </c>
      <c r="AA2116" s="275">
        <v>4.0267339079941141E-3</v>
      </c>
      <c r="AB2116" s="275">
        <v>4.0267339079941141E-3</v>
      </c>
      <c r="AC2116" s="275">
        <v>4.0267339079941141E-3</v>
      </c>
      <c r="AD2116" s="275">
        <v>4.0267339079941141E-3</v>
      </c>
      <c r="AE2116" s="275">
        <v>4.0267339079941141E-3</v>
      </c>
      <c r="AF2116" s="275">
        <v>12.7135813532</v>
      </c>
      <c r="AG2116" s="275">
        <v>1.1772649743999999</v>
      </c>
      <c r="AH2116" s="275">
        <v>1.1772649743999999</v>
      </c>
      <c r="AI2116" s="275">
        <v>1.4795157222034518</v>
      </c>
      <c r="AJ2116" s="275">
        <v>1.4795157222034518</v>
      </c>
      <c r="AK2116" s="275">
        <v>1.4795157222034518</v>
      </c>
    </row>
    <row r="2117" spans="1:37" ht="15" x14ac:dyDescent="0.25">
      <c r="A2117" s="269" t="s">
        <v>4204</v>
      </c>
      <c r="B2117" s="269" t="s">
        <v>4205</v>
      </c>
      <c r="C2117" s="275">
        <v>5</v>
      </c>
      <c r="D2117" s="269" t="s">
        <v>802</v>
      </c>
      <c r="E2117" s="275">
        <v>11.356194293758174</v>
      </c>
      <c r="F2117" s="275">
        <v>5.7909457925382677</v>
      </c>
      <c r="G2117" s="275">
        <v>7.2184034123812104</v>
      </c>
      <c r="H2117" s="275">
        <v>8.6036322045140068</v>
      </c>
      <c r="I2117" s="275">
        <v>6.8756781962351035</v>
      </c>
      <c r="J2117" s="275">
        <v>7.6999626338584815</v>
      </c>
      <c r="K2117" s="275">
        <v>13.203523974550379</v>
      </c>
      <c r="L2117" s="275">
        <v>5.5847566088112268</v>
      </c>
      <c r="M2117" s="275">
        <v>8.5272051795116059</v>
      </c>
      <c r="N2117" s="275">
        <v>4.7765465560169478</v>
      </c>
      <c r="O2117" s="275">
        <v>1.2020421712250453</v>
      </c>
      <c r="P2117" s="275">
        <v>2.5684201664784694</v>
      </c>
      <c r="Q2117" s="275">
        <v>4.3718047697226634</v>
      </c>
      <c r="R2117" s="275">
        <v>2.1442870853896423</v>
      </c>
      <c r="S2117" s="275">
        <v>3.1560974059560793</v>
      </c>
      <c r="T2117" s="275">
        <v>6.4956261969807194</v>
      </c>
      <c r="U2117" s="275">
        <v>1.807540410274922</v>
      </c>
      <c r="V2117" s="275">
        <v>3.704814615591987</v>
      </c>
      <c r="W2117" s="275">
        <v>6.273616583153907E-2</v>
      </c>
      <c r="X2117" s="275">
        <v>1.0220759835649473E-3</v>
      </c>
      <c r="Y2117" s="275">
        <v>3.187912090755201E-2</v>
      </c>
      <c r="Z2117" s="275">
        <v>4.0267339079941141E-3</v>
      </c>
      <c r="AA2117" s="275">
        <v>4.0267339079941141E-3</v>
      </c>
      <c r="AB2117" s="275">
        <v>4.0267339079941141E-3</v>
      </c>
      <c r="AC2117" s="275">
        <v>4.0267339079941141E-3</v>
      </c>
      <c r="AD2117" s="275">
        <v>4.0267339079941141E-3</v>
      </c>
      <c r="AE2117" s="275">
        <v>4.0267339079941141E-3</v>
      </c>
      <c r="AF2117" s="275">
        <v>12.7102119059</v>
      </c>
      <c r="AG2117" s="275">
        <v>1.1769529674999999</v>
      </c>
      <c r="AH2117" s="275">
        <v>1.1769529674999999</v>
      </c>
      <c r="AI2117" s="275">
        <v>1.4775274820629867</v>
      </c>
      <c r="AJ2117" s="275">
        <v>1.4775274820629867</v>
      </c>
      <c r="AK2117" s="275">
        <v>1.4775274820629867</v>
      </c>
    </row>
    <row r="2118" spans="1:37" ht="15" x14ac:dyDescent="0.25">
      <c r="A2118" s="269" t="s">
        <v>4206</v>
      </c>
      <c r="B2118" s="269" t="s">
        <v>4207</v>
      </c>
      <c r="C2118" s="275">
        <v>4</v>
      </c>
      <c r="D2118" s="269" t="s">
        <v>802</v>
      </c>
      <c r="E2118" s="275">
        <v>16.319394281169672</v>
      </c>
      <c r="F2118" s="275">
        <v>10.754145779949766</v>
      </c>
      <c r="G2118" s="275">
        <v>12.181603399792712</v>
      </c>
      <c r="H2118" s="275">
        <v>14.489945710707714</v>
      </c>
      <c r="I2118" s="275">
        <v>11.838878183646603</v>
      </c>
      <c r="J2118" s="275">
        <v>13.283562619696418</v>
      </c>
      <c r="K2118" s="275">
        <v>19.407523958814753</v>
      </c>
      <c r="L2118" s="275">
        <v>11.7887565930756</v>
      </c>
      <c r="M2118" s="275">
        <v>14.731205163775979</v>
      </c>
      <c r="N2118" s="275">
        <v>6.7268789292251618</v>
      </c>
      <c r="O2118" s="275">
        <v>3.1523745444332585</v>
      </c>
      <c r="P2118" s="275">
        <v>4.518752539686683</v>
      </c>
      <c r="Q2118" s="275">
        <v>6.5399273573938927</v>
      </c>
      <c r="R2118" s="275">
        <v>4.3124096730608716</v>
      </c>
      <c r="S2118" s="275">
        <v>5.2153248863958011</v>
      </c>
      <c r="T2118" s="275">
        <v>8.663748784651947</v>
      </c>
      <c r="U2118" s="275">
        <v>3.9756629979461509</v>
      </c>
      <c r="V2118" s="275">
        <v>5.8729372032632154</v>
      </c>
      <c r="W2118" s="275">
        <v>0.10583095918443342</v>
      </c>
      <c r="X2118" s="275">
        <v>1.7759861513555976E-3</v>
      </c>
      <c r="Y2118" s="275">
        <v>5.3803472667894509E-2</v>
      </c>
      <c r="Z2118" s="275">
        <v>5.8054459524799901E-2</v>
      </c>
      <c r="AA2118" s="275">
        <v>5.8054459524799901E-2</v>
      </c>
      <c r="AB2118" s="275">
        <v>5.8054459524799901E-2</v>
      </c>
      <c r="AC2118" s="275">
        <v>5.8054459524799901E-2</v>
      </c>
      <c r="AD2118" s="275">
        <v>5.8054459524799901E-2</v>
      </c>
      <c r="AE2118" s="275">
        <v>5.8054459524799901E-2</v>
      </c>
      <c r="AF2118" s="275">
        <v>12.851221013</v>
      </c>
      <c r="AG2118" s="275">
        <v>1.1900102825999999</v>
      </c>
      <c r="AH2118" s="275">
        <v>1.1900102825999999</v>
      </c>
      <c r="AI2118" s="275">
        <v>1.5021199681484874</v>
      </c>
      <c r="AJ2118" s="275">
        <v>1.5021199681484874</v>
      </c>
      <c r="AK2118" s="275">
        <v>1.5021199681484874</v>
      </c>
    </row>
    <row r="2119" spans="1:37" ht="15" x14ac:dyDescent="0.25">
      <c r="A2119" s="269" t="s">
        <v>4494</v>
      </c>
      <c r="B2119" s="269" t="s">
        <v>4198</v>
      </c>
      <c r="C2119" s="275">
        <v>4</v>
      </c>
      <c r="D2119" s="269" t="s">
        <v>802</v>
      </c>
      <c r="E2119" s="275">
        <v>16.319394281169672</v>
      </c>
      <c r="F2119" s="275">
        <v>10.754145779949766</v>
      </c>
      <c r="G2119" s="275">
        <v>12.181603399792712</v>
      </c>
      <c r="H2119" s="275">
        <v>14.489945710707714</v>
      </c>
      <c r="I2119" s="275">
        <v>11.838878183646603</v>
      </c>
      <c r="J2119" s="275">
        <v>13.283562619696418</v>
      </c>
      <c r="K2119" s="275">
        <v>19.407523958814753</v>
      </c>
      <c r="L2119" s="275">
        <v>11.7887565930756</v>
      </c>
      <c r="M2119" s="275">
        <v>14.731205163775979</v>
      </c>
      <c r="N2119" s="275">
        <v>6.7268789292251618</v>
      </c>
      <c r="O2119" s="275">
        <v>3.1523745444332585</v>
      </c>
      <c r="P2119" s="275">
        <v>4.518752539686683</v>
      </c>
      <c r="Q2119" s="275">
        <v>6.5399273573938936</v>
      </c>
      <c r="R2119" s="275">
        <v>4.3124096730608716</v>
      </c>
      <c r="S2119" s="275">
        <v>5.2153248863958019</v>
      </c>
      <c r="T2119" s="275">
        <v>8.663748784651947</v>
      </c>
      <c r="U2119" s="275">
        <v>3.9756629979461509</v>
      </c>
      <c r="V2119" s="275">
        <v>5.8729372032632154</v>
      </c>
      <c r="W2119" s="275">
        <v>4.8726827265231247E-2</v>
      </c>
      <c r="X2119" s="275">
        <v>6.9737828285195769E-4</v>
      </c>
      <c r="Y2119" s="275">
        <v>2.4712102774041601E-2</v>
      </c>
      <c r="Z2119" s="275">
        <v>2.9671429261810055E-3</v>
      </c>
      <c r="AA2119" s="275">
        <v>2.9671429261810055E-3</v>
      </c>
      <c r="AB2119" s="275">
        <v>2.9671429261810055E-3</v>
      </c>
      <c r="AC2119" s="275">
        <v>2.9671429261810055E-3</v>
      </c>
      <c r="AD2119" s="275">
        <v>2.9671429261810055E-3</v>
      </c>
      <c r="AE2119" s="275">
        <v>2.9671429261810055E-3</v>
      </c>
      <c r="AF2119" s="275">
        <v>12.851221013</v>
      </c>
      <c r="AG2119" s="275">
        <v>1.1900102825999999</v>
      </c>
      <c r="AH2119" s="275">
        <v>1.1900102825999999</v>
      </c>
      <c r="AI2119" s="275">
        <v>1.5021199681484874</v>
      </c>
      <c r="AJ2119" s="275">
        <v>1.5021199681484874</v>
      </c>
      <c r="AK2119" s="275">
        <v>1.5021199681484874</v>
      </c>
    </row>
    <row r="2120" spans="1:37" ht="15" x14ac:dyDescent="0.25">
      <c r="A2120" s="269" t="s">
        <v>4208</v>
      </c>
      <c r="B2120" s="269" t="s">
        <v>4209</v>
      </c>
      <c r="C2120" s="275">
        <v>4</v>
      </c>
      <c r="D2120" s="269" t="s">
        <v>802</v>
      </c>
      <c r="E2120" s="275">
        <v>16.319394281169672</v>
      </c>
      <c r="F2120" s="275">
        <v>10.754145779949766</v>
      </c>
      <c r="G2120" s="275">
        <v>12.181603399792712</v>
      </c>
      <c r="H2120" s="275">
        <v>14.489945710707714</v>
      </c>
      <c r="I2120" s="275">
        <v>11.838878183646603</v>
      </c>
      <c r="J2120" s="275">
        <v>13.283562619696418</v>
      </c>
      <c r="K2120" s="275">
        <v>19.407523958814753</v>
      </c>
      <c r="L2120" s="275">
        <v>11.7887565930756</v>
      </c>
      <c r="M2120" s="275">
        <v>14.731205163775979</v>
      </c>
      <c r="N2120" s="275">
        <v>5.606082100113893</v>
      </c>
      <c r="O2120" s="275">
        <v>2.0315777153219901</v>
      </c>
      <c r="P2120" s="275">
        <v>3.3979557105754132</v>
      </c>
      <c r="Q2120" s="275">
        <v>5.419130528282623</v>
      </c>
      <c r="R2120" s="275">
        <v>3.1916128439496019</v>
      </c>
      <c r="S2120" s="275">
        <v>4.0945280572845322</v>
      </c>
      <c r="T2120" s="275">
        <v>7.5429519555406781</v>
      </c>
      <c r="U2120" s="275">
        <v>2.854866168834882</v>
      </c>
      <c r="V2120" s="275">
        <v>4.7521403741519457</v>
      </c>
      <c r="W2120" s="275">
        <v>4.8726827265231247E-2</v>
      </c>
      <c r="X2120" s="275">
        <v>6.9737828285195769E-4</v>
      </c>
      <c r="Y2120" s="275">
        <v>2.4712102774041601E-2</v>
      </c>
      <c r="Z2120" s="275">
        <v>2.9671429261810055E-3</v>
      </c>
      <c r="AA2120" s="275">
        <v>2.9671429261810055E-3</v>
      </c>
      <c r="AB2120" s="275">
        <v>2.9671429261810055E-3</v>
      </c>
      <c r="AC2120" s="275">
        <v>2.9671429261810055E-3</v>
      </c>
      <c r="AD2120" s="275">
        <v>2.9671429261810055E-3</v>
      </c>
      <c r="AE2120" s="275">
        <v>2.9671429261810055E-3</v>
      </c>
      <c r="AF2120" s="275">
        <v>12.849863534900001</v>
      </c>
      <c r="AG2120" s="275">
        <v>1.1898845825</v>
      </c>
      <c r="AH2120" s="275">
        <v>1.1898845825</v>
      </c>
      <c r="AI2120" s="275">
        <v>1.4983389214403706</v>
      </c>
      <c r="AJ2120" s="275">
        <v>1.4983389214403706</v>
      </c>
      <c r="AK2120" s="275">
        <v>1.4983389214403706</v>
      </c>
    </row>
    <row r="2121" spans="1:37" ht="15" x14ac:dyDescent="0.25">
      <c r="A2121" s="269" t="s">
        <v>2673</v>
      </c>
      <c r="B2121" s="269" t="s">
        <v>599</v>
      </c>
      <c r="C2121" s="275">
        <v>7</v>
      </c>
      <c r="D2121" s="269" t="s">
        <v>802</v>
      </c>
      <c r="E2121" s="275">
        <v>29.536011879061228</v>
      </c>
      <c r="F2121" s="275">
        <v>16.62611397502679</v>
      </c>
      <c r="G2121" s="275">
        <v>19.730151735232386</v>
      </c>
      <c r="H2121" s="275">
        <v>23.064950587184629</v>
      </c>
      <c r="I2121" s="275">
        <v>18.494522078938516</v>
      </c>
      <c r="J2121" s="275">
        <v>19.875136976076533</v>
      </c>
      <c r="K2121" s="275">
        <v>34.001044143879376</v>
      </c>
      <c r="L2121" s="275">
        <v>18.078560502792516</v>
      </c>
      <c r="M2121" s="275">
        <v>23.420538602106383</v>
      </c>
      <c r="N2121" s="275">
        <v>30.556606255450379</v>
      </c>
      <c r="O2121" s="275">
        <v>26.604108229148373</v>
      </c>
      <c r="P2121" s="275">
        <v>28.040515691071267</v>
      </c>
      <c r="Q2121" s="275">
        <v>30.899208341395443</v>
      </c>
      <c r="R2121" s="275">
        <v>28.287841604721972</v>
      </c>
      <c r="S2121" s="275">
        <v>29.261131536468366</v>
      </c>
      <c r="T2121" s="275">
        <v>33.451238639740879</v>
      </c>
      <c r="U2121" s="275">
        <v>28.754508420996125</v>
      </c>
      <c r="V2121" s="275">
        <v>30.586637449775143</v>
      </c>
      <c r="W2121" s="275">
        <v>1.6045598825092879</v>
      </c>
      <c r="X2121" s="275">
        <v>2.5422510605018541E-2</v>
      </c>
      <c r="Y2121" s="275">
        <v>0.81499119655715324</v>
      </c>
      <c r="Z2121" s="275">
        <v>0.54820346766313444</v>
      </c>
      <c r="AA2121" s="275">
        <v>0.54820346766313444</v>
      </c>
      <c r="AB2121" s="275">
        <v>0.54820346766313444</v>
      </c>
      <c r="AC2121" s="275">
        <v>0.54820346766313444</v>
      </c>
      <c r="AD2121" s="275">
        <v>0.54820346766313444</v>
      </c>
      <c r="AE2121" s="275">
        <v>0.54820346766313444</v>
      </c>
      <c r="AF2121" s="275">
        <v>21.528270298700001</v>
      </c>
      <c r="AG2121" s="275">
        <v>1.9934975843999998</v>
      </c>
      <c r="AH2121" s="275">
        <v>1.9934975843999998</v>
      </c>
      <c r="AI2121" s="275">
        <v>2.2518514641636642</v>
      </c>
      <c r="AJ2121" s="275">
        <v>2.2518514641636642</v>
      </c>
      <c r="AK2121" s="275">
        <v>2.2518514641636642</v>
      </c>
    </row>
    <row r="2122" spans="1:37" ht="15" x14ac:dyDescent="0.25">
      <c r="A2122" s="269" t="s">
        <v>2473</v>
      </c>
      <c r="B2122" s="269" t="s">
        <v>599</v>
      </c>
      <c r="C2122" s="275">
        <v>7</v>
      </c>
      <c r="D2122" s="269" t="s">
        <v>802</v>
      </c>
      <c r="E2122" s="275">
        <v>40.8922061728194</v>
      </c>
      <c r="F2122" s="275">
        <v>22.452384090953608</v>
      </c>
      <c r="G2122" s="275">
        <v>26.948555147613604</v>
      </c>
      <c r="H2122" s="275">
        <v>31.35089631362797</v>
      </c>
      <c r="I2122" s="275">
        <v>25.37020027517362</v>
      </c>
      <c r="J2122" s="275">
        <v>27.575099609935016</v>
      </c>
      <c r="K2122" s="275">
        <v>47.204568118429755</v>
      </c>
      <c r="L2122" s="275">
        <v>23.663317111603746</v>
      </c>
      <c r="M2122" s="275">
        <v>31.947743781617994</v>
      </c>
      <c r="N2122" s="275">
        <v>31.435763492917928</v>
      </c>
      <c r="O2122" s="275">
        <v>23.908761081824018</v>
      </c>
      <c r="P2122" s="275">
        <v>26.711546539000338</v>
      </c>
      <c r="Q2122" s="275">
        <v>31.373623792568708</v>
      </c>
      <c r="R2122" s="275">
        <v>27.27622783297122</v>
      </c>
      <c r="S2122" s="275">
        <v>28.519839623875047</v>
      </c>
      <c r="T2122" s="275">
        <v>36.049475518172194</v>
      </c>
      <c r="U2122" s="275">
        <v>26.664659512721649</v>
      </c>
      <c r="V2122" s="275">
        <v>30.394062746817724</v>
      </c>
      <c r="W2122" s="275">
        <v>1.3849101249922557</v>
      </c>
      <c r="X2122" s="275">
        <v>2.2207128056050872E-2</v>
      </c>
      <c r="Y2122" s="275">
        <v>0.70355862652415335</v>
      </c>
      <c r="Z2122" s="275">
        <v>0.43718087346227036</v>
      </c>
      <c r="AA2122" s="275">
        <v>0.43718087346227036</v>
      </c>
      <c r="AB2122" s="275">
        <v>0.43718087346227036</v>
      </c>
      <c r="AC2122" s="275">
        <v>0.43718087346227036</v>
      </c>
      <c r="AD2122" s="275">
        <v>0.43718087346227036</v>
      </c>
      <c r="AE2122" s="275">
        <v>0.43718087346227036</v>
      </c>
      <c r="AF2122" s="275">
        <v>34.320808968999998</v>
      </c>
      <c r="AG2122" s="275">
        <v>3.178073913</v>
      </c>
      <c r="AH2122" s="275">
        <v>3.178073913</v>
      </c>
      <c r="AI2122" s="275">
        <v>3.5877407796883372</v>
      </c>
      <c r="AJ2122" s="275">
        <v>3.5877407796883372</v>
      </c>
      <c r="AK2122" s="275">
        <v>3.5877407796883372</v>
      </c>
    </row>
    <row r="2123" spans="1:37" ht="15" x14ac:dyDescent="0.25">
      <c r="A2123" s="269" t="s">
        <v>2674</v>
      </c>
      <c r="B2123" s="269" t="s">
        <v>570</v>
      </c>
      <c r="C2123" s="275">
        <v>5</v>
      </c>
      <c r="D2123" s="269" t="s">
        <v>802</v>
      </c>
      <c r="E2123" s="275">
        <v>11.356194293758174</v>
      </c>
      <c r="F2123" s="275">
        <v>5.7909457925382677</v>
      </c>
      <c r="G2123" s="275">
        <v>7.2184034123812104</v>
      </c>
      <c r="H2123" s="275">
        <v>8.6036322045140068</v>
      </c>
      <c r="I2123" s="275">
        <v>6.8756781962351035</v>
      </c>
      <c r="J2123" s="275">
        <v>7.6999626338584815</v>
      </c>
      <c r="K2123" s="275">
        <v>13.203523974550379</v>
      </c>
      <c r="L2123" s="275">
        <v>5.5847566088112268</v>
      </c>
      <c r="M2123" s="275">
        <v>8.5272051795116059</v>
      </c>
      <c r="N2123" s="275">
        <v>5.9855382840784745</v>
      </c>
      <c r="O2123" s="275">
        <v>2.4110338992865716</v>
      </c>
      <c r="P2123" s="275">
        <v>3.7774118945399962</v>
      </c>
      <c r="Q2123" s="275">
        <v>5.5807964977841902</v>
      </c>
      <c r="R2123" s="275">
        <v>3.3532788134511682</v>
      </c>
      <c r="S2123" s="275">
        <v>4.3650891340176061</v>
      </c>
      <c r="T2123" s="275">
        <v>7.7046179250422444</v>
      </c>
      <c r="U2123" s="275">
        <v>3.0165321383364483</v>
      </c>
      <c r="V2123" s="275">
        <v>4.9138063436535129</v>
      </c>
      <c r="W2123" s="275">
        <v>0.11862187655074122</v>
      </c>
      <c r="X2123" s="275">
        <v>2.0004484520685871E-3</v>
      </c>
      <c r="Y2123" s="275">
        <v>6.0311162501404905E-2</v>
      </c>
      <c r="Z2123" s="275">
        <v>5.8902180346613014E-2</v>
      </c>
      <c r="AA2123" s="275">
        <v>5.8902180346613014E-2</v>
      </c>
      <c r="AB2123" s="275">
        <v>5.8902180346613014E-2</v>
      </c>
      <c r="AC2123" s="275">
        <v>5.8902180346613014E-2</v>
      </c>
      <c r="AD2123" s="275">
        <v>5.8902180346613014E-2</v>
      </c>
      <c r="AE2123" s="275">
        <v>5.8902180346613014E-2</v>
      </c>
      <c r="AF2123" s="275">
        <v>12.7138398186</v>
      </c>
      <c r="AG2123" s="275">
        <v>1.1772889079999997</v>
      </c>
      <c r="AH2123" s="275">
        <v>1.1772889079999997</v>
      </c>
      <c r="AI2123" s="275">
        <v>1.4813125098655666</v>
      </c>
      <c r="AJ2123" s="275">
        <v>1.4813125098655666</v>
      </c>
      <c r="AK2123" s="275">
        <v>1.4813125098655666</v>
      </c>
    </row>
    <row r="2124" spans="1:37" ht="15" x14ac:dyDescent="0.25">
      <c r="A2124" s="269" t="s">
        <v>2474</v>
      </c>
      <c r="B2124" s="269" t="s">
        <v>570</v>
      </c>
      <c r="C2124" s="275">
        <v>5</v>
      </c>
      <c r="D2124" s="269" t="s">
        <v>802</v>
      </c>
      <c r="E2124" s="275">
        <v>11.356194293758174</v>
      </c>
      <c r="F2124" s="275">
        <v>5.7909457925382677</v>
      </c>
      <c r="G2124" s="275">
        <v>7.2184034123812104</v>
      </c>
      <c r="H2124" s="275">
        <v>8.6036322045140068</v>
      </c>
      <c r="I2124" s="275">
        <v>6.8756781962351035</v>
      </c>
      <c r="J2124" s="275">
        <v>7.6999626338584815</v>
      </c>
      <c r="K2124" s="275">
        <v>13.203523974550379</v>
      </c>
      <c r="L2124" s="275">
        <v>5.5847566088112268</v>
      </c>
      <c r="M2124" s="275">
        <v>8.5272051795116059</v>
      </c>
      <c r="N2124" s="275">
        <v>4.7765465560169478</v>
      </c>
      <c r="O2124" s="275">
        <v>1.2020421712250453</v>
      </c>
      <c r="P2124" s="275">
        <v>2.5684201664784694</v>
      </c>
      <c r="Q2124" s="275">
        <v>4.3718047697226643</v>
      </c>
      <c r="R2124" s="275">
        <v>2.1442870853896423</v>
      </c>
      <c r="S2124" s="275">
        <v>3.1560974059560798</v>
      </c>
      <c r="T2124" s="275">
        <v>6.4956261969807176</v>
      </c>
      <c r="U2124" s="275">
        <v>1.8075404102749222</v>
      </c>
      <c r="V2124" s="275">
        <v>3.7048146155919865</v>
      </c>
      <c r="W2124" s="275">
        <v>8.8318000604154706E-2</v>
      </c>
      <c r="X2124" s="275">
        <v>1.4710005439194974E-3</v>
      </c>
      <c r="Y2124" s="275">
        <v>4.4894500574037099E-2</v>
      </c>
      <c r="Z2124" s="275">
        <v>5.7221755116203307E-3</v>
      </c>
      <c r="AA2124" s="275">
        <v>5.7221755116203307E-3</v>
      </c>
      <c r="AB2124" s="275">
        <v>5.7221755116203307E-3</v>
      </c>
      <c r="AC2124" s="275">
        <v>5.7221755116203307E-3</v>
      </c>
      <c r="AD2124" s="275">
        <v>5.7221755116203307E-3</v>
      </c>
      <c r="AE2124" s="275">
        <v>5.7221755116203307E-3</v>
      </c>
      <c r="AF2124" s="275">
        <v>12.7102119059</v>
      </c>
      <c r="AG2124" s="275">
        <v>1.1769529674999999</v>
      </c>
      <c r="AH2124" s="275">
        <v>1.1769529674999999</v>
      </c>
      <c r="AI2124" s="275">
        <v>1.4775274820629867</v>
      </c>
      <c r="AJ2124" s="275">
        <v>1.4775274820629867</v>
      </c>
      <c r="AK2124" s="275">
        <v>1.4775274820629867</v>
      </c>
    </row>
    <row r="2125" spans="1:37" ht="15" x14ac:dyDescent="0.25">
      <c r="A2125" s="269" t="s">
        <v>2675</v>
      </c>
      <c r="B2125" s="269" t="s">
        <v>602</v>
      </c>
      <c r="C2125" s="275">
        <v>4</v>
      </c>
      <c r="D2125" s="269" t="s">
        <v>802</v>
      </c>
      <c r="E2125" s="275">
        <v>16.319394281169672</v>
      </c>
      <c r="F2125" s="275">
        <v>10.754145779949766</v>
      </c>
      <c r="G2125" s="275">
        <v>12.181603399792712</v>
      </c>
      <c r="H2125" s="275">
        <v>14.489945710707714</v>
      </c>
      <c r="I2125" s="275">
        <v>11.838878183646603</v>
      </c>
      <c r="J2125" s="275">
        <v>13.283562619696418</v>
      </c>
      <c r="K2125" s="275">
        <v>19.407523958814753</v>
      </c>
      <c r="L2125" s="275">
        <v>11.7887565930756</v>
      </c>
      <c r="M2125" s="275">
        <v>14.731205163775979</v>
      </c>
      <c r="N2125" s="275">
        <v>6.7268789292251618</v>
      </c>
      <c r="O2125" s="275">
        <v>3.1523745444332589</v>
      </c>
      <c r="P2125" s="275">
        <v>4.5187525396866821</v>
      </c>
      <c r="Q2125" s="275">
        <v>6.5399273573938927</v>
      </c>
      <c r="R2125" s="275">
        <v>4.3124096730608708</v>
      </c>
      <c r="S2125" s="275">
        <v>5.2153248863958011</v>
      </c>
      <c r="T2125" s="275">
        <v>8.663748784651947</v>
      </c>
      <c r="U2125" s="275">
        <v>3.9756629979461513</v>
      </c>
      <c r="V2125" s="275">
        <v>5.8729372032632154</v>
      </c>
      <c r="W2125" s="275">
        <v>0.10583095918443342</v>
      </c>
      <c r="X2125" s="275">
        <v>1.7759861513555976E-3</v>
      </c>
      <c r="Y2125" s="275">
        <v>5.3803472667894509E-2</v>
      </c>
      <c r="Z2125" s="275">
        <v>5.8054459524799901E-2</v>
      </c>
      <c r="AA2125" s="275">
        <v>5.8054459524799901E-2</v>
      </c>
      <c r="AB2125" s="275">
        <v>5.8054459524799901E-2</v>
      </c>
      <c r="AC2125" s="275">
        <v>5.8054459524799901E-2</v>
      </c>
      <c r="AD2125" s="275">
        <v>5.8054459524799901E-2</v>
      </c>
      <c r="AE2125" s="275">
        <v>5.8054459524799901E-2</v>
      </c>
      <c r="AF2125" s="275">
        <v>12.850432311800001</v>
      </c>
      <c r="AG2125" s="275">
        <v>1.1899372497999998</v>
      </c>
      <c r="AH2125" s="275">
        <v>1.1899372497999998</v>
      </c>
      <c r="AI2125" s="275">
        <v>1.5021199681484874</v>
      </c>
      <c r="AJ2125" s="275">
        <v>1.5021199681484874</v>
      </c>
      <c r="AK2125" s="275">
        <v>1.5021199681484874</v>
      </c>
    </row>
    <row r="2126" spans="1:37" ht="15" x14ac:dyDescent="0.25">
      <c r="A2126" s="269" t="s">
        <v>2475</v>
      </c>
      <c r="B2126" s="269" t="s">
        <v>602</v>
      </c>
      <c r="C2126" s="275">
        <v>4</v>
      </c>
      <c r="D2126" s="269" t="s">
        <v>802</v>
      </c>
      <c r="E2126" s="275">
        <v>16.319394281169672</v>
      </c>
      <c r="F2126" s="275">
        <v>10.754145779949766</v>
      </c>
      <c r="G2126" s="275">
        <v>12.181603399792712</v>
      </c>
      <c r="H2126" s="275">
        <v>14.489945710707714</v>
      </c>
      <c r="I2126" s="275">
        <v>11.838878183646603</v>
      </c>
      <c r="J2126" s="275">
        <v>13.283562619696418</v>
      </c>
      <c r="K2126" s="275">
        <v>19.407523958814753</v>
      </c>
      <c r="L2126" s="275">
        <v>11.7887565930756</v>
      </c>
      <c r="M2126" s="275">
        <v>14.731205163775979</v>
      </c>
      <c r="N2126" s="275">
        <v>5.606082100113893</v>
      </c>
      <c r="O2126" s="275">
        <v>2.0315777153219901</v>
      </c>
      <c r="P2126" s="275">
        <v>3.3979557105754132</v>
      </c>
      <c r="Q2126" s="275">
        <v>5.4191305282826239</v>
      </c>
      <c r="R2126" s="275">
        <v>3.1916128439496019</v>
      </c>
      <c r="S2126" s="275">
        <v>4.0945280572845331</v>
      </c>
      <c r="T2126" s="275">
        <v>7.5429519555406781</v>
      </c>
      <c r="U2126" s="275">
        <v>2.8548661688348824</v>
      </c>
      <c r="V2126" s="275">
        <v>4.7521403741519466</v>
      </c>
      <c r="W2126" s="275">
        <v>4.8726827265231247E-2</v>
      </c>
      <c r="X2126" s="275">
        <v>6.9737828285195769E-4</v>
      </c>
      <c r="Y2126" s="275">
        <v>2.4712102774041601E-2</v>
      </c>
      <c r="Z2126" s="275">
        <v>2.9671429261810055E-3</v>
      </c>
      <c r="AA2126" s="275">
        <v>2.9671429261810055E-3</v>
      </c>
      <c r="AB2126" s="275">
        <v>2.9671429261810055E-3</v>
      </c>
      <c r="AC2126" s="275">
        <v>2.9671429261810055E-3</v>
      </c>
      <c r="AD2126" s="275">
        <v>2.9671429261810055E-3</v>
      </c>
      <c r="AE2126" s="275">
        <v>2.9671429261810055E-3</v>
      </c>
      <c r="AF2126" s="275">
        <v>12.8497210981</v>
      </c>
      <c r="AG2126" s="275">
        <v>1.1898713934999998</v>
      </c>
      <c r="AH2126" s="275">
        <v>1.1898713934999998</v>
      </c>
      <c r="AI2126" s="275">
        <v>1.4983389214403706</v>
      </c>
      <c r="AJ2126" s="275">
        <v>1.4983389214403706</v>
      </c>
      <c r="AK2126" s="275">
        <v>1.4983389214403706</v>
      </c>
    </row>
    <row r="2127" spans="1:37" ht="15" x14ac:dyDescent="0.25">
      <c r="A2127" s="269" t="s">
        <v>1190</v>
      </c>
      <c r="B2127" s="269" t="s">
        <v>3236</v>
      </c>
      <c r="C2127" s="275">
        <v>310</v>
      </c>
      <c r="D2127" s="269" t="s">
        <v>802</v>
      </c>
      <c r="E2127" s="275">
        <v>1046.3382300082681</v>
      </c>
      <c r="F2127" s="275">
        <v>1000.5287485543014</v>
      </c>
      <c r="G2127" s="275">
        <v>1019.2077157494761</v>
      </c>
      <c r="H2127" s="275">
        <v>1017.1050272591774</v>
      </c>
      <c r="I2127" s="275">
        <v>1008.3653490757428</v>
      </c>
      <c r="J2127" s="275">
        <v>1012.7351881674601</v>
      </c>
      <c r="K2127" s="275">
        <v>1046.3382300082681</v>
      </c>
      <c r="L2127" s="275">
        <v>1001.1797710308178</v>
      </c>
      <c r="M2127" s="275">
        <v>1021.7472707053113</v>
      </c>
      <c r="N2127" s="275">
        <v>132.65475400819702</v>
      </c>
      <c r="O2127" s="275">
        <v>132.63734105409949</v>
      </c>
      <c r="P2127" s="275">
        <v>132.64241983237795</v>
      </c>
      <c r="Q2127" s="275">
        <v>132.64604753114824</v>
      </c>
      <c r="R2127" s="275">
        <v>132.63734105409949</v>
      </c>
      <c r="S2127" s="275">
        <v>132.64169429262387</v>
      </c>
      <c r="T2127" s="275">
        <v>132.65475400819702</v>
      </c>
      <c r="U2127" s="275">
        <v>132.63734105409949</v>
      </c>
      <c r="V2127" s="275">
        <v>132.64387091188604</v>
      </c>
      <c r="W2127" s="275">
        <v>10.457722537804948</v>
      </c>
      <c r="X2127" s="275">
        <v>0.23141006948856302</v>
      </c>
      <c r="Y2127" s="275">
        <v>5.3445663036467552</v>
      </c>
      <c r="Z2127" s="275">
        <v>1.9546758694832871</v>
      </c>
      <c r="AA2127" s="275">
        <v>1.9546758694832871</v>
      </c>
      <c r="AB2127" s="275">
        <v>1.9546758694832871</v>
      </c>
      <c r="AC2127" s="275">
        <v>1.9546758694832871</v>
      </c>
      <c r="AD2127" s="275">
        <v>1.9546758694832871</v>
      </c>
      <c r="AE2127" s="275">
        <v>1.9546758694832871</v>
      </c>
      <c r="AF2127" s="275">
        <v>346.28992459339997</v>
      </c>
      <c r="AG2127" s="275">
        <v>32.066039325700004</v>
      </c>
      <c r="AH2127" s="275">
        <v>32.066039325700004</v>
      </c>
      <c r="AI2127" s="275">
        <v>64.435439152737445</v>
      </c>
      <c r="AJ2127" s="275">
        <v>64.435439152737445</v>
      </c>
      <c r="AK2127" s="275">
        <v>64.435439152737445</v>
      </c>
    </row>
    <row r="2128" spans="1:37" ht="15" x14ac:dyDescent="0.25">
      <c r="A2128" s="269" t="s">
        <v>1191</v>
      </c>
      <c r="B2128" s="269" t="s">
        <v>3035</v>
      </c>
      <c r="C2128" s="275">
        <v>146</v>
      </c>
      <c r="D2128" s="269" t="s">
        <v>802</v>
      </c>
      <c r="E2128" s="275">
        <v>2798.2393750339324</v>
      </c>
      <c r="F2128" s="275">
        <v>2767.3062247463504</v>
      </c>
      <c r="G2128" s="275">
        <v>2785.7354374933116</v>
      </c>
      <c r="H2128" s="275">
        <v>2793.9077456633063</v>
      </c>
      <c r="I2128" s="275">
        <v>2777.8216995654648</v>
      </c>
      <c r="J2128" s="275">
        <v>2785.9006369600152</v>
      </c>
      <c r="K2128" s="275">
        <v>2800.6839550825935</v>
      </c>
      <c r="L2128" s="275">
        <v>2776.0383746221778</v>
      </c>
      <c r="M2128" s="275">
        <v>2788.4139507062018</v>
      </c>
      <c r="N2128" s="275">
        <v>265.36332469290721</v>
      </c>
      <c r="O2128" s="275">
        <v>265.34591173880972</v>
      </c>
      <c r="P2128" s="275">
        <v>265.35099051708812</v>
      </c>
      <c r="Q2128" s="275">
        <v>265.35461821585847</v>
      </c>
      <c r="R2128" s="275">
        <v>265.34591173880972</v>
      </c>
      <c r="S2128" s="275">
        <v>265.35026497733406</v>
      </c>
      <c r="T2128" s="275">
        <v>265.36332469290721</v>
      </c>
      <c r="U2128" s="275">
        <v>265.34591173880972</v>
      </c>
      <c r="V2128" s="275">
        <v>265.35244159659629</v>
      </c>
      <c r="W2128" s="275">
        <v>6.8399035735044835</v>
      </c>
      <c r="X2128" s="275">
        <v>0.17557065834828145</v>
      </c>
      <c r="Y2128" s="275">
        <v>3.5077371159263824</v>
      </c>
      <c r="Z2128" s="275">
        <v>1.6865446364678076</v>
      </c>
      <c r="AA2128" s="275">
        <v>1.6865446364678076</v>
      </c>
      <c r="AB2128" s="275">
        <v>1.6865446364678076</v>
      </c>
      <c r="AC2128" s="275">
        <v>1.6865446364678076</v>
      </c>
      <c r="AD2128" s="275">
        <v>1.6865446364678076</v>
      </c>
      <c r="AE2128" s="275">
        <v>1.6865446364678076</v>
      </c>
      <c r="AF2128" s="275">
        <v>861.27755145569995</v>
      </c>
      <c r="AG2128" s="275">
        <v>79.753331166500004</v>
      </c>
      <c r="AH2128" s="275">
        <v>79.753331166500004</v>
      </c>
      <c r="AI2128" s="275">
        <v>141.5334585812958</v>
      </c>
      <c r="AJ2128" s="275">
        <v>141.5334585812958</v>
      </c>
      <c r="AK2128" s="275">
        <v>141.5334585812958</v>
      </c>
    </row>
    <row r="2129" spans="1:37" ht="15" x14ac:dyDescent="0.25">
      <c r="A2129" s="269" t="s">
        <v>2054</v>
      </c>
      <c r="B2129" s="269" t="s">
        <v>3038</v>
      </c>
      <c r="C2129" s="275">
        <v>183</v>
      </c>
      <c r="D2129" s="269" t="s">
        <v>802</v>
      </c>
      <c r="E2129" s="275">
        <v>3667.4651612479693</v>
      </c>
      <c r="F2129" s="275">
        <v>3644.2196197076983</v>
      </c>
      <c r="G2129" s="275">
        <v>3656.7484553168274</v>
      </c>
      <c r="H2129" s="275">
        <v>3667.4251876717453</v>
      </c>
      <c r="I2129" s="275">
        <v>3654.5201569634546</v>
      </c>
      <c r="J2129" s="275">
        <v>3660.9966152146862</v>
      </c>
      <c r="K2129" s="275">
        <v>3665.1362739433034</v>
      </c>
      <c r="L2129" s="275">
        <v>3649.2392736364591</v>
      </c>
      <c r="M2129" s="275">
        <v>3658.3257206011258</v>
      </c>
      <c r="N2129" s="275">
        <v>362.59277150751501</v>
      </c>
      <c r="O2129" s="275">
        <v>362.57535855341746</v>
      </c>
      <c r="P2129" s="275">
        <v>362.58043733169598</v>
      </c>
      <c r="Q2129" s="275">
        <v>362.58406503046626</v>
      </c>
      <c r="R2129" s="275">
        <v>362.57535855341746</v>
      </c>
      <c r="S2129" s="275">
        <v>362.57971179194192</v>
      </c>
      <c r="T2129" s="275">
        <v>362.59277150751501</v>
      </c>
      <c r="U2129" s="275">
        <v>362.57535855341746</v>
      </c>
      <c r="V2129" s="275">
        <v>362.58188841120409</v>
      </c>
      <c r="W2129" s="275">
        <v>8.2799393463380699</v>
      </c>
      <c r="X2129" s="275">
        <v>0.24394697057396658</v>
      </c>
      <c r="Y2129" s="275">
        <v>4.2619431584560186</v>
      </c>
      <c r="Z2129" s="275">
        <v>2.8215416821969792</v>
      </c>
      <c r="AA2129" s="275">
        <v>2.8215416821969792</v>
      </c>
      <c r="AB2129" s="275">
        <v>2.8215416821969792</v>
      </c>
      <c r="AC2129" s="275">
        <v>2.8215416821969792</v>
      </c>
      <c r="AD2129" s="275">
        <v>2.8215416821969792</v>
      </c>
      <c r="AE2129" s="275">
        <v>2.8215416821969792</v>
      </c>
      <c r="AF2129" s="275">
        <v>973.04977447679994</v>
      </c>
      <c r="AG2129" s="275">
        <v>90.103438303199994</v>
      </c>
      <c r="AH2129" s="275">
        <v>90.103438303199994</v>
      </c>
      <c r="AI2129" s="275">
        <v>213.01924379943418</v>
      </c>
      <c r="AJ2129" s="275">
        <v>213.01924379943418</v>
      </c>
      <c r="AK2129" s="275">
        <v>213.01924379943418</v>
      </c>
    </row>
    <row r="2130" spans="1:37" ht="15" x14ac:dyDescent="0.25">
      <c r="A2130" s="269" t="s">
        <v>1192</v>
      </c>
      <c r="B2130" s="269" t="s">
        <v>603</v>
      </c>
      <c r="C2130" s="275">
        <v>12</v>
      </c>
      <c r="D2130" s="269" t="s">
        <v>802</v>
      </c>
      <c r="E2130" s="275">
        <v>23.545387855050748</v>
      </c>
      <c r="F2130" s="275">
        <v>22.045831955977953</v>
      </c>
      <c r="G2130" s="275">
        <v>22.669508925904168</v>
      </c>
      <c r="H2130" s="275">
        <v>23.018491984009849</v>
      </c>
      <c r="I2130" s="275">
        <v>22.199491960406405</v>
      </c>
      <c r="J2130" s="275">
        <v>22.608991972208127</v>
      </c>
      <c r="K2130" s="275">
        <v>23.545387855050748</v>
      </c>
      <c r="L2130" s="275">
        <v>22.199491960406405</v>
      </c>
      <c r="M2130" s="275">
        <v>22.779130941075465</v>
      </c>
      <c r="N2130" s="275">
        <v>48.730680606467189</v>
      </c>
      <c r="O2130" s="275">
        <v>48.713267652369673</v>
      </c>
      <c r="P2130" s="275">
        <v>48.718346430648118</v>
      </c>
      <c r="Q2130" s="275">
        <v>48.721974129418435</v>
      </c>
      <c r="R2130" s="275">
        <v>48.713267652369673</v>
      </c>
      <c r="S2130" s="275">
        <v>48.717620890894054</v>
      </c>
      <c r="T2130" s="275">
        <v>48.730680606467189</v>
      </c>
      <c r="U2130" s="275">
        <v>48.713267652369673</v>
      </c>
      <c r="V2130" s="275">
        <v>48.719797510156241</v>
      </c>
      <c r="W2130" s="275">
        <v>4.7279642293786859</v>
      </c>
      <c r="X2130" s="275">
        <v>0.13320785744219477</v>
      </c>
      <c r="Y2130" s="275">
        <v>2.4305860434104405</v>
      </c>
      <c r="Z2130" s="275">
        <v>0.73646103282858399</v>
      </c>
      <c r="AA2130" s="275">
        <v>0.73646103282858399</v>
      </c>
      <c r="AB2130" s="275">
        <v>0.73646103282858399</v>
      </c>
      <c r="AC2130" s="275">
        <v>0.73646103282858399</v>
      </c>
      <c r="AD2130" s="275">
        <v>0.73646103282858399</v>
      </c>
      <c r="AE2130" s="275">
        <v>0.73646103282858399</v>
      </c>
      <c r="AF2130" s="275">
        <v>20.659444123899998</v>
      </c>
      <c r="AG2130" s="275">
        <v>1.9130451824999999</v>
      </c>
      <c r="AH2130" s="275">
        <v>1.9130451824999999</v>
      </c>
      <c r="AI2130" s="275">
        <v>2.1676062756151273</v>
      </c>
      <c r="AJ2130" s="275">
        <v>2.1676062756151273</v>
      </c>
      <c r="AK2130" s="275">
        <v>2.1676062756151273</v>
      </c>
    </row>
    <row r="2131" spans="1:37" ht="15" x14ac:dyDescent="0.25">
      <c r="A2131" s="269" t="s">
        <v>1193</v>
      </c>
      <c r="B2131" s="269" t="s">
        <v>1194</v>
      </c>
      <c r="C2131" s="275">
        <v>26</v>
      </c>
      <c r="D2131" s="269" t="s">
        <v>802</v>
      </c>
      <c r="E2131" s="275">
        <v>343.64278033372358</v>
      </c>
      <c r="F2131" s="275">
        <v>296.45482623672785</v>
      </c>
      <c r="G2131" s="275">
        <v>312.83406901608998</v>
      </c>
      <c r="H2131" s="275">
        <v>307.12049076442236</v>
      </c>
      <c r="I2131" s="275">
        <v>306.90981276194748</v>
      </c>
      <c r="J2131" s="275">
        <v>307.01515176318492</v>
      </c>
      <c r="K2131" s="275">
        <v>343.64278033372358</v>
      </c>
      <c r="L2131" s="275">
        <v>299.72423471702257</v>
      </c>
      <c r="M2131" s="275">
        <v>314.1703227754133</v>
      </c>
      <c r="N2131" s="275">
        <v>21.419700808429432</v>
      </c>
      <c r="O2131" s="275">
        <v>21.419700808429432</v>
      </c>
      <c r="P2131" s="275">
        <v>21.419700808429436</v>
      </c>
      <c r="Q2131" s="275">
        <v>21.419700808429432</v>
      </c>
      <c r="R2131" s="275">
        <v>21.419700808429432</v>
      </c>
      <c r="S2131" s="275">
        <v>21.419700808429432</v>
      </c>
      <c r="T2131" s="275">
        <v>21.419700808429432</v>
      </c>
      <c r="U2131" s="275">
        <v>21.419700808429432</v>
      </c>
      <c r="V2131" s="275">
        <v>21.419700808429432</v>
      </c>
      <c r="W2131" s="275">
        <v>0.50585041187797897</v>
      </c>
      <c r="X2131" s="275">
        <v>9.2560791515316262E-3</v>
      </c>
      <c r="Y2131" s="275">
        <v>0.25755324551475528</v>
      </c>
      <c r="Z2131" s="275">
        <v>0.13906837165136263</v>
      </c>
      <c r="AA2131" s="275">
        <v>0.13906837165136263</v>
      </c>
      <c r="AB2131" s="275">
        <v>0.13906837165136263</v>
      </c>
      <c r="AC2131" s="275">
        <v>0.13906837165136263</v>
      </c>
      <c r="AD2131" s="275">
        <v>0.13906837165136263</v>
      </c>
      <c r="AE2131" s="275">
        <v>0.13906837165136263</v>
      </c>
      <c r="AF2131" s="275">
        <v>65.241637854900006</v>
      </c>
      <c r="AG2131" s="275">
        <v>6.0413147079999998</v>
      </c>
      <c r="AH2131" s="275">
        <v>6.0413147079999998</v>
      </c>
      <c r="AI2131" s="275">
        <v>18.860230646602368</v>
      </c>
      <c r="AJ2131" s="275">
        <v>18.860230646602368</v>
      </c>
      <c r="AK2131" s="275">
        <v>18.860230646602368</v>
      </c>
    </row>
    <row r="2132" spans="1:37" ht="15" x14ac:dyDescent="0.25">
      <c r="A2132" s="269" t="s">
        <v>1195</v>
      </c>
      <c r="B2132" s="269" t="s">
        <v>1196</v>
      </c>
      <c r="C2132" s="275">
        <v>50</v>
      </c>
      <c r="D2132" s="269" t="s">
        <v>802</v>
      </c>
      <c r="E2132" s="275">
        <v>118.4948920901173</v>
      </c>
      <c r="F2132" s="275">
        <v>115.08567309333912</v>
      </c>
      <c r="G2132" s="275">
        <v>116.42384887502554</v>
      </c>
      <c r="H2132" s="275">
        <v>117.20015536430653</v>
      </c>
      <c r="I2132" s="275">
        <v>115.36915532234484</v>
      </c>
      <c r="J2132" s="275">
        <v>116.28465534332568</v>
      </c>
      <c r="K2132" s="275">
        <v>118.4948920901173</v>
      </c>
      <c r="L2132" s="275">
        <v>115.36915532234484</v>
      </c>
      <c r="M2132" s="275">
        <v>116.67921008202981</v>
      </c>
      <c r="N2132" s="275">
        <v>10.955040313447157</v>
      </c>
      <c r="O2132" s="275">
        <v>10.955040313447157</v>
      </c>
      <c r="P2132" s="275">
        <v>10.955040313447157</v>
      </c>
      <c r="Q2132" s="275">
        <v>10.955040313447157</v>
      </c>
      <c r="R2132" s="275">
        <v>10.955040313447157</v>
      </c>
      <c r="S2132" s="275">
        <v>10.955040313447157</v>
      </c>
      <c r="T2132" s="275">
        <v>10.955040313447157</v>
      </c>
      <c r="U2132" s="275">
        <v>10.955040313447157</v>
      </c>
      <c r="V2132" s="275">
        <v>10.955040313447157</v>
      </c>
      <c r="W2132" s="275">
        <v>0.95440330569305898</v>
      </c>
      <c r="X2132" s="275">
        <v>1.6672935495135641E-2</v>
      </c>
      <c r="Y2132" s="275">
        <v>0.48553812059409729</v>
      </c>
      <c r="Z2132" s="275">
        <v>0.19488220598979555</v>
      </c>
      <c r="AA2132" s="275">
        <v>0.19488220598979555</v>
      </c>
      <c r="AB2132" s="275">
        <v>0.19488220598979555</v>
      </c>
      <c r="AC2132" s="275">
        <v>0.19488220598979555</v>
      </c>
      <c r="AD2132" s="275">
        <v>0.19488220598979555</v>
      </c>
      <c r="AE2132" s="275">
        <v>0.19488220598979555</v>
      </c>
      <c r="AF2132" s="275">
        <v>47.975343437500001</v>
      </c>
      <c r="AG2132" s="275">
        <v>4.4424582823999996</v>
      </c>
      <c r="AH2132" s="275">
        <v>4.4424582823999996</v>
      </c>
      <c r="AI2132" s="275">
        <v>7.6442207796595714</v>
      </c>
      <c r="AJ2132" s="275">
        <v>7.6442207796595714</v>
      </c>
      <c r="AK2132" s="275">
        <v>7.6442207796595714</v>
      </c>
    </row>
    <row r="2133" spans="1:37" ht="15" x14ac:dyDescent="0.25">
      <c r="A2133" s="269" t="s">
        <v>1197</v>
      </c>
      <c r="B2133" s="269" t="s">
        <v>1198</v>
      </c>
      <c r="C2133" s="275">
        <v>43</v>
      </c>
      <c r="D2133" s="269" t="s">
        <v>802</v>
      </c>
      <c r="E2133" s="275">
        <v>113.90927430030294</v>
      </c>
      <c r="F2133" s="275">
        <v>111.99961120259755</v>
      </c>
      <c r="G2133" s="275">
        <v>112.71411001435774</v>
      </c>
      <c r="H2133" s="275">
        <v>113.14143344553305</v>
      </c>
      <c r="I2133" s="275">
        <v>112.12943342717482</v>
      </c>
      <c r="J2133" s="275">
        <v>112.63543343635394</v>
      </c>
      <c r="K2133" s="275">
        <v>113.90927430030294</v>
      </c>
      <c r="L2133" s="275">
        <v>112.12943342717482</v>
      </c>
      <c r="M2133" s="275">
        <v>112.85984920619073</v>
      </c>
      <c r="N2133" s="275">
        <v>10.148572991601529</v>
      </c>
      <c r="O2133" s="275">
        <v>10.148572991601529</v>
      </c>
      <c r="P2133" s="275">
        <v>10.148572991601528</v>
      </c>
      <c r="Q2133" s="275">
        <v>10.148572991601529</v>
      </c>
      <c r="R2133" s="275">
        <v>10.148572991601529</v>
      </c>
      <c r="S2133" s="275">
        <v>10.148572991601529</v>
      </c>
      <c r="T2133" s="275">
        <v>10.148572991601529</v>
      </c>
      <c r="U2133" s="275">
        <v>10.148572991601529</v>
      </c>
      <c r="V2133" s="275">
        <v>10.148572991601529</v>
      </c>
      <c r="W2133" s="275">
        <v>0.82877532129054154</v>
      </c>
      <c r="X2133" s="275">
        <v>1.3900065476141359E-2</v>
      </c>
      <c r="Y2133" s="275">
        <v>0.42133769338334143</v>
      </c>
      <c r="Z2133" s="275">
        <v>0.17234551325593728</v>
      </c>
      <c r="AA2133" s="275">
        <v>0.17234551325593728</v>
      </c>
      <c r="AB2133" s="275">
        <v>0.17234551325593728</v>
      </c>
      <c r="AC2133" s="275">
        <v>0.17234551325593728</v>
      </c>
      <c r="AD2133" s="275">
        <v>0.17234551325593728</v>
      </c>
      <c r="AE2133" s="275">
        <v>0.17234551325593728</v>
      </c>
      <c r="AF2133" s="275">
        <v>41.109538934900002</v>
      </c>
      <c r="AG2133" s="275">
        <v>3.8066907175999996</v>
      </c>
      <c r="AH2133" s="275">
        <v>3.8066907175999996</v>
      </c>
      <c r="AI2133" s="275">
        <v>7.0297901678001997</v>
      </c>
      <c r="AJ2133" s="275">
        <v>7.0297901678001997</v>
      </c>
      <c r="AK2133" s="275">
        <v>7.0297901678001997</v>
      </c>
    </row>
    <row r="2134" spans="1:37" ht="15" x14ac:dyDescent="0.25">
      <c r="A2134" s="269" t="s">
        <v>1199</v>
      </c>
      <c r="B2134" s="269" t="s">
        <v>1200</v>
      </c>
      <c r="C2134" s="275">
        <v>20</v>
      </c>
      <c r="D2134" s="269" t="s">
        <v>802</v>
      </c>
      <c r="E2134" s="275">
        <v>163.85526280952607</v>
      </c>
      <c r="F2134" s="275">
        <v>155.92367271035152</v>
      </c>
      <c r="G2134" s="275">
        <v>159.63536832599561</v>
      </c>
      <c r="H2134" s="275">
        <v>161.55767195778213</v>
      </c>
      <c r="I2134" s="275">
        <v>157.07667185025537</v>
      </c>
      <c r="J2134" s="275">
        <v>159.31717190401875</v>
      </c>
      <c r="K2134" s="275">
        <v>163.85526280952607</v>
      </c>
      <c r="L2134" s="275">
        <v>157.07667185025537</v>
      </c>
      <c r="M2134" s="275">
        <v>160.1798194019307</v>
      </c>
      <c r="N2134" s="275">
        <v>62.890655917420098</v>
      </c>
      <c r="O2134" s="275">
        <v>62.873242963322582</v>
      </c>
      <c r="P2134" s="275">
        <v>62.878321741601034</v>
      </c>
      <c r="Q2134" s="275">
        <v>62.881949440371343</v>
      </c>
      <c r="R2134" s="275">
        <v>62.873242963322582</v>
      </c>
      <c r="S2134" s="275">
        <v>62.877596201846963</v>
      </c>
      <c r="T2134" s="275">
        <v>62.890655917420098</v>
      </c>
      <c r="U2134" s="275">
        <v>62.873242963322582</v>
      </c>
      <c r="V2134" s="275">
        <v>62.87977282110915</v>
      </c>
      <c r="W2134" s="275">
        <v>4.4007755636420276</v>
      </c>
      <c r="X2134" s="275">
        <v>0.13296070095275844</v>
      </c>
      <c r="Y2134" s="275">
        <v>2.2668681322973931</v>
      </c>
      <c r="Z2134" s="275">
        <v>0.95200692447435897</v>
      </c>
      <c r="AA2134" s="275">
        <v>0.95200692447435897</v>
      </c>
      <c r="AB2134" s="275">
        <v>0.95200692447435897</v>
      </c>
      <c r="AC2134" s="275">
        <v>0.95200692447435897</v>
      </c>
      <c r="AD2134" s="275">
        <v>0.95200692447435897</v>
      </c>
      <c r="AE2134" s="275">
        <v>0.95200692447435897</v>
      </c>
      <c r="AF2134" s="275">
        <v>79.738133860099992</v>
      </c>
      <c r="AG2134" s="275">
        <v>7.3836784069999997</v>
      </c>
      <c r="AH2134" s="275">
        <v>7.3836784069999997</v>
      </c>
      <c r="AI2134" s="275">
        <v>11.284636508206573</v>
      </c>
      <c r="AJ2134" s="275">
        <v>11.284636508206573</v>
      </c>
      <c r="AK2134" s="275">
        <v>11.284636508206573</v>
      </c>
    </row>
    <row r="2135" spans="1:37" ht="15" x14ac:dyDescent="0.25">
      <c r="A2135" s="269" t="s">
        <v>1201</v>
      </c>
      <c r="B2135" s="269" t="s">
        <v>604</v>
      </c>
      <c r="C2135" s="275">
        <v>36</v>
      </c>
      <c r="D2135" s="269" t="s">
        <v>802</v>
      </c>
      <c r="E2135" s="275">
        <v>924.46433188941194</v>
      </c>
      <c r="F2135" s="275">
        <v>919.6888725041232</v>
      </c>
      <c r="G2135" s="275">
        <v>922.26795381372983</v>
      </c>
      <c r="H2135" s="275">
        <v>923.40160222955012</v>
      </c>
      <c r="I2135" s="275">
        <v>920.75160216398513</v>
      </c>
      <c r="J2135" s="275">
        <v>922.07660219676768</v>
      </c>
      <c r="K2135" s="275">
        <v>924.08905459411119</v>
      </c>
      <c r="L2135" s="275">
        <v>920.75160216398513</v>
      </c>
      <c r="M2135" s="275">
        <v>922.51414770287329</v>
      </c>
      <c r="N2135" s="275">
        <v>37.328108408772508</v>
      </c>
      <c r="O2135" s="275">
        <v>37.328108408772508</v>
      </c>
      <c r="P2135" s="275">
        <v>37.328108408772501</v>
      </c>
      <c r="Q2135" s="275">
        <v>37.328108408772508</v>
      </c>
      <c r="R2135" s="275">
        <v>37.328108408772508</v>
      </c>
      <c r="S2135" s="275">
        <v>37.328108408772508</v>
      </c>
      <c r="T2135" s="275">
        <v>37.328108408772508</v>
      </c>
      <c r="U2135" s="275">
        <v>37.328108408772508</v>
      </c>
      <c r="V2135" s="275">
        <v>37.328108408772508</v>
      </c>
      <c r="W2135" s="275">
        <v>0.69886426611843411</v>
      </c>
      <c r="X2135" s="275">
        <v>1.2591343615439702E-2</v>
      </c>
      <c r="Y2135" s="275">
        <v>0.35572780486693689</v>
      </c>
      <c r="Z2135" s="275">
        <v>0.19728496446807275</v>
      </c>
      <c r="AA2135" s="275">
        <v>0.19728496446807275</v>
      </c>
      <c r="AB2135" s="275">
        <v>0.19728496446807275</v>
      </c>
      <c r="AC2135" s="275">
        <v>0.19728496446807275</v>
      </c>
      <c r="AD2135" s="275">
        <v>0.19728496446807275</v>
      </c>
      <c r="AE2135" s="275">
        <v>0.19728496446807275</v>
      </c>
      <c r="AF2135" s="275">
        <v>205.97252308119999</v>
      </c>
      <c r="AG2135" s="275">
        <v>19.072816111500003</v>
      </c>
      <c r="AH2135" s="275">
        <v>19.072816111500003</v>
      </c>
      <c r="AI2135" s="275">
        <v>25.262006970574102</v>
      </c>
      <c r="AJ2135" s="275">
        <v>25.262006970574102</v>
      </c>
      <c r="AK2135" s="275">
        <v>25.262006970574102</v>
      </c>
    </row>
    <row r="2136" spans="1:37" ht="15" x14ac:dyDescent="0.25">
      <c r="A2136" s="269" t="s">
        <v>1202</v>
      </c>
      <c r="B2136" s="269" t="s">
        <v>1203</v>
      </c>
      <c r="C2136" s="275">
        <v>30</v>
      </c>
      <c r="D2136" s="269" t="s">
        <v>802</v>
      </c>
      <c r="E2136" s="275">
        <v>570.53473164663296</v>
      </c>
      <c r="F2136" s="275">
        <v>563.89789317729185</v>
      </c>
      <c r="G2136" s="275">
        <v>567.94403845119575</v>
      </c>
      <c r="H2136" s="275">
        <v>569.64949049199129</v>
      </c>
      <c r="I2136" s="275">
        <v>566.6644751837415</v>
      </c>
      <c r="J2136" s="275">
        <v>568.16895428640953</v>
      </c>
      <c r="K2136" s="275">
        <v>570.91321255965238</v>
      </c>
      <c r="L2136" s="275">
        <v>566.07003353597918</v>
      </c>
      <c r="M2136" s="275">
        <v>568.57332786713266</v>
      </c>
      <c r="N2136" s="275">
        <v>55.048186788904893</v>
      </c>
      <c r="O2136" s="275">
        <v>55.048186788904893</v>
      </c>
      <c r="P2136" s="275">
        <v>55.048186788904893</v>
      </c>
      <c r="Q2136" s="275">
        <v>55.048186788904893</v>
      </c>
      <c r="R2136" s="275">
        <v>55.048186788904893</v>
      </c>
      <c r="S2136" s="275">
        <v>55.048186788904893</v>
      </c>
      <c r="T2136" s="275">
        <v>55.048186788904893</v>
      </c>
      <c r="U2136" s="275">
        <v>55.048186788904893</v>
      </c>
      <c r="V2136" s="275">
        <v>55.048186788904893</v>
      </c>
      <c r="W2136" s="275">
        <v>0.58008791458134024</v>
      </c>
      <c r="X2136" s="275">
        <v>1.0006204593361141E-2</v>
      </c>
      <c r="Y2136" s="275">
        <v>0.29504705958735067</v>
      </c>
      <c r="Z2136" s="275">
        <v>0.17908424917512533</v>
      </c>
      <c r="AA2136" s="275">
        <v>0.17908424917512533</v>
      </c>
      <c r="AB2136" s="275">
        <v>0.17908424917512533</v>
      </c>
      <c r="AC2136" s="275">
        <v>0.17908424917512533</v>
      </c>
      <c r="AD2136" s="275">
        <v>0.17908424917512533</v>
      </c>
      <c r="AE2136" s="275">
        <v>0.17908424917512533</v>
      </c>
      <c r="AF2136" s="275">
        <v>191.85563150479999</v>
      </c>
      <c r="AG2136" s="275">
        <v>17.765612216000001</v>
      </c>
      <c r="AH2136" s="275">
        <v>17.765612216000001</v>
      </c>
      <c r="AI2136" s="275">
        <v>34.99560503417171</v>
      </c>
      <c r="AJ2136" s="275">
        <v>34.99560503417171</v>
      </c>
      <c r="AK2136" s="275">
        <v>34.99560503417171</v>
      </c>
    </row>
    <row r="2137" spans="1:37" ht="15" x14ac:dyDescent="0.25">
      <c r="A2137" s="269" t="s">
        <v>1204</v>
      </c>
      <c r="B2137" s="269" t="s">
        <v>1205</v>
      </c>
      <c r="C2137" s="275">
        <v>43</v>
      </c>
      <c r="D2137" s="269" t="s">
        <v>802</v>
      </c>
      <c r="E2137" s="275">
        <v>775.47272803630267</v>
      </c>
      <c r="F2137" s="275">
        <v>769.89370255482402</v>
      </c>
      <c r="G2137" s="275">
        <v>773.27927254369877</v>
      </c>
      <c r="H2137" s="275">
        <v>774.58748688166111</v>
      </c>
      <c r="I2137" s="275">
        <v>772.42147159701483</v>
      </c>
      <c r="J2137" s="275">
        <v>773.51645068788116</v>
      </c>
      <c r="K2137" s="275">
        <v>775.58944343068606</v>
      </c>
      <c r="L2137" s="275">
        <v>771.82702994925239</v>
      </c>
      <c r="M2137" s="275">
        <v>773.79567964788043</v>
      </c>
      <c r="N2137" s="275">
        <v>60.149742045266898</v>
      </c>
      <c r="O2137" s="275">
        <v>60.149742045266898</v>
      </c>
      <c r="P2137" s="275">
        <v>60.14974204526689</v>
      </c>
      <c r="Q2137" s="275">
        <v>60.149742045266898</v>
      </c>
      <c r="R2137" s="275">
        <v>60.149742045266898</v>
      </c>
      <c r="S2137" s="275">
        <v>60.149742045266898</v>
      </c>
      <c r="T2137" s="275">
        <v>60.149742045266898</v>
      </c>
      <c r="U2137" s="275">
        <v>60.149742045266898</v>
      </c>
      <c r="V2137" s="275">
        <v>60.149742045266898</v>
      </c>
      <c r="W2137" s="275">
        <v>0.8431541357738751</v>
      </c>
      <c r="X2137" s="275">
        <v>1.3904764834474689E-2</v>
      </c>
      <c r="Y2137" s="275">
        <v>0.42852945030417489</v>
      </c>
      <c r="Z2137" s="275">
        <v>0.29703090981427055</v>
      </c>
      <c r="AA2137" s="275">
        <v>0.29703090981427055</v>
      </c>
      <c r="AB2137" s="275">
        <v>0.29703090981427055</v>
      </c>
      <c r="AC2137" s="275">
        <v>0.29703090981427055</v>
      </c>
      <c r="AD2137" s="275">
        <v>0.29703090981427055</v>
      </c>
      <c r="AE2137" s="275">
        <v>0.29703090981427055</v>
      </c>
      <c r="AF2137" s="275">
        <v>247.5101551329</v>
      </c>
      <c r="AG2137" s="275">
        <v>22.919154436900001</v>
      </c>
      <c r="AH2137" s="275">
        <v>22.919154436900001</v>
      </c>
      <c r="AI2137" s="275">
        <v>41.88811681934574</v>
      </c>
      <c r="AJ2137" s="275">
        <v>41.88811681934574</v>
      </c>
      <c r="AK2137" s="275">
        <v>41.88811681934574</v>
      </c>
    </row>
    <row r="2138" spans="1:37" ht="15" x14ac:dyDescent="0.25">
      <c r="A2138" s="269" t="s">
        <v>4210</v>
      </c>
      <c r="B2138" s="269" t="s">
        <v>2056</v>
      </c>
      <c r="C2138" s="275">
        <v>121</v>
      </c>
      <c r="D2138" s="269" t="s">
        <v>802</v>
      </c>
      <c r="E2138" s="275">
        <v>2266.4772011446676</v>
      </c>
      <c r="F2138" s="275">
        <v>877.27547614806531</v>
      </c>
      <c r="G2138" s="275">
        <v>1304.6478955638404</v>
      </c>
      <c r="H2138" s="275">
        <v>2276.4669494066479</v>
      </c>
      <c r="I2138" s="275">
        <v>896.71305314075676</v>
      </c>
      <c r="J2138" s="275">
        <v>1295.1300802767155</v>
      </c>
      <c r="K2138" s="275">
        <v>2276.5238469746532</v>
      </c>
      <c r="L2138" s="275">
        <v>922.0963177524136</v>
      </c>
      <c r="M2138" s="275">
        <v>1312.6028299351922</v>
      </c>
      <c r="N2138" s="275">
        <v>523.46372319710599</v>
      </c>
      <c r="O2138" s="275">
        <v>247.72164987842399</v>
      </c>
      <c r="P2138" s="275">
        <v>330.21208095128048</v>
      </c>
      <c r="Q2138" s="275">
        <v>506.67424743231118</v>
      </c>
      <c r="R2138" s="275">
        <v>250.68389851152691</v>
      </c>
      <c r="S2138" s="275">
        <v>321.16619810208181</v>
      </c>
      <c r="T2138" s="275">
        <v>506.67424743231118</v>
      </c>
      <c r="U2138" s="275">
        <v>250.41111911485905</v>
      </c>
      <c r="V2138" s="275">
        <v>324.11407385795002</v>
      </c>
      <c r="W2138" s="275">
        <v>6.5442388030276382</v>
      </c>
      <c r="X2138" s="275">
        <v>0.23231028766509729</v>
      </c>
      <c r="Y2138" s="275">
        <v>3.3882745453463676</v>
      </c>
      <c r="Z2138" s="275">
        <v>2.035227640117899</v>
      </c>
      <c r="AA2138" s="275">
        <v>2.035227640117899</v>
      </c>
      <c r="AB2138" s="275">
        <v>2.035227640117899</v>
      </c>
      <c r="AC2138" s="275">
        <v>2.035227640117899</v>
      </c>
      <c r="AD2138" s="275">
        <v>2.035227640117899</v>
      </c>
      <c r="AE2138" s="275">
        <v>2.035227640117899</v>
      </c>
      <c r="AF2138" s="275">
        <v>629.39769363704852</v>
      </c>
      <c r="AG2138" s="275">
        <v>58.281634565552174</v>
      </c>
      <c r="AH2138" s="275">
        <v>58.281634565552174</v>
      </c>
      <c r="AI2138" s="275">
        <v>206.37217884613904</v>
      </c>
      <c r="AJ2138" s="275">
        <v>206.37217884613904</v>
      </c>
      <c r="AK2138" s="275">
        <v>206.37217884613904</v>
      </c>
    </row>
    <row r="2139" spans="1:37" ht="15" x14ac:dyDescent="0.25">
      <c r="A2139" s="269" t="s">
        <v>3239</v>
      </c>
      <c r="B2139" s="269" t="s">
        <v>2056</v>
      </c>
      <c r="C2139" s="275">
        <v>127</v>
      </c>
      <c r="D2139" s="269" t="s">
        <v>802</v>
      </c>
      <c r="E2139" s="275">
        <v>2325.0808658366295</v>
      </c>
      <c r="F2139" s="275">
        <v>893.98968113989019</v>
      </c>
      <c r="G2139" s="275">
        <v>1333.9274700414774</v>
      </c>
      <c r="H2139" s="275">
        <v>2355.0810804834232</v>
      </c>
      <c r="I2139" s="275">
        <v>913.38359639072689</v>
      </c>
      <c r="J2139" s="275">
        <v>1329.2114494989451</v>
      </c>
      <c r="K2139" s="275">
        <v>2355.137978051428</v>
      </c>
      <c r="L2139" s="275">
        <v>936.17350788802912</v>
      </c>
      <c r="M2139" s="275">
        <v>1348.4329079230727</v>
      </c>
      <c r="N2139" s="275">
        <v>505.7016760919339</v>
      </c>
      <c r="O2139" s="275">
        <v>246.0388719243191</v>
      </c>
      <c r="P2139" s="275">
        <v>323.49334751883339</v>
      </c>
      <c r="Q2139" s="275">
        <v>497.2146977084102</v>
      </c>
      <c r="R2139" s="275">
        <v>249.00112055742201</v>
      </c>
      <c r="S2139" s="275">
        <v>316.4965619791584</v>
      </c>
      <c r="T2139" s="275">
        <v>497.2146977084102</v>
      </c>
      <c r="U2139" s="275">
        <v>248.73205711282722</v>
      </c>
      <c r="V2139" s="275">
        <v>319.83748993979361</v>
      </c>
      <c r="W2139" s="275">
        <v>6.5442388030276382</v>
      </c>
      <c r="X2139" s="275">
        <v>0.23231028766509729</v>
      </c>
      <c r="Y2139" s="275">
        <v>3.3882745453463676</v>
      </c>
      <c r="Z2139" s="275">
        <v>2.035227640117899</v>
      </c>
      <c r="AA2139" s="275">
        <v>2.035227640117899</v>
      </c>
      <c r="AB2139" s="275">
        <v>2.035227640117899</v>
      </c>
      <c r="AC2139" s="275">
        <v>2.035227640117899</v>
      </c>
      <c r="AD2139" s="275">
        <v>2.035227640117899</v>
      </c>
      <c r="AE2139" s="275">
        <v>2.035227640117899</v>
      </c>
      <c r="AF2139" s="275">
        <v>664.1500230674485</v>
      </c>
      <c r="AG2139" s="275">
        <v>61.499671323852183</v>
      </c>
      <c r="AH2139" s="275">
        <v>61.499671323852183</v>
      </c>
      <c r="AI2139" s="275">
        <v>233.07566131002341</v>
      </c>
      <c r="AJ2139" s="275">
        <v>233.07566131002341</v>
      </c>
      <c r="AK2139" s="275">
        <v>233.07566131002341</v>
      </c>
    </row>
    <row r="2140" spans="1:37" ht="15" x14ac:dyDescent="0.25">
      <c r="A2140" s="269" t="s">
        <v>2057</v>
      </c>
      <c r="B2140" s="269" t="s">
        <v>2056</v>
      </c>
      <c r="C2140" s="275">
        <v>99</v>
      </c>
      <c r="D2140" s="269" t="s">
        <v>802</v>
      </c>
      <c r="E2140" s="275">
        <v>1366.0419626317157</v>
      </c>
      <c r="F2140" s="275">
        <v>586.8201053992675</v>
      </c>
      <c r="G2140" s="275">
        <v>834.14799338423984</v>
      </c>
      <c r="H2140" s="275">
        <v>1358.2514999846467</v>
      </c>
      <c r="I2140" s="275">
        <v>608.94155255905139</v>
      </c>
      <c r="J2140" s="275">
        <v>823.20940317131249</v>
      </c>
      <c r="K2140" s="275">
        <v>1358.308397552652</v>
      </c>
      <c r="L2140" s="275">
        <v>631.39733156779857</v>
      </c>
      <c r="M2140" s="275">
        <v>835.54592557977935</v>
      </c>
      <c r="N2140" s="275">
        <v>385.07477975765005</v>
      </c>
      <c r="O2140" s="275">
        <v>182.60987358287431</v>
      </c>
      <c r="P2140" s="275">
        <v>243.12519001170881</v>
      </c>
      <c r="Q2140" s="275">
        <v>363.28517475808201</v>
      </c>
      <c r="R2140" s="275">
        <v>185.57257203866897</v>
      </c>
      <c r="S2140" s="275">
        <v>233.39367379279295</v>
      </c>
      <c r="T2140" s="275">
        <v>363.28517475808201</v>
      </c>
      <c r="U2140" s="275">
        <v>184.94161901316625</v>
      </c>
      <c r="V2140" s="275">
        <v>234.95957762144428</v>
      </c>
      <c r="W2140" s="275">
        <v>6.5442388030276382</v>
      </c>
      <c r="X2140" s="275">
        <v>0.23231028766509729</v>
      </c>
      <c r="Y2140" s="275">
        <v>3.3882745453463676</v>
      </c>
      <c r="Z2140" s="275">
        <v>2.035227640117899</v>
      </c>
      <c r="AA2140" s="275">
        <v>2.035227640117899</v>
      </c>
      <c r="AB2140" s="275">
        <v>2.035227640117899</v>
      </c>
      <c r="AC2140" s="275">
        <v>2.035227640117899</v>
      </c>
      <c r="AD2140" s="275">
        <v>2.035227640117899</v>
      </c>
      <c r="AE2140" s="275">
        <v>2.035227640117899</v>
      </c>
      <c r="AF2140" s="275">
        <v>491.49691619232607</v>
      </c>
      <c r="AG2140" s="275">
        <v>45.512149243030855</v>
      </c>
      <c r="AH2140" s="275">
        <v>45.512149243030855</v>
      </c>
      <c r="AI2140" s="275">
        <v>108.60332364409139</v>
      </c>
      <c r="AJ2140" s="275">
        <v>108.60332364409139</v>
      </c>
      <c r="AK2140" s="275">
        <v>108.60332364409139</v>
      </c>
    </row>
    <row r="2141" spans="1:37" ht="15" x14ac:dyDescent="0.25">
      <c r="A2141" s="269" t="s">
        <v>3240</v>
      </c>
      <c r="B2141" s="269" t="s">
        <v>2056</v>
      </c>
      <c r="C2141" s="275">
        <v>94</v>
      </c>
      <c r="D2141" s="269" t="s">
        <v>802</v>
      </c>
      <c r="E2141" s="275">
        <v>915.89364864552726</v>
      </c>
      <c r="F2141" s="275">
        <v>448.44557585495482</v>
      </c>
      <c r="G2141" s="275">
        <v>596.60154136363292</v>
      </c>
      <c r="H2141" s="275">
        <v>1071.8753014335446</v>
      </c>
      <c r="I2141" s="275">
        <v>454.16368467338134</v>
      </c>
      <c r="J2141" s="275">
        <v>658.64926885126658</v>
      </c>
      <c r="K2141" s="275">
        <v>1071.9039526950262</v>
      </c>
      <c r="L2141" s="275">
        <v>574.72059106065149</v>
      </c>
      <c r="M2141" s="275">
        <v>718.41133982688893</v>
      </c>
      <c r="N2141" s="275">
        <v>359.2539629759911</v>
      </c>
      <c r="O2141" s="275">
        <v>155.19388107890555</v>
      </c>
      <c r="P2141" s="275">
        <v>213.24449955572132</v>
      </c>
      <c r="Q2141" s="275">
        <v>351.01650442816714</v>
      </c>
      <c r="R2141" s="275">
        <v>156.18129728993986</v>
      </c>
      <c r="S2141" s="275">
        <v>209.20073349606048</v>
      </c>
      <c r="T2141" s="275">
        <v>351.01650442816714</v>
      </c>
      <c r="U2141" s="275">
        <v>157.16824976760526</v>
      </c>
      <c r="V2141" s="275">
        <v>211.42490483499338</v>
      </c>
      <c r="W2141" s="275">
        <v>6.2349529609293191</v>
      </c>
      <c r="X2141" s="275">
        <v>0.19142381227569807</v>
      </c>
      <c r="Y2141" s="275">
        <v>3.2131883866025084</v>
      </c>
      <c r="Z2141" s="275">
        <v>1.8664687700904219</v>
      </c>
      <c r="AA2141" s="275">
        <v>1.8664687700904219</v>
      </c>
      <c r="AB2141" s="275">
        <v>1.8664687700904219</v>
      </c>
      <c r="AC2141" s="275">
        <v>1.8664687700904219</v>
      </c>
      <c r="AD2141" s="275">
        <v>1.8664687700904219</v>
      </c>
      <c r="AE2141" s="275">
        <v>1.8664687700904219</v>
      </c>
      <c r="AF2141" s="275">
        <v>408.27655010280364</v>
      </c>
      <c r="AG2141" s="275">
        <v>37.806031982409522</v>
      </c>
      <c r="AH2141" s="275">
        <v>37.806031982409522</v>
      </c>
      <c r="AI2141" s="275">
        <v>67.423447318708256</v>
      </c>
      <c r="AJ2141" s="275">
        <v>67.423447318708256</v>
      </c>
      <c r="AK2141" s="275">
        <v>67.423447318708256</v>
      </c>
    </row>
    <row r="2142" spans="1:37" ht="15" x14ac:dyDescent="0.25">
      <c r="A2142" s="269" t="s">
        <v>2058</v>
      </c>
      <c r="B2142" s="269" t="s">
        <v>2056</v>
      </c>
      <c r="C2142" s="275">
        <v>98</v>
      </c>
      <c r="D2142" s="269" t="s">
        <v>802</v>
      </c>
      <c r="E2142" s="275">
        <v>971.62264101101403</v>
      </c>
      <c r="F2142" s="275">
        <v>479.91873405400435</v>
      </c>
      <c r="G2142" s="275">
        <v>634.69137046897424</v>
      </c>
      <c r="H2142" s="275">
        <v>1133.1760173765992</v>
      </c>
      <c r="I2142" s="275">
        <v>484.80522127004321</v>
      </c>
      <c r="J2142" s="275">
        <v>697.23655594130628</v>
      </c>
      <c r="K2142" s="275">
        <v>1133.2046686380809</v>
      </c>
      <c r="L2142" s="275">
        <v>606.19374925970101</v>
      </c>
      <c r="M2142" s="275">
        <v>758.69289156196078</v>
      </c>
      <c r="N2142" s="275">
        <v>376.57399090905409</v>
      </c>
      <c r="O2142" s="275">
        <v>162.85394686826348</v>
      </c>
      <c r="P2142" s="275">
        <v>223.50048452848259</v>
      </c>
      <c r="Q2142" s="275">
        <v>369.77161161439358</v>
      </c>
      <c r="R2142" s="275">
        <v>163.84136307929779</v>
      </c>
      <c r="S2142" s="275">
        <v>219.65124794788426</v>
      </c>
      <c r="T2142" s="275">
        <v>369.77161161439358</v>
      </c>
      <c r="U2142" s="275">
        <v>164.90799855622495</v>
      </c>
      <c r="V2142" s="275">
        <v>222.26272317293999</v>
      </c>
      <c r="W2142" s="275">
        <v>6.2349529609293191</v>
      </c>
      <c r="X2142" s="275">
        <v>0.19142381227569807</v>
      </c>
      <c r="Y2142" s="275">
        <v>3.2131883866025084</v>
      </c>
      <c r="Z2142" s="275">
        <v>1.8664687700904219</v>
      </c>
      <c r="AA2142" s="275">
        <v>1.8664687700904219</v>
      </c>
      <c r="AB2142" s="275">
        <v>1.8664687700904219</v>
      </c>
      <c r="AC2142" s="275">
        <v>1.8664687700904219</v>
      </c>
      <c r="AD2142" s="275">
        <v>1.8664687700904219</v>
      </c>
      <c r="AE2142" s="275">
        <v>1.8664687700904219</v>
      </c>
      <c r="AF2142" s="275">
        <v>426.40502628250368</v>
      </c>
      <c r="AG2142" s="275">
        <v>39.48471189610953</v>
      </c>
      <c r="AH2142" s="275">
        <v>39.48471189610953</v>
      </c>
      <c r="AI2142" s="275">
        <v>71.11855473294402</v>
      </c>
      <c r="AJ2142" s="275">
        <v>71.11855473294402</v>
      </c>
      <c r="AK2142" s="275">
        <v>71.11855473294402</v>
      </c>
    </row>
    <row r="2143" spans="1:37" ht="15" x14ac:dyDescent="0.25">
      <c r="A2143" s="269" t="s">
        <v>3241</v>
      </c>
      <c r="B2143" s="269" t="s">
        <v>2056</v>
      </c>
      <c r="C2143" s="275">
        <v>90</v>
      </c>
      <c r="D2143" s="269" t="s">
        <v>802</v>
      </c>
      <c r="E2143" s="275">
        <v>860.41304017675759</v>
      </c>
      <c r="F2143" s="275">
        <v>426.06491534260306</v>
      </c>
      <c r="G2143" s="275">
        <v>563.84352260963476</v>
      </c>
      <c r="H2143" s="275">
        <v>1016.7761823754042</v>
      </c>
      <c r="I2143" s="275">
        <v>432.50138582624822</v>
      </c>
      <c r="J2143" s="275">
        <v>626.11216853305768</v>
      </c>
      <c r="K2143" s="275">
        <v>1016.8048336368859</v>
      </c>
      <c r="L2143" s="275">
        <v>552.33993054829955</v>
      </c>
      <c r="M2143" s="275">
        <v>685.72326079817265</v>
      </c>
      <c r="N2143" s="275">
        <v>337.43491261905586</v>
      </c>
      <c r="O2143" s="275">
        <v>150.39625480507485</v>
      </c>
      <c r="P2143" s="275">
        <v>203.6421915409878</v>
      </c>
      <c r="Q2143" s="275">
        <v>329.14697125426034</v>
      </c>
      <c r="R2143" s="275">
        <v>151.38367101610916</v>
      </c>
      <c r="S2143" s="275">
        <v>199.57318407284114</v>
      </c>
      <c r="T2143" s="275">
        <v>329.14697125426034</v>
      </c>
      <c r="U2143" s="275">
        <v>152.25164180981062</v>
      </c>
      <c r="V2143" s="275">
        <v>201.74028666016724</v>
      </c>
      <c r="W2143" s="275">
        <v>6.1423125001780416</v>
      </c>
      <c r="X2143" s="275">
        <v>0.18902465314532182</v>
      </c>
      <c r="Y2143" s="275">
        <v>3.1656685766616817</v>
      </c>
      <c r="Z2143" s="275">
        <v>1.8305258938437421</v>
      </c>
      <c r="AA2143" s="275">
        <v>1.8305258938437421</v>
      </c>
      <c r="AB2143" s="275">
        <v>1.8305258938437421</v>
      </c>
      <c r="AC2143" s="275">
        <v>1.8305258938437421</v>
      </c>
      <c r="AD2143" s="275">
        <v>1.8305258938437421</v>
      </c>
      <c r="AE2143" s="275">
        <v>1.8305258938437421</v>
      </c>
      <c r="AF2143" s="275">
        <v>335.49324210630363</v>
      </c>
      <c r="AG2143" s="275">
        <v>31.066359817209523</v>
      </c>
      <c r="AH2143" s="275">
        <v>31.066359817209523</v>
      </c>
      <c r="AI2143" s="275">
        <v>62.215830836772014</v>
      </c>
      <c r="AJ2143" s="275">
        <v>62.215830836772014</v>
      </c>
      <c r="AK2143" s="275">
        <v>62.215830836772014</v>
      </c>
    </row>
    <row r="2144" spans="1:37" ht="15" x14ac:dyDescent="0.25">
      <c r="A2144" s="269" t="s">
        <v>2059</v>
      </c>
      <c r="B2144" s="269" t="s">
        <v>2056</v>
      </c>
      <c r="C2144" s="275">
        <v>92</v>
      </c>
      <c r="D2144" s="269" t="s">
        <v>802</v>
      </c>
      <c r="E2144" s="275">
        <v>914.19393421776999</v>
      </c>
      <c r="F2144" s="275">
        <v>457.47996862747681</v>
      </c>
      <c r="G2144" s="275">
        <v>601.38288244314651</v>
      </c>
      <c r="H2144" s="275">
        <v>1076.1727988733348</v>
      </c>
      <c r="I2144" s="275">
        <v>463.14858869026091</v>
      </c>
      <c r="J2144" s="275">
        <v>664.16969569191247</v>
      </c>
      <c r="K2144" s="275">
        <v>1076.2014501348165</v>
      </c>
      <c r="L2144" s="275">
        <v>583.75498383317336</v>
      </c>
      <c r="M2144" s="275">
        <v>725.4624097226291</v>
      </c>
      <c r="N2144" s="275">
        <v>354.87931552481945</v>
      </c>
      <c r="O2144" s="275">
        <v>157.72079825477729</v>
      </c>
      <c r="P2144" s="275">
        <v>213.68973214050834</v>
      </c>
      <c r="Q2144" s="275">
        <v>347.99534731921659</v>
      </c>
      <c r="R2144" s="275">
        <v>158.70821446581161</v>
      </c>
      <c r="S2144" s="275">
        <v>209.79970110443884</v>
      </c>
      <c r="T2144" s="275">
        <v>347.99534731921659</v>
      </c>
      <c r="U2144" s="275">
        <v>159.61439346681382</v>
      </c>
      <c r="V2144" s="275">
        <v>212.33337018190724</v>
      </c>
      <c r="W2144" s="275">
        <v>6.1423125001780416</v>
      </c>
      <c r="X2144" s="275">
        <v>0.18902465314532182</v>
      </c>
      <c r="Y2144" s="275">
        <v>3.1656685766616817</v>
      </c>
      <c r="Z2144" s="275">
        <v>1.8305258938437421</v>
      </c>
      <c r="AA2144" s="275">
        <v>1.8305258938437421</v>
      </c>
      <c r="AB2144" s="275">
        <v>1.8305258938437421</v>
      </c>
      <c r="AC2144" s="275">
        <v>1.8305258938437421</v>
      </c>
      <c r="AD2144" s="275">
        <v>1.8305258938437421</v>
      </c>
      <c r="AE2144" s="275">
        <v>1.8305258938437421</v>
      </c>
      <c r="AF2144" s="275">
        <v>356.69291267150362</v>
      </c>
      <c r="AG2144" s="275">
        <v>33.029429681909527</v>
      </c>
      <c r="AH2144" s="275">
        <v>33.029429681909527</v>
      </c>
      <c r="AI2144" s="275">
        <v>66.026244184315289</v>
      </c>
      <c r="AJ2144" s="275">
        <v>66.026244184315289</v>
      </c>
      <c r="AK2144" s="275">
        <v>66.026244184315289</v>
      </c>
    </row>
    <row r="2145" spans="1:37" ht="15" x14ac:dyDescent="0.25">
      <c r="A2145" s="269" t="s">
        <v>3242</v>
      </c>
      <c r="B2145" s="269" t="s">
        <v>2056</v>
      </c>
      <c r="C2145" s="275">
        <v>109</v>
      </c>
      <c r="D2145" s="269" t="s">
        <v>802</v>
      </c>
      <c r="E2145" s="275">
        <v>1147.5895573660555</v>
      </c>
      <c r="F2145" s="275">
        <v>560.07650908629228</v>
      </c>
      <c r="G2145" s="275">
        <v>740.12670415125058</v>
      </c>
      <c r="H2145" s="275">
        <v>1340.7349999634725</v>
      </c>
      <c r="I2145" s="275">
        <v>572.15552276950928</v>
      </c>
      <c r="J2145" s="275">
        <v>816.18414886874996</v>
      </c>
      <c r="K2145" s="275">
        <v>1340.7918975314778</v>
      </c>
      <c r="L2145" s="275">
        <v>696.09054198961985</v>
      </c>
      <c r="M2145" s="275">
        <v>876.76847884160975</v>
      </c>
      <c r="N2145" s="275">
        <v>539.2075221051399</v>
      </c>
      <c r="O2145" s="275">
        <v>212.34615522041824</v>
      </c>
      <c r="P2145" s="275">
        <v>304.6875093440853</v>
      </c>
      <c r="Q2145" s="275">
        <v>534.58312473872763</v>
      </c>
      <c r="R2145" s="275">
        <v>213.33357143145255</v>
      </c>
      <c r="S2145" s="275">
        <v>301.62501992140733</v>
      </c>
      <c r="T2145" s="275">
        <v>534.58312473872763</v>
      </c>
      <c r="U2145" s="275">
        <v>215.14936306570763</v>
      </c>
      <c r="V2145" s="275">
        <v>304.9320915368134</v>
      </c>
      <c r="W2145" s="275">
        <v>6.4441784328965701</v>
      </c>
      <c r="X2145" s="275">
        <v>0.23699973855379611</v>
      </c>
      <c r="Y2145" s="275">
        <v>3.340589085725183</v>
      </c>
      <c r="Z2145" s="275">
        <v>2.2404413439404838</v>
      </c>
      <c r="AA2145" s="275">
        <v>2.2404413439404838</v>
      </c>
      <c r="AB2145" s="275">
        <v>2.2404413439404838</v>
      </c>
      <c r="AC2145" s="275">
        <v>2.2404413439404838</v>
      </c>
      <c r="AD2145" s="275">
        <v>2.2404413439404838</v>
      </c>
      <c r="AE2145" s="275">
        <v>2.2404413439404838</v>
      </c>
      <c r="AF2145" s="275">
        <v>576.67478055994854</v>
      </c>
      <c r="AG2145" s="275">
        <v>53.399548041652167</v>
      </c>
      <c r="AH2145" s="275">
        <v>53.399548041652167</v>
      </c>
      <c r="AI2145" s="275">
        <v>93.296793844178637</v>
      </c>
      <c r="AJ2145" s="275">
        <v>93.296793844178637</v>
      </c>
      <c r="AK2145" s="275">
        <v>93.296793844178637</v>
      </c>
    </row>
    <row r="2146" spans="1:37" ht="15" x14ac:dyDescent="0.25">
      <c r="A2146" s="269" t="s">
        <v>2060</v>
      </c>
      <c r="B2146" s="269" t="s">
        <v>2056</v>
      </c>
      <c r="C2146" s="275">
        <v>106</v>
      </c>
      <c r="D2146" s="269" t="s">
        <v>802</v>
      </c>
      <c r="E2146" s="275">
        <v>1175.3236538615085</v>
      </c>
      <c r="F2146" s="275">
        <v>575.61748865488164</v>
      </c>
      <c r="G2146" s="275">
        <v>759.000469114353</v>
      </c>
      <c r="H2146" s="275">
        <v>1371.1897584040648</v>
      </c>
      <c r="I2146" s="275">
        <v>587.28069153690501</v>
      </c>
      <c r="J2146" s="275">
        <v>835.29849284374598</v>
      </c>
      <c r="K2146" s="275">
        <v>1371.2466559720701</v>
      </c>
      <c r="L2146" s="275">
        <v>711.63152155820933</v>
      </c>
      <c r="M2146" s="275">
        <v>896.71365517821039</v>
      </c>
      <c r="N2146" s="275">
        <v>547.16899022630128</v>
      </c>
      <c r="O2146" s="275">
        <v>215.51174512015876</v>
      </c>
      <c r="P2146" s="275">
        <v>309.1478118905336</v>
      </c>
      <c r="Q2146" s="275">
        <v>543.32256494812623</v>
      </c>
      <c r="R2146" s="275">
        <v>216.50380949900767</v>
      </c>
      <c r="S2146" s="275">
        <v>306.18330443648847</v>
      </c>
      <c r="T2146" s="275">
        <v>543.32256494812623</v>
      </c>
      <c r="U2146" s="275">
        <v>218.3811240763028</v>
      </c>
      <c r="V2146" s="275">
        <v>309.71288732207199</v>
      </c>
      <c r="W2146" s="275">
        <v>6.4441784328965701</v>
      </c>
      <c r="X2146" s="275">
        <v>0.23699973855379611</v>
      </c>
      <c r="Y2146" s="275">
        <v>3.340589085725183</v>
      </c>
      <c r="Z2146" s="275">
        <v>2.2404413439404838</v>
      </c>
      <c r="AA2146" s="275">
        <v>2.2404413439404838</v>
      </c>
      <c r="AB2146" s="275">
        <v>2.2404413439404838</v>
      </c>
      <c r="AC2146" s="275">
        <v>2.2404413439404838</v>
      </c>
      <c r="AD2146" s="275">
        <v>2.2404413439404838</v>
      </c>
      <c r="AE2146" s="275">
        <v>2.2404413439404838</v>
      </c>
      <c r="AF2146" s="275">
        <v>587.51472890054845</v>
      </c>
      <c r="AG2146" s="275">
        <v>54.403317010152165</v>
      </c>
      <c r="AH2146" s="275">
        <v>54.403317010152165</v>
      </c>
      <c r="AI2146" s="275">
        <v>95.1931632983095</v>
      </c>
      <c r="AJ2146" s="275">
        <v>95.1931632983095</v>
      </c>
      <c r="AK2146" s="275">
        <v>95.1931632983095</v>
      </c>
    </row>
    <row r="2147" spans="1:37" ht="15" x14ac:dyDescent="0.25">
      <c r="A2147" s="269" t="s">
        <v>606</v>
      </c>
      <c r="B2147" s="269" t="s">
        <v>605</v>
      </c>
      <c r="C2147" s="275">
        <v>0</v>
      </c>
      <c r="D2147" s="269" t="s">
        <v>802</v>
      </c>
      <c r="E2147" s="275">
        <v>0</v>
      </c>
      <c r="F2147" s="275">
        <v>0</v>
      </c>
      <c r="G2147" s="275">
        <v>0</v>
      </c>
      <c r="H2147" s="275">
        <v>0</v>
      </c>
      <c r="I2147" s="275">
        <v>0</v>
      </c>
      <c r="J2147" s="275">
        <v>0</v>
      </c>
      <c r="K2147" s="275">
        <v>0</v>
      </c>
      <c r="L2147" s="275">
        <v>0</v>
      </c>
      <c r="M2147" s="275">
        <v>0</v>
      </c>
      <c r="N2147" s="275">
        <v>0</v>
      </c>
      <c r="O2147" s="275">
        <v>0</v>
      </c>
      <c r="P2147" s="275">
        <v>0</v>
      </c>
      <c r="Q2147" s="275">
        <v>0</v>
      </c>
      <c r="R2147" s="275">
        <v>0</v>
      </c>
      <c r="S2147" s="275">
        <v>0</v>
      </c>
      <c r="T2147" s="275">
        <v>0</v>
      </c>
      <c r="U2147" s="275">
        <v>0</v>
      </c>
      <c r="V2147" s="275">
        <v>0</v>
      </c>
      <c r="W2147" s="275">
        <v>12.060068465595915</v>
      </c>
      <c r="X2147" s="275">
        <v>0.63402180147146681</v>
      </c>
      <c r="Y2147" s="275">
        <v>6.3470451335336913</v>
      </c>
      <c r="Z2147" s="275">
        <v>7.3555040778381384</v>
      </c>
      <c r="AA2147" s="275">
        <v>7.3555040778381384</v>
      </c>
      <c r="AB2147" s="275">
        <v>7.3555040778381384</v>
      </c>
      <c r="AC2147" s="275">
        <v>7.3555040778381384</v>
      </c>
      <c r="AD2147" s="275">
        <v>7.3555040778381384</v>
      </c>
      <c r="AE2147" s="275">
        <v>7.3555040778381384</v>
      </c>
      <c r="AF2147" s="275">
        <v>0</v>
      </c>
      <c r="AG2147" s="275">
        <v>0</v>
      </c>
      <c r="AH2147" s="275">
        <v>0</v>
      </c>
      <c r="AI2147" s="275">
        <v>0</v>
      </c>
      <c r="AJ2147" s="275">
        <v>0</v>
      </c>
      <c r="AK2147" s="275">
        <v>0</v>
      </c>
    </row>
    <row r="2148" spans="1:37" ht="15" x14ac:dyDescent="0.25">
      <c r="A2148" s="269" t="s">
        <v>4211</v>
      </c>
      <c r="B2148" s="269" t="s">
        <v>657</v>
      </c>
      <c r="C2148" s="275">
        <v>80</v>
      </c>
      <c r="D2148" s="269" t="s">
        <v>802</v>
      </c>
      <c r="E2148" s="275">
        <v>498.04209775102936</v>
      </c>
      <c r="F2148" s="275">
        <v>297.22623024096208</v>
      </c>
      <c r="G2148" s="275">
        <v>366.90784418722552</v>
      </c>
      <c r="H2148" s="275">
        <v>617.42510959921856</v>
      </c>
      <c r="I2148" s="275">
        <v>263.79391266330191</v>
      </c>
      <c r="J2148" s="275">
        <v>382.75857988884536</v>
      </c>
      <c r="K2148" s="275">
        <v>617.42510959921856</v>
      </c>
      <c r="L2148" s="275">
        <v>295.57769692794346</v>
      </c>
      <c r="M2148" s="275">
        <v>391.62527137849747</v>
      </c>
      <c r="N2148" s="275">
        <v>149.48866090021409</v>
      </c>
      <c r="O2148" s="275">
        <v>115.29176083968467</v>
      </c>
      <c r="P2148" s="275">
        <v>129.04884214583731</v>
      </c>
      <c r="Q2148" s="275">
        <v>244.91974725794771</v>
      </c>
      <c r="R2148" s="275">
        <v>110.86541230746191</v>
      </c>
      <c r="S2148" s="275">
        <v>146.67167072252329</v>
      </c>
      <c r="T2148" s="275">
        <v>244.91974725794771</v>
      </c>
      <c r="U2148" s="275">
        <v>115.62216500195966</v>
      </c>
      <c r="V2148" s="275">
        <v>151.89706128896665</v>
      </c>
      <c r="W2148" s="275">
        <v>5.1977388316253288</v>
      </c>
      <c r="X2148" s="275">
        <v>0.10756376905601019</v>
      </c>
      <c r="Y2148" s="275">
        <v>2.6526513003406693</v>
      </c>
      <c r="Z2148" s="275">
        <v>1.257362712900042</v>
      </c>
      <c r="AA2148" s="275">
        <v>1.257362712900042</v>
      </c>
      <c r="AB2148" s="275">
        <v>1.257362712900042</v>
      </c>
      <c r="AC2148" s="275">
        <v>1.257362712900042</v>
      </c>
      <c r="AD2148" s="275">
        <v>1.257362712900042</v>
      </c>
      <c r="AE2148" s="275">
        <v>1.257362712900042</v>
      </c>
      <c r="AF2148" s="275">
        <v>269.55313006941032</v>
      </c>
      <c r="AG2148" s="275">
        <v>24.960366259314696</v>
      </c>
      <c r="AH2148" s="275">
        <v>24.960366259314696</v>
      </c>
      <c r="AI2148" s="275">
        <v>31.051816967234693</v>
      </c>
      <c r="AJ2148" s="275">
        <v>31.051816967234693</v>
      </c>
      <c r="AK2148" s="275">
        <v>31.051816967234693</v>
      </c>
    </row>
    <row r="2149" spans="1:37" ht="15" x14ac:dyDescent="0.25">
      <c r="A2149" s="269" t="s">
        <v>1207</v>
      </c>
      <c r="B2149" s="269" t="s">
        <v>1206</v>
      </c>
      <c r="C2149" s="275">
        <v>101</v>
      </c>
      <c r="D2149" s="269" t="s">
        <v>802</v>
      </c>
      <c r="E2149" s="275">
        <v>1396.9892491595124</v>
      </c>
      <c r="F2149" s="275">
        <v>591.29577980763077</v>
      </c>
      <c r="G2149" s="275">
        <v>848.1368585477685</v>
      </c>
      <c r="H2149" s="275">
        <v>1389.5931189567775</v>
      </c>
      <c r="I2149" s="275">
        <v>614.61233734429015</v>
      </c>
      <c r="J2149" s="275">
        <v>837.17741394878851</v>
      </c>
      <c r="K2149" s="275">
        <v>1389.6217702182591</v>
      </c>
      <c r="L2149" s="275">
        <v>636.57623528638476</v>
      </c>
      <c r="M2149" s="275">
        <v>848.73337606741939</v>
      </c>
      <c r="N2149" s="275">
        <v>415.84275928105006</v>
      </c>
      <c r="O2149" s="275">
        <v>188.70902672550153</v>
      </c>
      <c r="P2149" s="275">
        <v>256.22528410295132</v>
      </c>
      <c r="Q2149" s="275">
        <v>393.80943035764108</v>
      </c>
      <c r="R2149" s="275">
        <v>191.67187512219343</v>
      </c>
      <c r="S2149" s="275">
        <v>246.51320232902981</v>
      </c>
      <c r="T2149" s="275">
        <v>393.80943035764108</v>
      </c>
      <c r="U2149" s="275">
        <v>191.26299864954709</v>
      </c>
      <c r="V2149" s="275">
        <v>248.08801612246899</v>
      </c>
      <c r="W2149" s="275">
        <v>6.6898875877185686</v>
      </c>
      <c r="X2149" s="275">
        <v>0.23766028150824711</v>
      </c>
      <c r="Y2149" s="275">
        <v>3.4637739346134078</v>
      </c>
      <c r="Z2149" s="275">
        <v>2.2146799031745426</v>
      </c>
      <c r="AA2149" s="275">
        <v>2.2146799031745426</v>
      </c>
      <c r="AB2149" s="275">
        <v>2.2146799031745426</v>
      </c>
      <c r="AC2149" s="275">
        <v>2.2146799031745426</v>
      </c>
      <c r="AD2149" s="275">
        <v>2.2146799031745426</v>
      </c>
      <c r="AE2149" s="275">
        <v>2.2146799031745426</v>
      </c>
      <c r="AF2149" s="275">
        <v>517.49765244662603</v>
      </c>
      <c r="AG2149" s="275">
        <v>47.91979514683085</v>
      </c>
      <c r="AH2149" s="275">
        <v>47.91979514683085</v>
      </c>
      <c r="AI2149" s="275">
        <v>116.08126607453383</v>
      </c>
      <c r="AJ2149" s="275">
        <v>116.08126607453383</v>
      </c>
      <c r="AK2149" s="275">
        <v>116.08126607453383</v>
      </c>
    </row>
    <row r="2150" spans="1:37" ht="15" x14ac:dyDescent="0.25">
      <c r="A2150" s="269" t="s">
        <v>1208</v>
      </c>
      <c r="B2150" s="269" t="s">
        <v>1206</v>
      </c>
      <c r="C2150" s="275">
        <v>86</v>
      </c>
      <c r="D2150" s="269" t="s">
        <v>802</v>
      </c>
      <c r="E2150" s="275">
        <v>835.20070712006259</v>
      </c>
      <c r="F2150" s="275">
        <v>399.50366026081184</v>
      </c>
      <c r="G2150" s="275">
        <v>533.1227720090809</v>
      </c>
      <c r="H2150" s="275">
        <v>888.95825591906919</v>
      </c>
      <c r="I2150" s="275">
        <v>409.81866956747217</v>
      </c>
      <c r="J2150" s="275">
        <v>550.72546601908391</v>
      </c>
      <c r="K2150" s="275">
        <v>888.98690718055082</v>
      </c>
      <c r="L2150" s="275">
        <v>437.27852645961048</v>
      </c>
      <c r="M2150" s="275">
        <v>567.92499348179297</v>
      </c>
      <c r="N2150" s="275">
        <v>365.94539314553316</v>
      </c>
      <c r="O2150" s="275">
        <v>155.02242963489886</v>
      </c>
      <c r="P2150" s="275">
        <v>215.05995707237787</v>
      </c>
      <c r="Q2150" s="275">
        <v>357.1904027839629</v>
      </c>
      <c r="R2150" s="275">
        <v>156.00984584593317</v>
      </c>
      <c r="S2150" s="275">
        <v>210.94679932024323</v>
      </c>
      <c r="T2150" s="275">
        <v>357.1904027839629</v>
      </c>
      <c r="U2150" s="275">
        <v>157.01883989135843</v>
      </c>
      <c r="V2150" s="275">
        <v>213.05392539900856</v>
      </c>
      <c r="W2150" s="275">
        <v>6.062576864002275</v>
      </c>
      <c r="X2150" s="275">
        <v>0.18730272046730082</v>
      </c>
      <c r="Y2150" s="275">
        <v>3.1249397922347879</v>
      </c>
      <c r="Z2150" s="275">
        <v>1.8510779534883657</v>
      </c>
      <c r="AA2150" s="275">
        <v>1.8510779534883657</v>
      </c>
      <c r="AB2150" s="275">
        <v>1.8510779534883657</v>
      </c>
      <c r="AC2150" s="275">
        <v>1.8510779534883657</v>
      </c>
      <c r="AD2150" s="275">
        <v>1.8510779534883657</v>
      </c>
      <c r="AE2150" s="275">
        <v>1.8510779534883657</v>
      </c>
      <c r="AF2150" s="275">
        <v>381.94321210350358</v>
      </c>
      <c r="AG2150" s="275">
        <v>35.367585448709526</v>
      </c>
      <c r="AH2150" s="275">
        <v>35.367585448709526</v>
      </c>
      <c r="AI2150" s="275">
        <v>65.031035709751748</v>
      </c>
      <c r="AJ2150" s="275">
        <v>65.031035709751748</v>
      </c>
      <c r="AK2150" s="275">
        <v>65.031035709751748</v>
      </c>
    </row>
    <row r="2151" spans="1:37" ht="15" x14ac:dyDescent="0.25">
      <c r="A2151" s="269" t="s">
        <v>1209</v>
      </c>
      <c r="B2151" s="269" t="s">
        <v>1206</v>
      </c>
      <c r="C2151" s="275">
        <v>86</v>
      </c>
      <c r="D2151" s="269" t="s">
        <v>802</v>
      </c>
      <c r="E2151" s="275">
        <v>853.17013733438102</v>
      </c>
      <c r="F2151" s="275">
        <v>405.202946315215</v>
      </c>
      <c r="G2151" s="275">
        <v>542.45383249458621</v>
      </c>
      <c r="H2151" s="275">
        <v>906.72617532147251</v>
      </c>
      <c r="I2151" s="275">
        <v>415.19182990580214</v>
      </c>
      <c r="J2151" s="275">
        <v>559.95316473761352</v>
      </c>
      <c r="K2151" s="275">
        <v>906.75482658295414</v>
      </c>
      <c r="L2151" s="275">
        <v>442.97781251401364</v>
      </c>
      <c r="M2151" s="275">
        <v>577.21911031844729</v>
      </c>
      <c r="N2151" s="275">
        <v>371.48785119911264</v>
      </c>
      <c r="O2151" s="275">
        <v>155.36634514486786</v>
      </c>
      <c r="P2151" s="275">
        <v>216.86381756692097</v>
      </c>
      <c r="Q2151" s="275">
        <v>362.70344224348912</v>
      </c>
      <c r="R2151" s="275">
        <v>156.35376135590218</v>
      </c>
      <c r="S2151" s="275">
        <v>212.7359505177597</v>
      </c>
      <c r="T2151" s="275">
        <v>362.70344224348912</v>
      </c>
      <c r="U2151" s="275">
        <v>157.32353060925647</v>
      </c>
      <c r="V2151" s="275">
        <v>214.82346420048952</v>
      </c>
      <c r="W2151" s="275">
        <v>6.004271101490108</v>
      </c>
      <c r="X2151" s="275">
        <v>0.18625171288570258</v>
      </c>
      <c r="Y2151" s="275">
        <v>3.0952614071879054</v>
      </c>
      <c r="Z2151" s="275">
        <v>1.7976902609540801</v>
      </c>
      <c r="AA2151" s="275">
        <v>1.7976902609540801</v>
      </c>
      <c r="AB2151" s="275">
        <v>1.7976902609540801</v>
      </c>
      <c r="AC2151" s="275">
        <v>1.7976902609540801</v>
      </c>
      <c r="AD2151" s="275">
        <v>1.7976902609540801</v>
      </c>
      <c r="AE2151" s="275">
        <v>1.7976902609540801</v>
      </c>
      <c r="AF2151" s="275">
        <v>386.91170233680361</v>
      </c>
      <c r="AG2151" s="275">
        <v>35.827663349909528</v>
      </c>
      <c r="AH2151" s="275">
        <v>35.827663349909528</v>
      </c>
      <c r="AI2151" s="275">
        <v>66.223977777148278</v>
      </c>
      <c r="AJ2151" s="275">
        <v>66.223977777148278</v>
      </c>
      <c r="AK2151" s="275">
        <v>66.223977777148278</v>
      </c>
    </row>
    <row r="2152" spans="1:37" ht="15" x14ac:dyDescent="0.25">
      <c r="A2152" s="269" t="s">
        <v>4212</v>
      </c>
      <c r="B2152" s="269" t="s">
        <v>2063</v>
      </c>
      <c r="C2152" s="275">
        <v>132</v>
      </c>
      <c r="D2152" s="269" t="s">
        <v>802</v>
      </c>
      <c r="E2152" s="275">
        <v>640.80617698494837</v>
      </c>
      <c r="F2152" s="275">
        <v>386.18200724809037</v>
      </c>
      <c r="G2152" s="275">
        <v>499.68210455675916</v>
      </c>
      <c r="H2152" s="275">
        <v>804.87299659297662</v>
      </c>
      <c r="I2152" s="275">
        <v>348.97438376703747</v>
      </c>
      <c r="J2152" s="275">
        <v>513.11086418097079</v>
      </c>
      <c r="K2152" s="275">
        <v>804.87299659297662</v>
      </c>
      <c r="L2152" s="275">
        <v>415.75664565486767</v>
      </c>
      <c r="M2152" s="275">
        <v>531.05629563330444</v>
      </c>
      <c r="N2152" s="275">
        <v>190.21902094214062</v>
      </c>
      <c r="O2152" s="275">
        <v>147.57946500884705</v>
      </c>
      <c r="P2152" s="275">
        <v>169.12104656886069</v>
      </c>
      <c r="Q2152" s="275">
        <v>301.7204889593516</v>
      </c>
      <c r="R2152" s="275">
        <v>143.15311647662429</v>
      </c>
      <c r="S2152" s="275">
        <v>187.92872335100992</v>
      </c>
      <c r="T2152" s="275">
        <v>301.7204889593516</v>
      </c>
      <c r="U2152" s="275">
        <v>153.79213102627224</v>
      </c>
      <c r="V2152" s="275">
        <v>195.26343652543872</v>
      </c>
      <c r="W2152" s="275">
        <v>6.6418975672647242</v>
      </c>
      <c r="X2152" s="275">
        <v>0.1975336897090002</v>
      </c>
      <c r="Y2152" s="275">
        <v>3.4197156284868622</v>
      </c>
      <c r="Z2152" s="275">
        <v>1.6962092920210712</v>
      </c>
      <c r="AA2152" s="275">
        <v>1.6962092920210712</v>
      </c>
      <c r="AB2152" s="275">
        <v>1.6962092920210712</v>
      </c>
      <c r="AC2152" s="275">
        <v>1.6962092920210712</v>
      </c>
      <c r="AD2152" s="275">
        <v>1.6962092920210712</v>
      </c>
      <c r="AE2152" s="275">
        <v>1.6962092920210712</v>
      </c>
      <c r="AF2152" s="275">
        <v>335.66384955069998</v>
      </c>
      <c r="AG2152" s="275">
        <v>31.082166548699995</v>
      </c>
      <c r="AH2152" s="275">
        <v>31.082166548699995</v>
      </c>
      <c r="AI2152" s="275">
        <v>49.510200143989081</v>
      </c>
      <c r="AJ2152" s="275">
        <v>49.510200143989081</v>
      </c>
      <c r="AK2152" s="275">
        <v>49.510200143989081</v>
      </c>
    </row>
    <row r="2153" spans="1:37" ht="15" x14ac:dyDescent="0.25">
      <c r="A2153" s="269" t="s">
        <v>1211</v>
      </c>
      <c r="B2153" s="269" t="s">
        <v>1210</v>
      </c>
      <c r="C2153" s="275">
        <v>80</v>
      </c>
      <c r="D2153" s="269" t="s">
        <v>802</v>
      </c>
      <c r="E2153" s="275">
        <v>697.23970491122168</v>
      </c>
      <c r="F2153" s="275">
        <v>315.95548847127651</v>
      </c>
      <c r="G2153" s="275">
        <v>433.72569963460842</v>
      </c>
      <c r="H2153" s="275">
        <v>744.53384551601505</v>
      </c>
      <c r="I2153" s="275">
        <v>326.24240008567284</v>
      </c>
      <c r="J2153" s="275">
        <v>451.15019160164303</v>
      </c>
      <c r="K2153" s="275">
        <v>744.56249677749668</v>
      </c>
      <c r="L2153" s="275">
        <v>350.46018204769177</v>
      </c>
      <c r="M2153" s="275">
        <v>465.14263562264199</v>
      </c>
      <c r="N2153" s="275">
        <v>308.44545360783786</v>
      </c>
      <c r="O2153" s="275">
        <v>143.74899955758536</v>
      </c>
      <c r="P2153" s="275">
        <v>190.84547156709127</v>
      </c>
      <c r="Q2153" s="275">
        <v>307.79771688202038</v>
      </c>
      <c r="R2153" s="275">
        <v>144.73641576861968</v>
      </c>
      <c r="S2153" s="275">
        <v>188.87799732554581</v>
      </c>
      <c r="T2153" s="275">
        <v>307.79771688202038</v>
      </c>
      <c r="U2153" s="275">
        <v>145.56248453884399</v>
      </c>
      <c r="V2153" s="275">
        <v>191.02324402350831</v>
      </c>
      <c r="W2153" s="275">
        <v>5.8771158683496703</v>
      </c>
      <c r="X2153" s="275">
        <v>0.19895871131884446</v>
      </c>
      <c r="Y2153" s="275">
        <v>3.0380372898342571</v>
      </c>
      <c r="Z2153" s="275">
        <v>1.8159663863705677</v>
      </c>
      <c r="AA2153" s="275">
        <v>1.8159663863705677</v>
      </c>
      <c r="AB2153" s="275">
        <v>1.8159663863705677</v>
      </c>
      <c r="AC2153" s="275">
        <v>1.8159663863705677</v>
      </c>
      <c r="AD2153" s="275">
        <v>1.8159663863705677</v>
      </c>
      <c r="AE2153" s="275">
        <v>1.8159663863705677</v>
      </c>
      <c r="AF2153" s="275">
        <v>370.63270401397767</v>
      </c>
      <c r="AG2153" s="275">
        <v>34.320244457178674</v>
      </c>
      <c r="AH2153" s="275">
        <v>34.320244457178674</v>
      </c>
      <c r="AI2153" s="275">
        <v>53.890728437249464</v>
      </c>
      <c r="AJ2153" s="275">
        <v>53.890728437249464</v>
      </c>
      <c r="AK2153" s="275">
        <v>53.890728437249464</v>
      </c>
    </row>
    <row r="2154" spans="1:37" ht="15" x14ac:dyDescent="0.25">
      <c r="A2154" s="269" t="s">
        <v>1212</v>
      </c>
      <c r="B2154" s="269" t="s">
        <v>1213</v>
      </c>
      <c r="C2154" s="275">
        <v>71</v>
      </c>
      <c r="D2154" s="269" t="s">
        <v>802</v>
      </c>
      <c r="E2154" s="275">
        <v>646.4952055754668</v>
      </c>
      <c r="F2154" s="275">
        <v>314.08858364355808</v>
      </c>
      <c r="G2154" s="275">
        <v>417.26969579575234</v>
      </c>
      <c r="H2154" s="275">
        <v>697.64466551526607</v>
      </c>
      <c r="I2154" s="275">
        <v>324.57393863485987</v>
      </c>
      <c r="J2154" s="275">
        <v>434.27787759871143</v>
      </c>
      <c r="K2154" s="275">
        <v>697.6733167767477</v>
      </c>
      <c r="L2154" s="275">
        <v>347.92753436960453</v>
      </c>
      <c r="M2154" s="275">
        <v>449.78182416232596</v>
      </c>
      <c r="N2154" s="275">
        <v>269.99947224084633</v>
      </c>
      <c r="O2154" s="275">
        <v>117.31477667258937</v>
      </c>
      <c r="P2154" s="275">
        <v>161.10706720472791</v>
      </c>
      <c r="Q2154" s="275">
        <v>267.52795401083893</v>
      </c>
      <c r="R2154" s="275">
        <v>118.30219288362369</v>
      </c>
      <c r="S2154" s="275">
        <v>158.78615348383047</v>
      </c>
      <c r="T2154" s="275">
        <v>267.52795401083893</v>
      </c>
      <c r="U2154" s="275">
        <v>118.83628180137237</v>
      </c>
      <c r="V2154" s="275">
        <v>160.48284256686924</v>
      </c>
      <c r="W2154" s="275">
        <v>5.0222219928789613</v>
      </c>
      <c r="X2154" s="275">
        <v>0.1460970668079552</v>
      </c>
      <c r="Y2154" s="275">
        <v>2.5841595298434581</v>
      </c>
      <c r="Z2154" s="275">
        <v>1.4192143127919274</v>
      </c>
      <c r="AA2154" s="275">
        <v>1.4192143127919274</v>
      </c>
      <c r="AB2154" s="275">
        <v>1.4192143127919274</v>
      </c>
      <c r="AC2154" s="275">
        <v>1.4192143127919274</v>
      </c>
      <c r="AD2154" s="275">
        <v>1.4192143127919274</v>
      </c>
      <c r="AE2154" s="275">
        <v>1.4192143127919274</v>
      </c>
      <c r="AF2154" s="275">
        <v>336.18000966277754</v>
      </c>
      <c r="AG2154" s="275">
        <v>31.129958377778671</v>
      </c>
      <c r="AH2154" s="275">
        <v>31.129958377778671</v>
      </c>
      <c r="AI2154" s="275">
        <v>48.943993802915806</v>
      </c>
      <c r="AJ2154" s="275">
        <v>48.943993802915806</v>
      </c>
      <c r="AK2154" s="275">
        <v>48.943993802915806</v>
      </c>
    </row>
    <row r="2155" spans="1:37" ht="15" x14ac:dyDescent="0.25">
      <c r="A2155" s="269" t="s">
        <v>4213</v>
      </c>
      <c r="B2155" s="269" t="s">
        <v>656</v>
      </c>
      <c r="C2155" s="275">
        <v>179</v>
      </c>
      <c r="D2155" s="269" t="s">
        <v>802</v>
      </c>
      <c r="E2155" s="275">
        <v>1184.2300050512245</v>
      </c>
      <c r="F2155" s="275">
        <v>583.37876985490993</v>
      </c>
      <c r="G2155" s="275">
        <v>843.93009115761151</v>
      </c>
      <c r="H2155" s="275">
        <v>1534.951975590415</v>
      </c>
      <c r="I2155" s="275">
        <v>554.04018134839532</v>
      </c>
      <c r="J2155" s="275">
        <v>911.1285759222576</v>
      </c>
      <c r="K2155" s="275">
        <v>1534.951975590415</v>
      </c>
      <c r="L2155" s="275">
        <v>765.90911055602874</v>
      </c>
      <c r="M2155" s="275">
        <v>966.72635254805482</v>
      </c>
      <c r="N2155" s="275">
        <v>335.36009730836741</v>
      </c>
      <c r="O2155" s="275">
        <v>254.36487453566875</v>
      </c>
      <c r="P2155" s="275">
        <v>289.16891791262952</v>
      </c>
      <c r="Q2155" s="275">
        <v>515.16852889947643</v>
      </c>
      <c r="R2155" s="275">
        <v>249.93852600344596</v>
      </c>
      <c r="S2155" s="275">
        <v>322.46030289745886</v>
      </c>
      <c r="T2155" s="275">
        <v>515.16852889947643</v>
      </c>
      <c r="U2155" s="275">
        <v>263.50669687643858</v>
      </c>
      <c r="V2155" s="275">
        <v>334.11993493724043</v>
      </c>
      <c r="W2155" s="275">
        <v>8.4650905076224809</v>
      </c>
      <c r="X2155" s="275">
        <v>0.36378902091234239</v>
      </c>
      <c r="Y2155" s="275">
        <v>4.4144397642674118</v>
      </c>
      <c r="Z2155" s="275">
        <v>3.7369159404022687</v>
      </c>
      <c r="AA2155" s="275">
        <v>3.7369159404022687</v>
      </c>
      <c r="AB2155" s="275">
        <v>3.7369159404022687</v>
      </c>
      <c r="AC2155" s="275">
        <v>3.7369159404022687</v>
      </c>
      <c r="AD2155" s="275">
        <v>3.7369159404022687</v>
      </c>
      <c r="AE2155" s="275">
        <v>3.7369159404022687</v>
      </c>
      <c r="AF2155" s="275">
        <v>662.45663910325516</v>
      </c>
      <c r="AG2155" s="275">
        <v>61.342856032157343</v>
      </c>
      <c r="AH2155" s="275">
        <v>61.342856032157343</v>
      </c>
      <c r="AI2155" s="275">
        <v>124.21274314791827</v>
      </c>
      <c r="AJ2155" s="275">
        <v>124.21274314791827</v>
      </c>
      <c r="AK2155" s="275">
        <v>124.21274314791827</v>
      </c>
    </row>
    <row r="2156" spans="1:37" ht="15" x14ac:dyDescent="0.25">
      <c r="A2156" s="269" t="s">
        <v>2061</v>
      </c>
      <c r="B2156" s="269" t="s">
        <v>2062</v>
      </c>
      <c r="C2156" s="275">
        <v>147</v>
      </c>
      <c r="D2156" s="269" t="s">
        <v>802</v>
      </c>
      <c r="E2156" s="275">
        <v>1142.296334742264</v>
      </c>
      <c r="F2156" s="275">
        <v>577.38109812868504</v>
      </c>
      <c r="G2156" s="275">
        <v>744.66784899809045</v>
      </c>
      <c r="H2156" s="275">
        <v>1354.17292510691</v>
      </c>
      <c r="I2156" s="275">
        <v>601.09678214788937</v>
      </c>
      <c r="J2156" s="275">
        <v>825.48592465784964</v>
      </c>
      <c r="K2156" s="275">
        <v>1354.3157764593598</v>
      </c>
      <c r="L2156" s="275">
        <v>720.61594533952098</v>
      </c>
      <c r="M2156" s="275">
        <v>884.44863680472849</v>
      </c>
      <c r="N2156" s="275">
        <v>469.92299792640728</v>
      </c>
      <c r="O2156" s="275">
        <v>232.89429269140231</v>
      </c>
      <c r="P2156" s="275">
        <v>301.23206349377006</v>
      </c>
      <c r="Q2156" s="275">
        <v>470.15304814065797</v>
      </c>
      <c r="R2156" s="275">
        <v>234.86912511347094</v>
      </c>
      <c r="S2156" s="275">
        <v>298.81762095777225</v>
      </c>
      <c r="T2156" s="275">
        <v>470.15304814065797</v>
      </c>
      <c r="U2156" s="275">
        <v>236.81326782540296</v>
      </c>
      <c r="V2156" s="275">
        <v>302.58613249563689</v>
      </c>
      <c r="W2156" s="275">
        <v>9.8837550953011792</v>
      </c>
      <c r="X2156" s="275">
        <v>0.29607635459436898</v>
      </c>
      <c r="Y2156" s="275">
        <v>5.0899157249477742</v>
      </c>
      <c r="Z2156" s="275">
        <v>3.4076671625688526</v>
      </c>
      <c r="AA2156" s="275">
        <v>3.4076671625688526</v>
      </c>
      <c r="AB2156" s="275">
        <v>3.4076671625688526</v>
      </c>
      <c r="AC2156" s="275">
        <v>3.4076671625688526</v>
      </c>
      <c r="AD2156" s="275">
        <v>3.4076671625688526</v>
      </c>
      <c r="AE2156" s="275">
        <v>3.4076671625688526</v>
      </c>
      <c r="AF2156" s="275">
        <v>604.80747525975517</v>
      </c>
      <c r="AG2156" s="275">
        <v>56.004593278357348</v>
      </c>
      <c r="AH2156" s="275">
        <v>56.004593278357348</v>
      </c>
      <c r="AI2156" s="275">
        <v>81.328766907577389</v>
      </c>
      <c r="AJ2156" s="275">
        <v>81.328766907577389</v>
      </c>
      <c r="AK2156" s="275">
        <v>81.328766907577389</v>
      </c>
    </row>
    <row r="2157" spans="1:37" ht="15" x14ac:dyDescent="0.25">
      <c r="A2157" s="269" t="s">
        <v>4214</v>
      </c>
      <c r="B2157" s="269" t="s">
        <v>2677</v>
      </c>
      <c r="C2157" s="275">
        <v>154</v>
      </c>
      <c r="D2157" s="269" t="s">
        <v>802</v>
      </c>
      <c r="E2157" s="275">
        <v>1151.4750842818553</v>
      </c>
      <c r="F2157" s="275">
        <v>601.81543417645946</v>
      </c>
      <c r="G2157" s="275">
        <v>762.56314731938562</v>
      </c>
      <c r="H2157" s="275">
        <v>1344.9072826273364</v>
      </c>
      <c r="I2157" s="275">
        <v>621.90814195212761</v>
      </c>
      <c r="J2157" s="275">
        <v>824.82065086857494</v>
      </c>
      <c r="K2157" s="275">
        <v>1345.0501339797861</v>
      </c>
      <c r="L2157" s="275">
        <v>703.49620726729847</v>
      </c>
      <c r="M2157" s="275">
        <v>870.08931974864834</v>
      </c>
      <c r="N2157" s="275">
        <v>469.22689122203946</v>
      </c>
      <c r="O2157" s="275">
        <v>236.28370380917818</v>
      </c>
      <c r="P2157" s="275">
        <v>303.62471520107073</v>
      </c>
      <c r="Q2157" s="275">
        <v>479.29816381697731</v>
      </c>
      <c r="R2157" s="275">
        <v>237.41559719924828</v>
      </c>
      <c r="S2157" s="275">
        <v>302.28386294844807</v>
      </c>
      <c r="T2157" s="275">
        <v>479.29816381697731</v>
      </c>
      <c r="U2157" s="275">
        <v>238.98871840634803</v>
      </c>
      <c r="V2157" s="275">
        <v>306.67766061483832</v>
      </c>
      <c r="W2157" s="275">
        <v>0.13992453031085064</v>
      </c>
      <c r="X2157" s="275">
        <v>2.7735550377442748E-3</v>
      </c>
      <c r="Y2157" s="275">
        <v>7.1349042674297453E-2</v>
      </c>
      <c r="Z2157" s="275">
        <v>4.7129003933858334E-2</v>
      </c>
      <c r="AA2157" s="275">
        <v>4.7129003933858334E-2</v>
      </c>
      <c r="AB2157" s="275">
        <v>4.7129003933858334E-2</v>
      </c>
      <c r="AC2157" s="275">
        <v>4.7129003933858334E-2</v>
      </c>
      <c r="AD2157" s="275">
        <v>4.7129003933858334E-2</v>
      </c>
      <c r="AE2157" s="275">
        <v>4.7129003933858334E-2</v>
      </c>
      <c r="AF2157" s="275">
        <v>618.11651688395523</v>
      </c>
      <c r="AG2157" s="275">
        <v>57.23699597705734</v>
      </c>
      <c r="AH2157" s="275">
        <v>57.23699597705734</v>
      </c>
      <c r="AI2157" s="275">
        <v>85.224381652711187</v>
      </c>
      <c r="AJ2157" s="275">
        <v>85.224381652711187</v>
      </c>
      <c r="AK2157" s="275">
        <v>85.224381652711187</v>
      </c>
    </row>
    <row r="2158" spans="1:37" ht="15" x14ac:dyDescent="0.25">
      <c r="A2158" s="269" t="s">
        <v>2676</v>
      </c>
      <c r="B2158" s="269" t="s">
        <v>2677</v>
      </c>
      <c r="C2158" s="275">
        <v>154</v>
      </c>
      <c r="D2158" s="269" t="s">
        <v>802</v>
      </c>
      <c r="E2158" s="275">
        <v>1186.8058456542867</v>
      </c>
      <c r="F2158" s="275">
        <v>621.94623913348369</v>
      </c>
      <c r="G2158" s="275">
        <v>789.04697425644451</v>
      </c>
      <c r="H2158" s="275">
        <v>1419.2560139858524</v>
      </c>
      <c r="I2158" s="275">
        <v>642.41745128187256</v>
      </c>
      <c r="J2158" s="275">
        <v>869.43890533507783</v>
      </c>
      <c r="K2158" s="275">
        <v>1419.3988653383021</v>
      </c>
      <c r="L2158" s="275">
        <v>760.47059506202584</v>
      </c>
      <c r="M2158" s="275">
        <v>930.72320062181461</v>
      </c>
      <c r="N2158" s="275">
        <v>483.80076888705162</v>
      </c>
      <c r="O2158" s="275">
        <v>244.37190336907861</v>
      </c>
      <c r="P2158" s="275">
        <v>313.56328365133817</v>
      </c>
      <c r="Q2158" s="275">
        <v>494.44175160892252</v>
      </c>
      <c r="R2158" s="275">
        <v>245.50379675914871</v>
      </c>
      <c r="S2158" s="275">
        <v>312.47522703168522</v>
      </c>
      <c r="T2158" s="275">
        <v>494.44175160892252</v>
      </c>
      <c r="U2158" s="275">
        <v>247.57152342543171</v>
      </c>
      <c r="V2158" s="275">
        <v>317.1063301115845</v>
      </c>
      <c r="W2158" s="275">
        <v>10.023679625612033</v>
      </c>
      <c r="X2158" s="275">
        <v>0.29884990963211333</v>
      </c>
      <c r="Y2158" s="275">
        <v>5.1612647676220735</v>
      </c>
      <c r="Z2158" s="275">
        <v>3.4547961665027103</v>
      </c>
      <c r="AA2158" s="275">
        <v>3.4547961665027103</v>
      </c>
      <c r="AB2158" s="275">
        <v>3.4547961665027103</v>
      </c>
      <c r="AC2158" s="275">
        <v>3.4547961665027103</v>
      </c>
      <c r="AD2158" s="275">
        <v>3.4547961665027103</v>
      </c>
      <c r="AE2158" s="275">
        <v>3.4547961665027103</v>
      </c>
      <c r="AF2158" s="275">
        <v>635.38450133595529</v>
      </c>
      <c r="AG2158" s="275">
        <v>58.835995525057342</v>
      </c>
      <c r="AH2158" s="275">
        <v>58.835995525057342</v>
      </c>
      <c r="AI2158" s="275">
        <v>86.635904256747452</v>
      </c>
      <c r="AJ2158" s="275">
        <v>86.635904256747452</v>
      </c>
      <c r="AK2158" s="275">
        <v>86.635904256747452</v>
      </c>
    </row>
    <row r="2159" spans="1:37" ht="15" x14ac:dyDescent="0.25">
      <c r="A2159" s="269" t="s">
        <v>4215</v>
      </c>
      <c r="B2159" s="269" t="s">
        <v>3243</v>
      </c>
      <c r="C2159" s="275">
        <v>147</v>
      </c>
      <c r="D2159" s="269" t="s">
        <v>802</v>
      </c>
      <c r="E2159" s="275">
        <v>1106.9655733698326</v>
      </c>
      <c r="F2159" s="275">
        <v>557.25029317166093</v>
      </c>
      <c r="G2159" s="275">
        <v>718.18402206103144</v>
      </c>
      <c r="H2159" s="275">
        <v>1279.8241937483936</v>
      </c>
      <c r="I2159" s="275">
        <v>581.5197537834016</v>
      </c>
      <c r="J2159" s="275">
        <v>780.86767019134663</v>
      </c>
      <c r="K2159" s="275">
        <v>1279.9670451008437</v>
      </c>
      <c r="L2159" s="275">
        <v>663.6415575447935</v>
      </c>
      <c r="M2159" s="275">
        <v>823.81475593156233</v>
      </c>
      <c r="N2159" s="275">
        <v>455.34912026139511</v>
      </c>
      <c r="O2159" s="275">
        <v>224.80609313150194</v>
      </c>
      <c r="P2159" s="275">
        <v>291.29349504350267</v>
      </c>
      <c r="Q2159" s="275">
        <v>455.00946034871276</v>
      </c>
      <c r="R2159" s="275">
        <v>226.78092555357057</v>
      </c>
      <c r="S2159" s="275">
        <v>288.62625687453516</v>
      </c>
      <c r="T2159" s="275">
        <v>455.00946034871276</v>
      </c>
      <c r="U2159" s="275">
        <v>228.23046280631928</v>
      </c>
      <c r="V2159" s="275">
        <v>292.15746299889065</v>
      </c>
      <c r="W2159" s="275">
        <v>0</v>
      </c>
      <c r="X2159" s="275">
        <v>0</v>
      </c>
      <c r="Y2159" s="275">
        <v>0</v>
      </c>
      <c r="Z2159" s="275">
        <v>0</v>
      </c>
      <c r="AA2159" s="275">
        <v>0</v>
      </c>
      <c r="AB2159" s="275">
        <v>0</v>
      </c>
      <c r="AC2159" s="275">
        <v>0</v>
      </c>
      <c r="AD2159" s="275">
        <v>0</v>
      </c>
      <c r="AE2159" s="275">
        <v>0</v>
      </c>
      <c r="AF2159" s="275">
        <v>587.52213938135515</v>
      </c>
      <c r="AG2159" s="275">
        <v>54.403987008757341</v>
      </c>
      <c r="AH2159" s="275">
        <v>54.403987008757341</v>
      </c>
      <c r="AI2159" s="275">
        <v>79.917244303541139</v>
      </c>
      <c r="AJ2159" s="275">
        <v>79.917244303541139</v>
      </c>
      <c r="AK2159" s="275">
        <v>79.917244303541139</v>
      </c>
    </row>
    <row r="2160" spans="1:37" ht="15" x14ac:dyDescent="0.25">
      <c r="A2160" s="269" t="s">
        <v>4216</v>
      </c>
      <c r="B2160" s="269" t="s">
        <v>1213</v>
      </c>
      <c r="C2160" s="275">
        <v>71</v>
      </c>
      <c r="D2160" s="269" t="s">
        <v>802</v>
      </c>
      <c r="E2160" s="275">
        <v>646.4952055754668</v>
      </c>
      <c r="F2160" s="275">
        <v>314.08858364355808</v>
      </c>
      <c r="G2160" s="275">
        <v>417.26969579575234</v>
      </c>
      <c r="H2160" s="275">
        <v>697.64466551526607</v>
      </c>
      <c r="I2160" s="275">
        <v>324.57393863485987</v>
      </c>
      <c r="J2160" s="275">
        <v>434.27787759871143</v>
      </c>
      <c r="K2160" s="275">
        <v>697.6733167767477</v>
      </c>
      <c r="L2160" s="275">
        <v>347.92753436960453</v>
      </c>
      <c r="M2160" s="275">
        <v>449.78182416232596</v>
      </c>
      <c r="N2160" s="275">
        <v>269.97005364679313</v>
      </c>
      <c r="O2160" s="275">
        <v>117.2951642765539</v>
      </c>
      <c r="P2160" s="275">
        <v>161.08255170968354</v>
      </c>
      <c r="Q2160" s="275">
        <v>267.46911682273253</v>
      </c>
      <c r="R2160" s="275">
        <v>118.28258048758822</v>
      </c>
      <c r="S2160" s="275">
        <v>158.74692869175954</v>
      </c>
      <c r="T2160" s="275">
        <v>267.46911682273253</v>
      </c>
      <c r="U2160" s="275">
        <v>118.77744461326596</v>
      </c>
      <c r="V2160" s="275">
        <v>160.42400537876284</v>
      </c>
      <c r="W2160" s="275">
        <v>5.0222219928789613</v>
      </c>
      <c r="X2160" s="275">
        <v>0.1460970668079552</v>
      </c>
      <c r="Y2160" s="275">
        <v>2.5841595298434581</v>
      </c>
      <c r="Z2160" s="275">
        <v>1.4192143127919274</v>
      </c>
      <c r="AA2160" s="275">
        <v>1.4192143127919274</v>
      </c>
      <c r="AB2160" s="275">
        <v>1.4192143127919274</v>
      </c>
      <c r="AC2160" s="275">
        <v>1.4192143127919274</v>
      </c>
      <c r="AD2160" s="275">
        <v>1.4192143127919274</v>
      </c>
      <c r="AE2160" s="275">
        <v>1.4192143127919274</v>
      </c>
      <c r="AF2160" s="275">
        <v>336.16880349147755</v>
      </c>
      <c r="AG2160" s="275">
        <v>31.128920701578668</v>
      </c>
      <c r="AH2160" s="275">
        <v>31.128920701578668</v>
      </c>
      <c r="AI2160" s="275">
        <v>48.83662657535865</v>
      </c>
      <c r="AJ2160" s="275">
        <v>48.83662657535865</v>
      </c>
      <c r="AK2160" s="275">
        <v>48.83662657535865</v>
      </c>
    </row>
    <row r="2161" spans="1:37" ht="15" x14ac:dyDescent="0.25">
      <c r="A2161" s="269" t="s">
        <v>1214</v>
      </c>
      <c r="B2161" s="269" t="s">
        <v>607</v>
      </c>
      <c r="C2161" s="275">
        <v>152</v>
      </c>
      <c r="D2161" s="269" t="s">
        <v>802</v>
      </c>
      <c r="E2161" s="275">
        <v>1539.0914231803333</v>
      </c>
      <c r="F2161" s="275">
        <v>814.67041478932447</v>
      </c>
      <c r="G2161" s="275">
        <v>1132.1359531360229</v>
      </c>
      <c r="H2161" s="275">
        <v>1961.9138514042129</v>
      </c>
      <c r="I2161" s="275">
        <v>751.10850763669987</v>
      </c>
      <c r="J2161" s="275">
        <v>1193.7874635605713</v>
      </c>
      <c r="K2161" s="275">
        <v>1961.9138514042129</v>
      </c>
      <c r="L2161" s="275">
        <v>1008.5083425566861</v>
      </c>
      <c r="M2161" s="275">
        <v>1265.8550623197016</v>
      </c>
      <c r="N2161" s="275">
        <v>381.38596170964354</v>
      </c>
      <c r="O2161" s="275">
        <v>285.1441302799966</v>
      </c>
      <c r="P2161" s="275">
        <v>333.9999888251071</v>
      </c>
      <c r="Q2161" s="275">
        <v>592.29981731944554</v>
      </c>
      <c r="R2161" s="275">
        <v>279.8099275713048</v>
      </c>
      <c r="S2161" s="275">
        <v>369.33695225070903</v>
      </c>
      <c r="T2161" s="275">
        <v>592.29981731944554</v>
      </c>
      <c r="U2161" s="275">
        <v>305.34792417400627</v>
      </c>
      <c r="V2161" s="275">
        <v>384.68247238803195</v>
      </c>
      <c r="W2161" s="275">
        <v>10.999357872373507</v>
      </c>
      <c r="X2161" s="275">
        <v>0.35741749503606673</v>
      </c>
      <c r="Y2161" s="275">
        <v>5.6783876837047869</v>
      </c>
      <c r="Z2161" s="275">
        <v>4.1036663055189191</v>
      </c>
      <c r="AA2161" s="275">
        <v>4.1036663055189191</v>
      </c>
      <c r="AB2161" s="275">
        <v>4.1036663055189191</v>
      </c>
      <c r="AC2161" s="275">
        <v>4.1036663055189191</v>
      </c>
      <c r="AD2161" s="275">
        <v>4.1036663055189191</v>
      </c>
      <c r="AE2161" s="275">
        <v>4.1036663055189191</v>
      </c>
      <c r="AF2161" s="275">
        <v>711.8834123979326</v>
      </c>
      <c r="AG2161" s="275">
        <v>65.91972217593603</v>
      </c>
      <c r="AH2161" s="275">
        <v>65.91972217593603</v>
      </c>
      <c r="AI2161" s="275">
        <v>135.98905103229382</v>
      </c>
      <c r="AJ2161" s="275">
        <v>135.98905103229382</v>
      </c>
      <c r="AK2161" s="275">
        <v>135.98905103229382</v>
      </c>
    </row>
    <row r="2162" spans="1:37" ht="15" x14ac:dyDescent="0.25">
      <c r="A2162" s="269" t="s">
        <v>608</v>
      </c>
      <c r="B2162" s="269" t="s">
        <v>609</v>
      </c>
      <c r="C2162" s="275">
        <v>301</v>
      </c>
      <c r="D2162" s="269" t="s">
        <v>802</v>
      </c>
      <c r="E2162" s="275">
        <v>1641.9606381890042</v>
      </c>
      <c r="F2162" s="275">
        <v>1013.3640502012962</v>
      </c>
      <c r="G2162" s="275">
        <v>1425.0426956592639</v>
      </c>
      <c r="H2162" s="275">
        <v>1849.7193510676209</v>
      </c>
      <c r="I2162" s="275">
        <v>974.30740740614795</v>
      </c>
      <c r="J2162" s="275">
        <v>1386.2953733326278</v>
      </c>
      <c r="K2162" s="275">
        <v>1849.7193510676209</v>
      </c>
      <c r="L2162" s="275">
        <v>1340.7903202136335</v>
      </c>
      <c r="M2162" s="275">
        <v>1489.7197765900032</v>
      </c>
      <c r="N2162" s="275">
        <v>395.55612946269486</v>
      </c>
      <c r="O2162" s="275">
        <v>306.72117047427946</v>
      </c>
      <c r="P2162" s="275">
        <v>366.20798835381419</v>
      </c>
      <c r="Q2162" s="275">
        <v>533.29070282458667</v>
      </c>
      <c r="R2162" s="275">
        <v>302.29482194205667</v>
      </c>
      <c r="S2162" s="275">
        <v>378.81642966716419</v>
      </c>
      <c r="T2162" s="275">
        <v>533.29070282458667</v>
      </c>
      <c r="U2162" s="275">
        <v>341.41262375080669</v>
      </c>
      <c r="V2162" s="275">
        <v>394.98454190985677</v>
      </c>
      <c r="W2162" s="275">
        <v>14.830809640241144</v>
      </c>
      <c r="X2162" s="275">
        <v>0.33661773910565207</v>
      </c>
      <c r="Y2162" s="275">
        <v>7.5837136896733979</v>
      </c>
      <c r="Z2162" s="275">
        <v>3.245374372824565</v>
      </c>
      <c r="AA2162" s="275">
        <v>3.245374372824565</v>
      </c>
      <c r="AB2162" s="275">
        <v>3.245374372824565</v>
      </c>
      <c r="AC2162" s="275">
        <v>3.245374372824565</v>
      </c>
      <c r="AD2162" s="275">
        <v>3.245374372824565</v>
      </c>
      <c r="AE2162" s="275">
        <v>3.245374372824565</v>
      </c>
      <c r="AF2162" s="275">
        <v>579.73962691159988</v>
      </c>
      <c r="AG2162" s="275">
        <v>53.683333592699988</v>
      </c>
      <c r="AH2162" s="275">
        <v>53.683333592699988</v>
      </c>
      <c r="AI2162" s="275">
        <v>78.047264009687197</v>
      </c>
      <c r="AJ2162" s="275">
        <v>78.047264009687197</v>
      </c>
      <c r="AK2162" s="275">
        <v>78.047264009687197</v>
      </c>
    </row>
    <row r="2163" spans="1:37" ht="15" x14ac:dyDescent="0.25">
      <c r="A2163" s="269" t="s">
        <v>4217</v>
      </c>
      <c r="B2163" s="269" t="s">
        <v>4218</v>
      </c>
      <c r="C2163" s="275">
        <v>29</v>
      </c>
      <c r="D2163" s="269" t="s">
        <v>802</v>
      </c>
      <c r="E2163" s="275">
        <v>308.1619124810876</v>
      </c>
      <c r="F2163" s="275">
        <v>87.350944077146195</v>
      </c>
      <c r="G2163" s="275">
        <v>160.65487355408769</v>
      </c>
      <c r="H2163" s="275">
        <v>323.38627779647271</v>
      </c>
      <c r="I2163" s="275">
        <v>87.092823741236046</v>
      </c>
      <c r="J2163" s="275">
        <v>161.43003807598154</v>
      </c>
      <c r="K2163" s="275">
        <v>323.38627779647271</v>
      </c>
      <c r="L2163" s="275">
        <v>98.725837229724405</v>
      </c>
      <c r="M2163" s="275">
        <v>164.16860846363235</v>
      </c>
      <c r="N2163" s="275">
        <v>50.190553556761841</v>
      </c>
      <c r="O2163" s="275">
        <v>30.561552581985978</v>
      </c>
      <c r="P2163" s="275">
        <v>37.89454798943536</v>
      </c>
      <c r="Q2163" s="275">
        <v>62.865346280810606</v>
      </c>
      <c r="R2163" s="275">
        <v>30.452657474754471</v>
      </c>
      <c r="S2163" s="275">
        <v>40.163624770165328</v>
      </c>
      <c r="T2163" s="275">
        <v>62.865346280810606</v>
      </c>
      <c r="U2163" s="275">
        <v>32.363456584463627</v>
      </c>
      <c r="V2163" s="275">
        <v>41.577372010517053</v>
      </c>
      <c r="W2163" s="275">
        <v>0</v>
      </c>
      <c r="X2163" s="275">
        <v>0</v>
      </c>
      <c r="Y2163" s="275">
        <v>0</v>
      </c>
      <c r="Z2163" s="275">
        <v>0</v>
      </c>
      <c r="AA2163" s="275">
        <v>0</v>
      </c>
      <c r="AB2163" s="275">
        <v>0</v>
      </c>
      <c r="AC2163" s="275">
        <v>0</v>
      </c>
      <c r="AD2163" s="275">
        <v>0</v>
      </c>
      <c r="AE2163" s="275">
        <v>0</v>
      </c>
      <c r="AF2163" s="275">
        <v>64.388273588700002</v>
      </c>
      <c r="AG2163" s="275">
        <v>5.9622926469999999</v>
      </c>
      <c r="AH2163" s="275">
        <v>5.9622926469999999</v>
      </c>
      <c r="AI2163" s="275">
        <v>33.82517795743248</v>
      </c>
      <c r="AJ2163" s="275">
        <v>33.82517795743248</v>
      </c>
      <c r="AK2163" s="275">
        <v>33.82517795743248</v>
      </c>
    </row>
    <row r="2164" spans="1:37" ht="15" x14ac:dyDescent="0.25">
      <c r="A2164" s="269" t="s">
        <v>4219</v>
      </c>
      <c r="B2164" s="269" t="s">
        <v>613</v>
      </c>
      <c r="C2164" s="275">
        <v>30</v>
      </c>
      <c r="D2164" s="269" t="s">
        <v>802</v>
      </c>
      <c r="E2164" s="275">
        <v>109.65605859943228</v>
      </c>
      <c r="F2164" s="275">
        <v>41.84951024394298</v>
      </c>
      <c r="G2164" s="275">
        <v>69.378066159051812</v>
      </c>
      <c r="H2164" s="275">
        <v>138.49726778438108</v>
      </c>
      <c r="I2164" s="275">
        <v>43.157689027369543</v>
      </c>
      <c r="J2164" s="275">
        <v>76.907521672379104</v>
      </c>
      <c r="K2164" s="275">
        <v>138.49726778438108</v>
      </c>
      <c r="L2164" s="275">
        <v>57.850770660346761</v>
      </c>
      <c r="M2164" s="275">
        <v>80.611554832981483</v>
      </c>
      <c r="N2164" s="275">
        <v>33.547320685734263</v>
      </c>
      <c r="O2164" s="275">
        <v>25.650921345555773</v>
      </c>
      <c r="P2164" s="275">
        <v>28.563638164102088</v>
      </c>
      <c r="Q2164" s="275">
        <v>53.511957097726714</v>
      </c>
      <c r="R2164" s="275">
        <v>25.650921345555773</v>
      </c>
      <c r="S2164" s="275">
        <v>32.921483043393295</v>
      </c>
      <c r="T2164" s="275">
        <v>53.511957097726714</v>
      </c>
      <c r="U2164" s="275">
        <v>26.410432524662596</v>
      </c>
      <c r="V2164" s="275">
        <v>33.99761994986352</v>
      </c>
      <c r="W2164" s="275">
        <v>0.64756741241133331</v>
      </c>
      <c r="X2164" s="275">
        <v>3.9347172103903753E-2</v>
      </c>
      <c r="Y2164" s="275">
        <v>0.34345729225761851</v>
      </c>
      <c r="Z2164" s="275">
        <v>0.4741782897777026</v>
      </c>
      <c r="AA2164" s="275">
        <v>0.4741782897777026</v>
      </c>
      <c r="AB2164" s="275">
        <v>0.4741782897777026</v>
      </c>
      <c r="AC2164" s="275">
        <v>0.4741782897777026</v>
      </c>
      <c r="AD2164" s="275">
        <v>0.4741782897777026</v>
      </c>
      <c r="AE2164" s="275">
        <v>0.4741782897777026</v>
      </c>
      <c r="AF2164" s="275">
        <v>59.043094548100001</v>
      </c>
      <c r="AG2164" s="275">
        <v>5.4673357660999997</v>
      </c>
      <c r="AH2164" s="275">
        <v>5.4673357660999997</v>
      </c>
      <c r="AI2164" s="275">
        <v>13.700624881315832</v>
      </c>
      <c r="AJ2164" s="275">
        <v>13.700624881315832</v>
      </c>
      <c r="AK2164" s="275">
        <v>13.700624881315832</v>
      </c>
    </row>
    <row r="2165" spans="1:37" ht="15" x14ac:dyDescent="0.25">
      <c r="A2165" s="269" t="s">
        <v>4220</v>
      </c>
      <c r="B2165" s="269" t="s">
        <v>614</v>
      </c>
      <c r="C2165" s="275">
        <v>14</v>
      </c>
      <c r="D2165" s="269" t="s">
        <v>802</v>
      </c>
      <c r="E2165" s="275">
        <v>93.463897644398415</v>
      </c>
      <c r="F2165" s="275">
        <v>35.933403824551519</v>
      </c>
      <c r="G2165" s="275">
        <v>59.627032435875577</v>
      </c>
      <c r="H2165" s="275">
        <v>116.51246731850624</v>
      </c>
      <c r="I2165" s="275">
        <v>37.0311390500584</v>
      </c>
      <c r="J2165" s="275">
        <v>65.375408314265158</v>
      </c>
      <c r="K2165" s="275">
        <v>116.51246731850624</v>
      </c>
      <c r="L2165" s="275">
        <v>50.281764661103828</v>
      </c>
      <c r="M2165" s="275">
        <v>68.644329589358435</v>
      </c>
      <c r="N2165" s="275">
        <v>24.786835594854214</v>
      </c>
      <c r="O2165" s="275">
        <v>18.300987511026332</v>
      </c>
      <c r="P2165" s="275">
        <v>20.838328441894451</v>
      </c>
      <c r="Q2165" s="275">
        <v>40.369611320210666</v>
      </c>
      <c r="R2165" s="275">
        <v>18.300987511026332</v>
      </c>
      <c r="S2165" s="275">
        <v>24.085894493721153</v>
      </c>
      <c r="T2165" s="275">
        <v>40.369611320210666</v>
      </c>
      <c r="U2165" s="275">
        <v>18.91029177254897</v>
      </c>
      <c r="V2165" s="275">
        <v>24.910609034355456</v>
      </c>
      <c r="W2165" s="275">
        <v>0.37287972796846153</v>
      </c>
      <c r="X2165" s="275">
        <v>1.9782985691809762E-2</v>
      </c>
      <c r="Y2165" s="275">
        <v>0.19633135683013564</v>
      </c>
      <c r="Z2165" s="275">
        <v>0.35864109084097257</v>
      </c>
      <c r="AA2165" s="275">
        <v>0.35864109084097257</v>
      </c>
      <c r="AB2165" s="275">
        <v>0.35864109084097257</v>
      </c>
      <c r="AC2165" s="275">
        <v>0.35864109084097257</v>
      </c>
      <c r="AD2165" s="275">
        <v>0.35864109084097257</v>
      </c>
      <c r="AE2165" s="275">
        <v>0.35864109084097257</v>
      </c>
      <c r="AF2165" s="275">
        <v>42.022040895177575</v>
      </c>
      <c r="AG2165" s="275">
        <v>3.8911999994786743</v>
      </c>
      <c r="AH2165" s="275">
        <v>3.8911999994786743</v>
      </c>
      <c r="AI2165" s="275">
        <v>9.1481885772875913</v>
      </c>
      <c r="AJ2165" s="275">
        <v>9.1481885772875913</v>
      </c>
      <c r="AK2165" s="275">
        <v>9.1481885772875913</v>
      </c>
    </row>
    <row r="2166" spans="1:37" ht="15" x14ac:dyDescent="0.25">
      <c r="A2166" s="269" t="s">
        <v>4221</v>
      </c>
      <c r="B2166" s="269" t="s">
        <v>615</v>
      </c>
      <c r="C2166" s="275">
        <v>18</v>
      </c>
      <c r="D2166" s="269" t="s">
        <v>802</v>
      </c>
      <c r="E2166" s="275">
        <v>109.4733025493081</v>
      </c>
      <c r="F2166" s="275">
        <v>41.528125070709564</v>
      </c>
      <c r="G2166" s="275">
        <v>69.687853884965875</v>
      </c>
      <c r="H2166" s="275">
        <v>136.85319504996465</v>
      </c>
      <c r="I2166" s="275">
        <v>43.062844388675394</v>
      </c>
      <c r="J2166" s="275">
        <v>76.407799694782483</v>
      </c>
      <c r="K2166" s="275">
        <v>136.85319504996465</v>
      </c>
      <c r="L2166" s="275">
        <v>57.561385441098558</v>
      </c>
      <c r="M2166" s="275">
        <v>79.962003417139414</v>
      </c>
      <c r="N2166" s="275">
        <v>30.798438114752145</v>
      </c>
      <c r="O2166" s="275">
        <v>23.398022075554202</v>
      </c>
      <c r="P2166" s="275">
        <v>26.278325989686095</v>
      </c>
      <c r="Q2166" s="275">
        <v>49.222399832391403</v>
      </c>
      <c r="R2166" s="275">
        <v>23.398022075554202</v>
      </c>
      <c r="S2166" s="275">
        <v>30.146238076705394</v>
      </c>
      <c r="T2166" s="275">
        <v>49.222399832391403</v>
      </c>
      <c r="U2166" s="275">
        <v>24.104808463249459</v>
      </c>
      <c r="V2166" s="275">
        <v>31.134014674847265</v>
      </c>
      <c r="W2166" s="275">
        <v>0.50607089354964241</v>
      </c>
      <c r="X2166" s="275">
        <v>3.6387651398856878E-2</v>
      </c>
      <c r="Y2166" s="275">
        <v>0.27122927247424966</v>
      </c>
      <c r="Z2166" s="275">
        <v>0.4707116204242181</v>
      </c>
      <c r="AA2166" s="275">
        <v>0.4707116204242181</v>
      </c>
      <c r="AB2166" s="275">
        <v>0.4707116204242181</v>
      </c>
      <c r="AC2166" s="275">
        <v>0.4707116204242181</v>
      </c>
      <c r="AD2166" s="275">
        <v>0.4707116204242181</v>
      </c>
      <c r="AE2166" s="275">
        <v>0.4707116204242181</v>
      </c>
      <c r="AF2166" s="275">
        <v>61.397260825499998</v>
      </c>
      <c r="AG2166" s="275">
        <v>5.6853276160999995</v>
      </c>
      <c r="AH2166" s="275">
        <v>5.6853276160999995</v>
      </c>
      <c r="AI2166" s="275">
        <v>13.203548206647099</v>
      </c>
      <c r="AJ2166" s="275">
        <v>13.203548206647099</v>
      </c>
      <c r="AK2166" s="275">
        <v>13.203548206647099</v>
      </c>
    </row>
    <row r="2167" spans="1:37" ht="15" x14ac:dyDescent="0.25">
      <c r="A2167" s="269" t="s">
        <v>4222</v>
      </c>
      <c r="B2167" s="269" t="s">
        <v>618</v>
      </c>
      <c r="C2167" s="275">
        <v>17</v>
      </c>
      <c r="D2167" s="269" t="s">
        <v>802</v>
      </c>
      <c r="E2167" s="275">
        <v>100.11757915133535</v>
      </c>
      <c r="F2167" s="275">
        <v>38.714540988112347</v>
      </c>
      <c r="G2167" s="275">
        <v>64.538540003904288</v>
      </c>
      <c r="H2167" s="275">
        <v>128.15309976855042</v>
      </c>
      <c r="I2167" s="275">
        <v>40.24926030607817</v>
      </c>
      <c r="J2167" s="275">
        <v>71.46684546397114</v>
      </c>
      <c r="K2167" s="275">
        <v>128.15309976855042</v>
      </c>
      <c r="L2167" s="275">
        <v>53.681755574743178</v>
      </c>
      <c r="M2167" s="275">
        <v>75.061351985034307</v>
      </c>
      <c r="N2167" s="275">
        <v>25.553008444641275</v>
      </c>
      <c r="O2167" s="275">
        <v>17.606251560792387</v>
      </c>
      <c r="P2167" s="275">
        <v>20.630537100478005</v>
      </c>
      <c r="Q2167" s="275">
        <v>45.096028553925983</v>
      </c>
      <c r="R2167" s="275">
        <v>17.606251560792387</v>
      </c>
      <c r="S2167" s="275">
        <v>24.75202344596492</v>
      </c>
      <c r="T2167" s="275">
        <v>45.096028553925983</v>
      </c>
      <c r="U2167" s="275">
        <v>18.263981679422898</v>
      </c>
      <c r="V2167" s="275">
        <v>25.767933822418026</v>
      </c>
      <c r="W2167" s="275">
        <v>0.44056812011422924</v>
      </c>
      <c r="X2167" s="275">
        <v>3.5825840148734744E-2</v>
      </c>
      <c r="Y2167" s="275">
        <v>0.23819698013148199</v>
      </c>
      <c r="Z2167" s="275">
        <v>0.44932512629344967</v>
      </c>
      <c r="AA2167" s="275">
        <v>0.44932512629344967</v>
      </c>
      <c r="AB2167" s="275">
        <v>0.44932512629344967</v>
      </c>
      <c r="AC2167" s="275">
        <v>0.44932512629344967</v>
      </c>
      <c r="AD2167" s="275">
        <v>0.44932512629344967</v>
      </c>
      <c r="AE2167" s="275">
        <v>0.44932512629344967</v>
      </c>
      <c r="AF2167" s="275">
        <v>53.337036764600001</v>
      </c>
      <c r="AG2167" s="275">
        <v>4.9389585638</v>
      </c>
      <c r="AH2167" s="275">
        <v>4.9389585638</v>
      </c>
      <c r="AI2167" s="275">
        <v>13.403731798851929</v>
      </c>
      <c r="AJ2167" s="275">
        <v>13.403731798851929</v>
      </c>
      <c r="AK2167" s="275">
        <v>13.403731798851929</v>
      </c>
    </row>
    <row r="2168" spans="1:37" ht="15" x14ac:dyDescent="0.25">
      <c r="A2168" s="269" t="s">
        <v>4223</v>
      </c>
      <c r="B2168" s="269" t="s">
        <v>4224</v>
      </c>
      <c r="C2168" s="275">
        <v>14</v>
      </c>
      <c r="D2168" s="269" t="s">
        <v>802</v>
      </c>
      <c r="E2168" s="275">
        <v>83.062074444550404</v>
      </c>
      <c r="F2168" s="275">
        <v>28.77496545508388</v>
      </c>
      <c r="G2168" s="275">
        <v>50.651942846935974</v>
      </c>
      <c r="H2168" s="275">
        <v>99.906759745802049</v>
      </c>
      <c r="I2168" s="275">
        <v>30.083144238510446</v>
      </c>
      <c r="J2168" s="275">
        <v>54.435619009254353</v>
      </c>
      <c r="K2168" s="275">
        <v>99.906759745802049</v>
      </c>
      <c r="L2168" s="275">
        <v>39.436557746882912</v>
      </c>
      <c r="M2168" s="275">
        <v>56.135659405963871</v>
      </c>
      <c r="N2168" s="275">
        <v>23.596718922221719</v>
      </c>
      <c r="O2168" s="275">
        <v>18.200793011598112</v>
      </c>
      <c r="P2168" s="275">
        <v>20.144928293915221</v>
      </c>
      <c r="Q2168" s="275">
        <v>36.16052952075723</v>
      </c>
      <c r="R2168" s="275">
        <v>18.200793011598112</v>
      </c>
      <c r="S2168" s="275">
        <v>22.836579684268031</v>
      </c>
      <c r="T2168" s="275">
        <v>36.16052952075723</v>
      </c>
      <c r="U2168" s="275">
        <v>18.566412978655649</v>
      </c>
      <c r="V2168" s="275">
        <v>23.477737353293939</v>
      </c>
      <c r="W2168" s="275">
        <v>0</v>
      </c>
      <c r="X2168" s="275">
        <v>0</v>
      </c>
      <c r="Y2168" s="275">
        <v>0</v>
      </c>
      <c r="Z2168" s="275">
        <v>0</v>
      </c>
      <c r="AA2168" s="275">
        <v>0</v>
      </c>
      <c r="AB2168" s="275">
        <v>0</v>
      </c>
      <c r="AC2168" s="275">
        <v>0</v>
      </c>
      <c r="AD2168" s="275">
        <v>0</v>
      </c>
      <c r="AE2168" s="275">
        <v>0</v>
      </c>
      <c r="AF2168" s="275">
        <v>41.287844798899997</v>
      </c>
      <c r="AG2168" s="275">
        <v>3.8232146661999997</v>
      </c>
      <c r="AH2168" s="275">
        <v>3.8232146661999997</v>
      </c>
      <c r="AI2168" s="275">
        <v>11.365321012185046</v>
      </c>
      <c r="AJ2168" s="275">
        <v>11.365321012185046</v>
      </c>
      <c r="AK2168" s="275">
        <v>11.365321012185046</v>
      </c>
    </row>
    <row r="2169" spans="1:37" ht="15" x14ac:dyDescent="0.25">
      <c r="A2169" s="269" t="s">
        <v>2476</v>
      </c>
      <c r="B2169" s="269" t="s">
        <v>2477</v>
      </c>
      <c r="C2169" s="275">
        <v>26</v>
      </c>
      <c r="D2169" s="269" t="s">
        <v>802</v>
      </c>
      <c r="E2169" s="275">
        <v>146.37167951893298</v>
      </c>
      <c r="F2169" s="275">
        <v>57.487864897755777</v>
      </c>
      <c r="G2169" s="275">
        <v>83.946069291388781</v>
      </c>
      <c r="H2169" s="275">
        <v>153.96920241264243</v>
      </c>
      <c r="I2169" s="275">
        <v>58.765373971988993</v>
      </c>
      <c r="J2169" s="275">
        <v>88.218718291956151</v>
      </c>
      <c r="K2169" s="275">
        <v>153.96920241264243</v>
      </c>
      <c r="L2169" s="275">
        <v>63.667096372158802</v>
      </c>
      <c r="M2169" s="275">
        <v>89.421061284718917</v>
      </c>
      <c r="N2169" s="275">
        <v>69.050733790991643</v>
      </c>
      <c r="O2169" s="275">
        <v>28.05670466209591</v>
      </c>
      <c r="P2169" s="275">
        <v>39.587646108205888</v>
      </c>
      <c r="Q2169" s="275">
        <v>66.211073942116002</v>
      </c>
      <c r="R2169" s="275">
        <v>28.05670466209591</v>
      </c>
      <c r="S2169" s="275">
        <v>38.891240694694659</v>
      </c>
      <c r="T2169" s="275">
        <v>66.211073942116002</v>
      </c>
      <c r="U2169" s="275">
        <v>28.485250586663497</v>
      </c>
      <c r="V2169" s="275">
        <v>39.058617502556736</v>
      </c>
      <c r="W2169" s="275">
        <v>0.73135972036147912</v>
      </c>
      <c r="X2169" s="275">
        <v>3.9544985987531631E-2</v>
      </c>
      <c r="Y2169" s="275">
        <v>0.38545235317450538</v>
      </c>
      <c r="Z2169" s="275">
        <v>0.41859574042286268</v>
      </c>
      <c r="AA2169" s="275">
        <v>0.41859574042286268</v>
      </c>
      <c r="AB2169" s="275">
        <v>0.41859574042286268</v>
      </c>
      <c r="AC2169" s="275">
        <v>0.41859574042286268</v>
      </c>
      <c r="AD2169" s="275">
        <v>0.41859574042286268</v>
      </c>
      <c r="AE2169" s="275">
        <v>0.41859574042286268</v>
      </c>
      <c r="AF2169" s="275">
        <v>69.522623427100001</v>
      </c>
      <c r="AG2169" s="275">
        <v>6.4377286905999993</v>
      </c>
      <c r="AH2169" s="275">
        <v>6.4377286905999993</v>
      </c>
      <c r="AI2169" s="275">
        <v>13.62664108590312</v>
      </c>
      <c r="AJ2169" s="275">
        <v>13.62664108590312</v>
      </c>
      <c r="AK2169" s="275">
        <v>13.62664108590312</v>
      </c>
    </row>
    <row r="2170" spans="1:37" ht="15" x14ac:dyDescent="0.25">
      <c r="A2170" s="269" t="s">
        <v>4225</v>
      </c>
      <c r="B2170" s="269" t="s">
        <v>2479</v>
      </c>
      <c r="C2170" s="275">
        <v>19</v>
      </c>
      <c r="D2170" s="269" t="s">
        <v>802</v>
      </c>
      <c r="E2170" s="275">
        <v>146.37167951893298</v>
      </c>
      <c r="F2170" s="275">
        <v>57.487864897755777</v>
      </c>
      <c r="G2170" s="275">
        <v>83.946069291388781</v>
      </c>
      <c r="H2170" s="275">
        <v>153.96920241264243</v>
      </c>
      <c r="I2170" s="275">
        <v>58.765373971988993</v>
      </c>
      <c r="J2170" s="275">
        <v>88.218718291956151</v>
      </c>
      <c r="K2170" s="275">
        <v>153.96920241264243</v>
      </c>
      <c r="L2170" s="275">
        <v>63.667096372158802</v>
      </c>
      <c r="M2170" s="275">
        <v>89.421061284718917</v>
      </c>
      <c r="N2170" s="275">
        <v>67.933956437438553</v>
      </c>
      <c r="O2170" s="275">
        <v>26.951702256464383</v>
      </c>
      <c r="P2170" s="275">
        <v>38.476756228613567</v>
      </c>
      <c r="Q2170" s="275">
        <v>65.058971744798171</v>
      </c>
      <c r="R2170" s="275">
        <v>26.951702256464383</v>
      </c>
      <c r="S2170" s="275">
        <v>37.762688393219975</v>
      </c>
      <c r="T2170" s="275">
        <v>65.058971744798171</v>
      </c>
      <c r="U2170" s="275">
        <v>27.333148389345663</v>
      </c>
      <c r="V2170" s="275">
        <v>37.906515305238898</v>
      </c>
      <c r="W2170" s="275">
        <v>0.44056812011422924</v>
      </c>
      <c r="X2170" s="275">
        <v>3.5825840148734744E-2</v>
      </c>
      <c r="Y2170" s="275">
        <v>0.23819698013148199</v>
      </c>
      <c r="Z2170" s="275">
        <v>0.44932512629344967</v>
      </c>
      <c r="AA2170" s="275">
        <v>0.44932512629344967</v>
      </c>
      <c r="AB2170" s="275">
        <v>0.44932512629344967</v>
      </c>
      <c r="AC2170" s="275">
        <v>0.44932512629344967</v>
      </c>
      <c r="AD2170" s="275">
        <v>0.44932512629344967</v>
      </c>
      <c r="AE2170" s="275">
        <v>0.44932512629344967</v>
      </c>
      <c r="AF2170" s="275">
        <v>71.6873683349</v>
      </c>
      <c r="AG2170" s="275">
        <v>6.6381827517999996</v>
      </c>
      <c r="AH2170" s="275">
        <v>6.6381827517999996</v>
      </c>
      <c r="AI2170" s="275">
        <v>14.310012436542982</v>
      </c>
      <c r="AJ2170" s="275">
        <v>14.310012436542982</v>
      </c>
      <c r="AK2170" s="275">
        <v>14.310012436542982</v>
      </c>
    </row>
    <row r="2171" spans="1:37" ht="15" x14ac:dyDescent="0.25">
      <c r="A2171" s="269" t="s">
        <v>2478</v>
      </c>
      <c r="B2171" s="269" t="s">
        <v>2479</v>
      </c>
      <c r="C2171" s="275">
        <v>18</v>
      </c>
      <c r="D2171" s="269" t="s">
        <v>802</v>
      </c>
      <c r="E2171" s="275">
        <v>146.37167951893298</v>
      </c>
      <c r="F2171" s="275">
        <v>57.487864897755777</v>
      </c>
      <c r="G2171" s="275">
        <v>83.946069291388781</v>
      </c>
      <c r="H2171" s="275">
        <v>153.96920241264243</v>
      </c>
      <c r="I2171" s="275">
        <v>58.765373971988993</v>
      </c>
      <c r="J2171" s="275">
        <v>88.218718291956151</v>
      </c>
      <c r="K2171" s="275">
        <v>153.96920241264243</v>
      </c>
      <c r="L2171" s="275">
        <v>63.667096372158802</v>
      </c>
      <c r="M2171" s="275">
        <v>89.421061284718917</v>
      </c>
      <c r="N2171" s="275">
        <v>67.803292474774366</v>
      </c>
      <c r="O2171" s="275">
        <v>26.82131954378648</v>
      </c>
      <c r="P2171" s="275">
        <v>38.346232890942538</v>
      </c>
      <c r="Q2171" s="275">
        <v>64.927464032175209</v>
      </c>
      <c r="R2171" s="275">
        <v>26.82131954378648</v>
      </c>
      <c r="S2171" s="275">
        <v>37.631743180569543</v>
      </c>
      <c r="T2171" s="275">
        <v>64.927464032175209</v>
      </c>
      <c r="U2171" s="275">
        <v>27.201640676722704</v>
      </c>
      <c r="V2171" s="275">
        <v>37.775007592615943</v>
      </c>
      <c r="W2171" s="275">
        <v>0.44056812011422924</v>
      </c>
      <c r="X2171" s="275">
        <v>3.5825840148734744E-2</v>
      </c>
      <c r="Y2171" s="275">
        <v>0.23819698013148199</v>
      </c>
      <c r="Z2171" s="275">
        <v>0.44932512629344967</v>
      </c>
      <c r="AA2171" s="275">
        <v>0.44932512629344967</v>
      </c>
      <c r="AB2171" s="275">
        <v>0.44932512629344967</v>
      </c>
      <c r="AC2171" s="275">
        <v>0.44932512629344967</v>
      </c>
      <c r="AD2171" s="275">
        <v>0.44932512629344967</v>
      </c>
      <c r="AE2171" s="275">
        <v>0.44932512629344967</v>
      </c>
      <c r="AF2171" s="275">
        <v>71.698353921099994</v>
      </c>
      <c r="AG2171" s="275">
        <v>6.6392000038000001</v>
      </c>
      <c r="AH2171" s="275">
        <v>6.6392000038000001</v>
      </c>
      <c r="AI2171" s="275">
        <v>14.414503642517209</v>
      </c>
      <c r="AJ2171" s="275">
        <v>14.414503642517209</v>
      </c>
      <c r="AK2171" s="275">
        <v>14.414503642517209</v>
      </c>
    </row>
    <row r="2172" spans="1:37" ht="15" x14ac:dyDescent="0.25">
      <c r="A2172" s="269" t="s">
        <v>4226</v>
      </c>
      <c r="B2172" s="269" t="s">
        <v>615</v>
      </c>
      <c r="C2172" s="275">
        <v>21</v>
      </c>
      <c r="D2172" s="269" t="s">
        <v>802</v>
      </c>
      <c r="E2172" s="275">
        <v>120.66293398352533</v>
      </c>
      <c r="F2172" s="275">
        <v>45.936720946479682</v>
      </c>
      <c r="G2172" s="275">
        <v>76.497336691176272</v>
      </c>
      <c r="H2172" s="275">
        <v>152.66932146300391</v>
      </c>
      <c r="I2172" s="275">
        <v>47.471440264445512</v>
      </c>
      <c r="J2172" s="275">
        <v>84.680278223228129</v>
      </c>
      <c r="K2172" s="275">
        <v>152.66932146300391</v>
      </c>
      <c r="L2172" s="275">
        <v>62.981981335226905</v>
      </c>
      <c r="M2172" s="275">
        <v>88.520942461292108</v>
      </c>
      <c r="N2172" s="275">
        <v>34.884652117192523</v>
      </c>
      <c r="O2172" s="275">
        <v>25.641266076555151</v>
      </c>
      <c r="P2172" s="275">
        <v>29.059102907773546</v>
      </c>
      <c r="Q2172" s="275">
        <v>58.854306381290684</v>
      </c>
      <c r="R2172" s="275">
        <v>25.641266076555151</v>
      </c>
      <c r="S2172" s="275">
        <v>34.240843350216082</v>
      </c>
      <c r="T2172" s="275">
        <v>58.854306381290684</v>
      </c>
      <c r="U2172" s="275">
        <v>26.364835006391043</v>
      </c>
      <c r="V2172" s="275">
        <v>35.467382469608204</v>
      </c>
      <c r="W2172" s="275">
        <v>0.50607089354964241</v>
      </c>
      <c r="X2172" s="275">
        <v>3.6387651398856878E-2</v>
      </c>
      <c r="Y2172" s="275">
        <v>0.27122927247424966</v>
      </c>
      <c r="Z2172" s="275">
        <v>0.4707116204242181</v>
      </c>
      <c r="AA2172" s="275">
        <v>0.4707116204242181</v>
      </c>
      <c r="AB2172" s="275">
        <v>0.4707116204242181</v>
      </c>
      <c r="AC2172" s="275">
        <v>0.4707116204242181</v>
      </c>
      <c r="AD2172" s="275">
        <v>0.4707116204242181</v>
      </c>
      <c r="AE2172" s="275">
        <v>0.4707116204242181</v>
      </c>
      <c r="AF2172" s="275">
        <v>69.814233068700005</v>
      </c>
      <c r="AG2172" s="275">
        <v>6.4647319651999995</v>
      </c>
      <c r="AH2172" s="275">
        <v>6.4647319651999995</v>
      </c>
      <c r="AI2172" s="275">
        <v>13.971342140300857</v>
      </c>
      <c r="AJ2172" s="275">
        <v>13.971342140300857</v>
      </c>
      <c r="AK2172" s="275">
        <v>13.971342140300857</v>
      </c>
    </row>
    <row r="2173" spans="1:37" ht="15" x14ac:dyDescent="0.25">
      <c r="A2173" s="269" t="s">
        <v>2480</v>
      </c>
      <c r="B2173" s="269" t="s">
        <v>615</v>
      </c>
      <c r="C2173" s="275">
        <v>21</v>
      </c>
      <c r="D2173" s="269" t="s">
        <v>802</v>
      </c>
      <c r="E2173" s="275">
        <v>120.66293398352533</v>
      </c>
      <c r="F2173" s="275">
        <v>45.936720946479682</v>
      </c>
      <c r="G2173" s="275">
        <v>76.497336691176272</v>
      </c>
      <c r="H2173" s="275">
        <v>152.66932146300391</v>
      </c>
      <c r="I2173" s="275">
        <v>47.471440264445512</v>
      </c>
      <c r="J2173" s="275">
        <v>84.680278223228129</v>
      </c>
      <c r="K2173" s="275">
        <v>152.66932146300391</v>
      </c>
      <c r="L2173" s="275">
        <v>62.981981335226905</v>
      </c>
      <c r="M2173" s="275">
        <v>88.520942461292108</v>
      </c>
      <c r="N2173" s="275">
        <v>34.884652117192523</v>
      </c>
      <c r="O2173" s="275">
        <v>25.641266076555151</v>
      </c>
      <c r="P2173" s="275">
        <v>29.059102907773546</v>
      </c>
      <c r="Q2173" s="275">
        <v>58.854306381290684</v>
      </c>
      <c r="R2173" s="275">
        <v>25.641266076555151</v>
      </c>
      <c r="S2173" s="275">
        <v>34.240843350216082</v>
      </c>
      <c r="T2173" s="275">
        <v>58.854306381290684</v>
      </c>
      <c r="U2173" s="275">
        <v>26.364835006391043</v>
      </c>
      <c r="V2173" s="275">
        <v>35.467382469608204</v>
      </c>
      <c r="W2173" s="275">
        <v>0.50607089354964241</v>
      </c>
      <c r="X2173" s="275">
        <v>3.6387651398856878E-2</v>
      </c>
      <c r="Y2173" s="275">
        <v>0.27122927247424966</v>
      </c>
      <c r="Z2173" s="275">
        <v>0.4707116204242181</v>
      </c>
      <c r="AA2173" s="275">
        <v>0.4707116204242181</v>
      </c>
      <c r="AB2173" s="275">
        <v>0.4707116204242181</v>
      </c>
      <c r="AC2173" s="275">
        <v>0.4707116204242181</v>
      </c>
      <c r="AD2173" s="275">
        <v>0.4707116204242181</v>
      </c>
      <c r="AE2173" s="275">
        <v>0.4707116204242181</v>
      </c>
      <c r="AF2173" s="275">
        <v>69.831978845700007</v>
      </c>
      <c r="AG2173" s="275">
        <v>6.4663752031999993</v>
      </c>
      <c r="AH2173" s="275">
        <v>6.4663752031999993</v>
      </c>
      <c r="AI2173" s="275">
        <v>14.079686459220133</v>
      </c>
      <c r="AJ2173" s="275">
        <v>14.079686459220133</v>
      </c>
      <c r="AK2173" s="275">
        <v>14.079686459220133</v>
      </c>
    </row>
    <row r="2174" spans="1:37" ht="15" x14ac:dyDescent="0.25">
      <c r="A2174" s="269" t="s">
        <v>2481</v>
      </c>
      <c r="B2174" s="269" t="s">
        <v>618</v>
      </c>
      <c r="C2174" s="275">
        <v>18</v>
      </c>
      <c r="D2174" s="269" t="s">
        <v>802</v>
      </c>
      <c r="E2174" s="275">
        <v>112.46704851777798</v>
      </c>
      <c r="F2174" s="275">
        <v>43.403382777732716</v>
      </c>
      <c r="G2174" s="275">
        <v>71.630900860333142</v>
      </c>
      <c r="H2174" s="275">
        <v>146.14753989326343</v>
      </c>
      <c r="I2174" s="275">
        <v>44.938102095698547</v>
      </c>
      <c r="J2174" s="275">
        <v>80.356726825310218</v>
      </c>
      <c r="K2174" s="275">
        <v>146.14753989326343</v>
      </c>
      <c r="L2174" s="275">
        <v>59.245237352309104</v>
      </c>
      <c r="M2174" s="275">
        <v>84.303533905910896</v>
      </c>
      <c r="N2174" s="275">
        <v>33.434478616709264</v>
      </c>
      <c r="O2174" s="275">
        <v>23.735618221336882</v>
      </c>
      <c r="P2174" s="275">
        <v>27.270933951883517</v>
      </c>
      <c r="Q2174" s="275">
        <v>58.30434913702657</v>
      </c>
      <c r="R2174" s="275">
        <v>23.735618221336882</v>
      </c>
      <c r="S2174" s="275">
        <v>32.668763556263968</v>
      </c>
      <c r="T2174" s="275">
        <v>58.30434913702657</v>
      </c>
      <c r="U2174" s="275">
        <v>24.463888216429496</v>
      </c>
      <c r="V2174" s="275">
        <v>33.938956809888566</v>
      </c>
      <c r="W2174" s="275">
        <v>0.44056812011422924</v>
      </c>
      <c r="X2174" s="275">
        <v>3.5825840148734744E-2</v>
      </c>
      <c r="Y2174" s="275">
        <v>0.23819698013148199</v>
      </c>
      <c r="Z2174" s="275">
        <v>0.44932512629344967</v>
      </c>
      <c r="AA2174" s="275">
        <v>0.44932512629344967</v>
      </c>
      <c r="AB2174" s="275">
        <v>0.44932512629344967</v>
      </c>
      <c r="AC2174" s="275">
        <v>0.44932512629344967</v>
      </c>
      <c r="AD2174" s="275">
        <v>0.44932512629344967</v>
      </c>
      <c r="AE2174" s="275">
        <v>0.44932512629344967</v>
      </c>
      <c r="AF2174" s="275">
        <v>59.623766214900002</v>
      </c>
      <c r="AG2174" s="275">
        <v>5.5211045238000001</v>
      </c>
      <c r="AH2174" s="275">
        <v>5.5211045238000001</v>
      </c>
      <c r="AI2174" s="275">
        <v>14.653600188321722</v>
      </c>
      <c r="AJ2174" s="275">
        <v>14.653600188321722</v>
      </c>
      <c r="AK2174" s="275">
        <v>14.653600188321722</v>
      </c>
    </row>
    <row r="2175" spans="1:37" ht="15" x14ac:dyDescent="0.25">
      <c r="A2175" s="269" t="s">
        <v>4227</v>
      </c>
      <c r="B2175" s="269" t="s">
        <v>1221</v>
      </c>
      <c r="C2175" s="275">
        <v>21</v>
      </c>
      <c r="D2175" s="269" t="s">
        <v>802</v>
      </c>
      <c r="E2175" s="275">
        <v>123.27679477732352</v>
      </c>
      <c r="F2175" s="275">
        <v>69.032317538728407</v>
      </c>
      <c r="G2175" s="275">
        <v>91.759099592956701</v>
      </c>
      <c r="H2175" s="275">
        <v>142.86501400462825</v>
      </c>
      <c r="I2175" s="275">
        <v>70.340496322154991</v>
      </c>
      <c r="J2175" s="275">
        <v>96.36256366181351</v>
      </c>
      <c r="K2175" s="275">
        <v>142.86501400462825</v>
      </c>
      <c r="L2175" s="275">
        <v>83.009577918415744</v>
      </c>
      <c r="M2175" s="275">
        <v>99.493675791001777</v>
      </c>
      <c r="N2175" s="275">
        <v>24.753782717875922</v>
      </c>
      <c r="O2175" s="275">
        <v>20.560736334673795</v>
      </c>
      <c r="P2175" s="275">
        <v>22.385327603473971</v>
      </c>
      <c r="Q2175" s="275">
        <v>33.578809245319199</v>
      </c>
      <c r="R2175" s="275">
        <v>20.560736334673795</v>
      </c>
      <c r="S2175" s="275">
        <v>24.091403376103013</v>
      </c>
      <c r="T2175" s="275">
        <v>33.578809245319199</v>
      </c>
      <c r="U2175" s="275">
        <v>21.229751160819234</v>
      </c>
      <c r="V2175" s="275">
        <v>24.665902844257072</v>
      </c>
      <c r="W2175" s="275">
        <v>0.54099485236798972</v>
      </c>
      <c r="X2175" s="275">
        <v>3.6761992812033538E-2</v>
      </c>
      <c r="Y2175" s="275">
        <v>0.28887842259001162</v>
      </c>
      <c r="Z2175" s="275">
        <v>0.47170084741243368</v>
      </c>
      <c r="AA2175" s="275">
        <v>0.47170084741243368</v>
      </c>
      <c r="AB2175" s="275">
        <v>0.47170084741243368</v>
      </c>
      <c r="AC2175" s="275">
        <v>0.47170084741243368</v>
      </c>
      <c r="AD2175" s="275">
        <v>0.47170084741243368</v>
      </c>
      <c r="AE2175" s="275">
        <v>0.47170084741243368</v>
      </c>
      <c r="AF2175" s="275">
        <v>39.677234190700005</v>
      </c>
      <c r="AG2175" s="275">
        <v>3.6740731639999997</v>
      </c>
      <c r="AH2175" s="275">
        <v>3.6740731639999997</v>
      </c>
      <c r="AI2175" s="275">
        <v>10.7206108803564</v>
      </c>
      <c r="AJ2175" s="275">
        <v>10.7206108803564</v>
      </c>
      <c r="AK2175" s="275">
        <v>10.7206108803564</v>
      </c>
    </row>
    <row r="2176" spans="1:37" ht="15" x14ac:dyDescent="0.25">
      <c r="A2176" s="269" t="s">
        <v>4228</v>
      </c>
      <c r="B2176" s="269" t="s">
        <v>1219</v>
      </c>
      <c r="C2176" s="275">
        <v>17</v>
      </c>
      <c r="D2176" s="269" t="s">
        <v>802</v>
      </c>
      <c r="E2176" s="275">
        <v>365.70554378074894</v>
      </c>
      <c r="F2176" s="275">
        <v>105.03581263256439</v>
      </c>
      <c r="G2176" s="275">
        <v>190.40455170885471</v>
      </c>
      <c r="H2176" s="275">
        <v>386.5577780228578</v>
      </c>
      <c r="I2176" s="275">
        <v>104.49725230172301</v>
      </c>
      <c r="J2176" s="275">
        <v>193.32502154511755</v>
      </c>
      <c r="K2176" s="275">
        <v>386.5577780228578</v>
      </c>
      <c r="L2176" s="275">
        <v>119.59753388611054</v>
      </c>
      <c r="M2176" s="275">
        <v>197.5910141762609</v>
      </c>
      <c r="N2176" s="275">
        <v>40.12051503950223</v>
      </c>
      <c r="O2176" s="275">
        <v>25.206334150536019</v>
      </c>
      <c r="P2176" s="275">
        <v>30.68956744541941</v>
      </c>
      <c r="Q2176" s="275">
        <v>54.35539675646239</v>
      </c>
      <c r="R2176" s="275">
        <v>25.097439043304512</v>
      </c>
      <c r="S2176" s="275">
        <v>33.493202904755648</v>
      </c>
      <c r="T2176" s="275">
        <v>54.35539675646239</v>
      </c>
      <c r="U2176" s="275">
        <v>26.455064600934833</v>
      </c>
      <c r="V2176" s="275">
        <v>34.692473303923443</v>
      </c>
      <c r="W2176" s="275">
        <v>0.4679721391267152</v>
      </c>
      <c r="X2176" s="275">
        <v>4.7207083759486637E-2</v>
      </c>
      <c r="Y2176" s="275">
        <v>0.25758961144310094</v>
      </c>
      <c r="Z2176" s="275">
        <v>0.39811372291919928</v>
      </c>
      <c r="AA2176" s="275">
        <v>0.39811372291919928</v>
      </c>
      <c r="AB2176" s="275">
        <v>0.39811372291919928</v>
      </c>
      <c r="AC2176" s="275">
        <v>0.39811372291919928</v>
      </c>
      <c r="AD2176" s="275">
        <v>0.39811372291919928</v>
      </c>
      <c r="AE2176" s="275">
        <v>0.39811372291919928</v>
      </c>
      <c r="AF2176" s="275">
        <v>78.916500388100005</v>
      </c>
      <c r="AG2176" s="275">
        <v>7.3075935341999996</v>
      </c>
      <c r="AH2176" s="275">
        <v>7.3075935341999996</v>
      </c>
      <c r="AI2176" s="275">
        <v>50.471260648405085</v>
      </c>
      <c r="AJ2176" s="275">
        <v>50.471260648405085</v>
      </c>
      <c r="AK2176" s="275">
        <v>50.471260648405085</v>
      </c>
    </row>
    <row r="2177" spans="1:37" ht="15" x14ac:dyDescent="0.25">
      <c r="A2177" s="269" t="s">
        <v>4229</v>
      </c>
      <c r="B2177" s="269" t="s">
        <v>1217</v>
      </c>
      <c r="C2177" s="275">
        <v>10</v>
      </c>
      <c r="D2177" s="269" t="s">
        <v>802</v>
      </c>
      <c r="E2177" s="275">
        <v>312.37663376753505</v>
      </c>
      <c r="F2177" s="275">
        <v>92.22869711289151</v>
      </c>
      <c r="G2177" s="275">
        <v>165.76203125378271</v>
      </c>
      <c r="H2177" s="275">
        <v>330.3445330089732</v>
      </c>
      <c r="I2177" s="275">
        <v>91.350176778554911</v>
      </c>
      <c r="J2177" s="275">
        <v>167.356983682215</v>
      </c>
      <c r="K2177" s="275">
        <v>330.3445330089732</v>
      </c>
      <c r="L2177" s="275">
        <v>106.29885835493157</v>
      </c>
      <c r="M2177" s="275">
        <v>171.52662580234457</v>
      </c>
      <c r="N2177" s="275">
        <v>48.06195617379381</v>
      </c>
      <c r="O2177" s="275">
        <v>29.416582988853751</v>
      </c>
      <c r="P2177" s="275">
        <v>36.624829709254399</v>
      </c>
      <c r="Q2177" s="275">
        <v>57.747392331889387</v>
      </c>
      <c r="R2177" s="275">
        <v>29.198792774390736</v>
      </c>
      <c r="S2177" s="275">
        <v>38.037046961343719</v>
      </c>
      <c r="T2177" s="275">
        <v>57.747392331889387</v>
      </c>
      <c r="U2177" s="275">
        <v>31.238919053216595</v>
      </c>
      <c r="V2177" s="275">
        <v>39.331590653653571</v>
      </c>
      <c r="W2177" s="275">
        <v>0.39162464058320501</v>
      </c>
      <c r="X2177" s="275">
        <v>5.93859989406164E-2</v>
      </c>
      <c r="Y2177" s="275">
        <v>0.22550531976191071</v>
      </c>
      <c r="Z2177" s="275">
        <v>0.53419344064512686</v>
      </c>
      <c r="AA2177" s="275">
        <v>0.53419344064512686</v>
      </c>
      <c r="AB2177" s="275">
        <v>0.53419344064512686</v>
      </c>
      <c r="AC2177" s="275">
        <v>0.53419344064512686</v>
      </c>
      <c r="AD2177" s="275">
        <v>0.53419344064512686</v>
      </c>
      <c r="AE2177" s="275">
        <v>0.53419344064512686</v>
      </c>
      <c r="AF2177" s="275">
        <v>63.072012700900004</v>
      </c>
      <c r="AG2177" s="275">
        <v>5.8404079809999994</v>
      </c>
      <c r="AH2177" s="275">
        <v>5.8404079809999994</v>
      </c>
      <c r="AI2177" s="275">
        <v>33.851649494763556</v>
      </c>
      <c r="AJ2177" s="275">
        <v>33.851649494763556</v>
      </c>
      <c r="AK2177" s="275">
        <v>33.851649494763556</v>
      </c>
    </row>
    <row r="2178" spans="1:37" ht="15" x14ac:dyDescent="0.25">
      <c r="A2178" s="269" t="s">
        <v>4230</v>
      </c>
      <c r="B2178" s="269" t="s">
        <v>617</v>
      </c>
      <c r="C2178" s="275">
        <v>6</v>
      </c>
      <c r="D2178" s="269" t="s">
        <v>802</v>
      </c>
      <c r="E2178" s="275">
        <v>76.761234400799665</v>
      </c>
      <c r="F2178" s="275">
        <v>29.938488495955276</v>
      </c>
      <c r="G2178" s="275">
        <v>50.326908615350966</v>
      </c>
      <c r="H2178" s="275">
        <v>95.986605965214579</v>
      </c>
      <c r="I2178" s="275">
        <v>31.246667279381843</v>
      </c>
      <c r="J2178" s="275">
        <v>54.804207551783044</v>
      </c>
      <c r="K2178" s="275">
        <v>95.986605965214579</v>
      </c>
      <c r="L2178" s="275">
        <v>42.987063122297108</v>
      </c>
      <c r="M2178" s="275">
        <v>57.909782435847106</v>
      </c>
      <c r="N2178" s="275">
        <v>22.573103048273964</v>
      </c>
      <c r="O2178" s="275">
        <v>17.397289531590275</v>
      </c>
      <c r="P2178" s="275">
        <v>19.509115301442495</v>
      </c>
      <c r="Q2178" s="275">
        <v>33.671514317748027</v>
      </c>
      <c r="R2178" s="275">
        <v>17.397289531590275</v>
      </c>
      <c r="S2178" s="275">
        <v>21.727994873061974</v>
      </c>
      <c r="T2178" s="275">
        <v>33.671514317748027</v>
      </c>
      <c r="U2178" s="275">
        <v>17.984186251247017</v>
      </c>
      <c r="V2178" s="275">
        <v>22.355590771345984</v>
      </c>
      <c r="W2178" s="275">
        <v>0.21352038915751032</v>
      </c>
      <c r="X2178" s="275">
        <v>3.2116527581620223E-2</v>
      </c>
      <c r="Y2178" s="275">
        <v>0.12281845836956527</v>
      </c>
      <c r="Z2178" s="275">
        <v>0.40008020704476888</v>
      </c>
      <c r="AA2178" s="275">
        <v>0.40008020704476888</v>
      </c>
      <c r="AB2178" s="275">
        <v>0.40008020704476888</v>
      </c>
      <c r="AC2178" s="275">
        <v>0.40008020704476888</v>
      </c>
      <c r="AD2178" s="275">
        <v>0.40008020704476888</v>
      </c>
      <c r="AE2178" s="275">
        <v>0.40008020704476888</v>
      </c>
      <c r="AF2178" s="275">
        <v>36.128728245700003</v>
      </c>
      <c r="AG2178" s="275">
        <v>3.3454857604999999</v>
      </c>
      <c r="AH2178" s="275">
        <v>3.3454857604999999</v>
      </c>
      <c r="AI2178" s="275">
        <v>12.156411260935169</v>
      </c>
      <c r="AJ2178" s="275">
        <v>12.156411260935169</v>
      </c>
      <c r="AK2178" s="275">
        <v>12.156411260935169</v>
      </c>
    </row>
    <row r="2179" spans="1:37" ht="15" x14ac:dyDescent="0.25">
      <c r="A2179" s="269" t="s">
        <v>4231</v>
      </c>
      <c r="B2179" s="269" t="s">
        <v>616</v>
      </c>
      <c r="C2179" s="275">
        <v>6</v>
      </c>
      <c r="D2179" s="269" t="s">
        <v>802</v>
      </c>
      <c r="E2179" s="275">
        <v>87.276795730997833</v>
      </c>
      <c r="F2179" s="275">
        <v>33.032318492402737</v>
      </c>
      <c r="G2179" s="275">
        <v>55.759100546631004</v>
      </c>
      <c r="H2179" s="275">
        <v>106.86501495830257</v>
      </c>
      <c r="I2179" s="275">
        <v>34.340497275829307</v>
      </c>
      <c r="J2179" s="275">
        <v>60.362564615487827</v>
      </c>
      <c r="K2179" s="275">
        <v>106.86501495830257</v>
      </c>
      <c r="L2179" s="275">
        <v>47.00957887209006</v>
      </c>
      <c r="M2179" s="275">
        <v>63.493676744676087</v>
      </c>
      <c r="N2179" s="275">
        <v>23.244649904310194</v>
      </c>
      <c r="O2179" s="275">
        <v>18.723456676290883</v>
      </c>
      <c r="P2179" s="275">
        <v>20.651738378790768</v>
      </c>
      <c r="Q2179" s="275">
        <v>32.911053520375027</v>
      </c>
      <c r="R2179" s="275">
        <v>18.723456676290883</v>
      </c>
      <c r="S2179" s="275">
        <v>22.532505032244181</v>
      </c>
      <c r="T2179" s="275">
        <v>32.911053520375027</v>
      </c>
      <c r="U2179" s="275">
        <v>19.310353395947626</v>
      </c>
      <c r="V2179" s="275">
        <v>23.100433944969467</v>
      </c>
      <c r="W2179" s="275">
        <v>0.21352038915751032</v>
      </c>
      <c r="X2179" s="275">
        <v>3.2116527581620223E-2</v>
      </c>
      <c r="Y2179" s="275">
        <v>0.12281845836956527</v>
      </c>
      <c r="Z2179" s="275">
        <v>0.40008020704476888</v>
      </c>
      <c r="AA2179" s="275">
        <v>0.40008020704476888</v>
      </c>
      <c r="AB2179" s="275">
        <v>0.40008020704476888</v>
      </c>
      <c r="AC2179" s="275">
        <v>0.40008020704476888</v>
      </c>
      <c r="AD2179" s="275">
        <v>0.40008020704476888</v>
      </c>
      <c r="AE2179" s="275">
        <v>0.40008020704476888</v>
      </c>
      <c r="AF2179" s="275">
        <v>40.066173567299998</v>
      </c>
      <c r="AG2179" s="275">
        <v>3.7100888902999998</v>
      </c>
      <c r="AH2179" s="275">
        <v>3.7100888902999998</v>
      </c>
      <c r="AI2179" s="275">
        <v>11.501912291410626</v>
      </c>
      <c r="AJ2179" s="275">
        <v>11.501912291410626</v>
      </c>
      <c r="AK2179" s="275">
        <v>11.501912291410626</v>
      </c>
    </row>
    <row r="2180" spans="1:37" ht="15" x14ac:dyDescent="0.25">
      <c r="A2180" s="269" t="s">
        <v>610</v>
      </c>
      <c r="B2180" s="269" t="s">
        <v>611</v>
      </c>
      <c r="C2180" s="275">
        <v>7</v>
      </c>
      <c r="D2180" s="269" t="s">
        <v>802</v>
      </c>
      <c r="E2180" s="275">
        <v>51.742337473993089</v>
      </c>
      <c r="F2180" s="275">
        <v>28.059236103292953</v>
      </c>
      <c r="G2180" s="275">
        <v>44.379125258354179</v>
      </c>
      <c r="H2180" s="275">
        <v>65.083088878942533</v>
      </c>
      <c r="I2180" s="275">
        <v>28.285776637832221</v>
      </c>
      <c r="J2180" s="275">
        <v>43.952980677228133</v>
      </c>
      <c r="K2180" s="275">
        <v>65.083088878942533</v>
      </c>
      <c r="L2180" s="275">
        <v>39.03812860874217</v>
      </c>
      <c r="M2180" s="275">
        <v>46.274563817086118</v>
      </c>
      <c r="N2180" s="275">
        <v>14.218259309276768</v>
      </c>
      <c r="O2180" s="275">
        <v>8.9487935816807234</v>
      </c>
      <c r="P2180" s="275">
        <v>12.331220157568076</v>
      </c>
      <c r="Q2180" s="275">
        <v>24.28870346826443</v>
      </c>
      <c r="R2180" s="275">
        <v>8.9487935816807234</v>
      </c>
      <c r="S2180" s="275">
        <v>13.657606073912907</v>
      </c>
      <c r="T2180" s="275">
        <v>24.28870346826443</v>
      </c>
      <c r="U2180" s="275">
        <v>10.758255600028715</v>
      </c>
      <c r="V2180" s="275">
        <v>14.520197615947568</v>
      </c>
      <c r="W2180" s="275">
        <v>0.13992453031085064</v>
      </c>
      <c r="X2180" s="275">
        <v>2.7735550377442748E-3</v>
      </c>
      <c r="Y2180" s="275">
        <v>7.1349042674297453E-2</v>
      </c>
      <c r="Z2180" s="275">
        <v>4.7129003933858334E-2</v>
      </c>
      <c r="AA2180" s="275">
        <v>4.7129003933858334E-2</v>
      </c>
      <c r="AB2180" s="275">
        <v>4.7129003933858334E-2</v>
      </c>
      <c r="AC2180" s="275">
        <v>4.7129003933858334E-2</v>
      </c>
      <c r="AD2180" s="275">
        <v>4.7129003933858334E-2</v>
      </c>
      <c r="AE2180" s="275">
        <v>4.7129003933858334E-2</v>
      </c>
      <c r="AF2180" s="275">
        <v>30.575438410800004</v>
      </c>
      <c r="AG2180" s="275">
        <v>2.8312552307000001</v>
      </c>
      <c r="AH2180" s="275">
        <v>2.8312552307000001</v>
      </c>
      <c r="AI2180" s="275">
        <v>5.3051638330056319</v>
      </c>
      <c r="AJ2180" s="275">
        <v>5.3051638330056319</v>
      </c>
      <c r="AK2180" s="275">
        <v>5.3051638330056319</v>
      </c>
    </row>
    <row r="2181" spans="1:37" ht="15" x14ac:dyDescent="0.25">
      <c r="A2181" s="269" t="s">
        <v>4232</v>
      </c>
      <c r="B2181" s="269" t="s">
        <v>611</v>
      </c>
      <c r="C2181" s="275">
        <v>7</v>
      </c>
      <c r="D2181" s="269" t="s">
        <v>802</v>
      </c>
      <c r="E2181" s="275">
        <v>51.742337473993089</v>
      </c>
      <c r="F2181" s="275">
        <v>28.059236103292953</v>
      </c>
      <c r="G2181" s="275">
        <v>44.379125258354179</v>
      </c>
      <c r="H2181" s="275">
        <v>65.083088878942533</v>
      </c>
      <c r="I2181" s="275">
        <v>28.285776637832221</v>
      </c>
      <c r="J2181" s="275">
        <v>43.952980677228133</v>
      </c>
      <c r="K2181" s="275">
        <v>65.083088878942533</v>
      </c>
      <c r="L2181" s="275">
        <v>39.03812860874217</v>
      </c>
      <c r="M2181" s="275">
        <v>46.274563817086118</v>
      </c>
      <c r="N2181" s="275">
        <v>14.218259309276768</v>
      </c>
      <c r="O2181" s="275">
        <v>8.9487935816807234</v>
      </c>
      <c r="P2181" s="275">
        <v>12.331220157568074</v>
      </c>
      <c r="Q2181" s="275">
        <v>24.28870346826443</v>
      </c>
      <c r="R2181" s="275">
        <v>8.9487935816807234</v>
      </c>
      <c r="S2181" s="275">
        <v>13.657606073912907</v>
      </c>
      <c r="T2181" s="275">
        <v>24.28870346826443</v>
      </c>
      <c r="U2181" s="275">
        <v>10.758255600028715</v>
      </c>
      <c r="V2181" s="275">
        <v>14.520197615947568</v>
      </c>
      <c r="W2181" s="275">
        <v>0.13992453031085064</v>
      </c>
      <c r="X2181" s="275">
        <v>2.7735550377442748E-3</v>
      </c>
      <c r="Y2181" s="275">
        <v>7.1349042674297453E-2</v>
      </c>
      <c r="Z2181" s="275">
        <v>4.7129003933858334E-2</v>
      </c>
      <c r="AA2181" s="275">
        <v>4.7129003933858334E-2</v>
      </c>
      <c r="AB2181" s="275">
        <v>4.7129003933858334E-2</v>
      </c>
      <c r="AC2181" s="275">
        <v>4.7129003933858334E-2</v>
      </c>
      <c r="AD2181" s="275">
        <v>4.7129003933858334E-2</v>
      </c>
      <c r="AE2181" s="275">
        <v>4.7129003933858334E-2</v>
      </c>
      <c r="AF2181" s="275">
        <v>30.594377502600004</v>
      </c>
      <c r="AG2181" s="275">
        <v>2.8330089683000002</v>
      </c>
      <c r="AH2181" s="275">
        <v>2.8330089683000002</v>
      </c>
      <c r="AI2181" s="275">
        <v>5.3071373491700555</v>
      </c>
      <c r="AJ2181" s="275">
        <v>5.3071373491700555</v>
      </c>
      <c r="AK2181" s="275">
        <v>5.3071373491700555</v>
      </c>
    </row>
    <row r="2182" spans="1:37" ht="15" x14ac:dyDescent="0.25">
      <c r="A2182" s="269" t="s">
        <v>1215</v>
      </c>
      <c r="B2182" s="269" t="s">
        <v>611</v>
      </c>
      <c r="C2182" s="275">
        <v>7</v>
      </c>
      <c r="D2182" s="269" t="s">
        <v>802</v>
      </c>
      <c r="E2182" s="275">
        <v>51.742337473993089</v>
      </c>
      <c r="F2182" s="275">
        <v>28.059236103292953</v>
      </c>
      <c r="G2182" s="275">
        <v>44.379125258354179</v>
      </c>
      <c r="H2182" s="275">
        <v>65.083088878942533</v>
      </c>
      <c r="I2182" s="275">
        <v>28.285776637832221</v>
      </c>
      <c r="J2182" s="275">
        <v>43.952980677228133</v>
      </c>
      <c r="K2182" s="275">
        <v>65.083088878942533</v>
      </c>
      <c r="L2182" s="275">
        <v>39.03812860874217</v>
      </c>
      <c r="M2182" s="275">
        <v>46.274563817086118</v>
      </c>
      <c r="N2182" s="275">
        <v>14.218259309276768</v>
      </c>
      <c r="O2182" s="275">
        <v>8.9487935816807216</v>
      </c>
      <c r="P2182" s="275">
        <v>12.331220157568074</v>
      </c>
      <c r="Q2182" s="275">
        <v>24.28870346826443</v>
      </c>
      <c r="R2182" s="275">
        <v>8.9487935816807216</v>
      </c>
      <c r="S2182" s="275">
        <v>13.657606073912905</v>
      </c>
      <c r="T2182" s="275">
        <v>24.28870346826443</v>
      </c>
      <c r="U2182" s="275">
        <v>10.758255600028715</v>
      </c>
      <c r="V2182" s="275">
        <v>14.520197615947568</v>
      </c>
      <c r="W2182" s="275">
        <v>0.13992453031085064</v>
      </c>
      <c r="X2182" s="275">
        <v>2.7735550377442748E-3</v>
      </c>
      <c r="Y2182" s="275">
        <v>7.1349042674297453E-2</v>
      </c>
      <c r="Z2182" s="275">
        <v>4.7129003933858334E-2</v>
      </c>
      <c r="AA2182" s="275">
        <v>4.7129003933858334E-2</v>
      </c>
      <c r="AB2182" s="275">
        <v>4.7129003933858334E-2</v>
      </c>
      <c r="AC2182" s="275">
        <v>4.7129003933858334E-2</v>
      </c>
      <c r="AD2182" s="275">
        <v>4.7129003933858334E-2</v>
      </c>
      <c r="AE2182" s="275">
        <v>4.7129003933858334E-2</v>
      </c>
      <c r="AF2182" s="275">
        <v>30.577026076200003</v>
      </c>
      <c r="AG2182" s="275">
        <v>2.8314022467000002</v>
      </c>
      <c r="AH2182" s="275">
        <v>2.8314022467000002</v>
      </c>
      <c r="AI2182" s="275">
        <v>5.3071373491700555</v>
      </c>
      <c r="AJ2182" s="275">
        <v>5.3071373491700555</v>
      </c>
      <c r="AK2182" s="275">
        <v>5.3071373491700555</v>
      </c>
    </row>
    <row r="2183" spans="1:37" ht="15" x14ac:dyDescent="0.25">
      <c r="A2183" s="269" t="s">
        <v>4233</v>
      </c>
      <c r="B2183" s="269" t="s">
        <v>2477</v>
      </c>
      <c r="C2183" s="275">
        <v>27</v>
      </c>
      <c r="D2183" s="269" t="s">
        <v>802</v>
      </c>
      <c r="E2183" s="275">
        <v>146.37167951893298</v>
      </c>
      <c r="F2183" s="275">
        <v>57.487864897755777</v>
      </c>
      <c r="G2183" s="275">
        <v>83.946069291388781</v>
      </c>
      <c r="H2183" s="275">
        <v>153.96920241264243</v>
      </c>
      <c r="I2183" s="275">
        <v>58.765373971988993</v>
      </c>
      <c r="J2183" s="275">
        <v>88.218718291956151</v>
      </c>
      <c r="K2183" s="275">
        <v>153.96920241264243</v>
      </c>
      <c r="L2183" s="275">
        <v>63.667096372158802</v>
      </c>
      <c r="M2183" s="275">
        <v>89.421061284718917</v>
      </c>
      <c r="N2183" s="275">
        <v>69.181397753655801</v>
      </c>
      <c r="O2183" s="275">
        <v>28.187087374773817</v>
      </c>
      <c r="P2183" s="275">
        <v>39.718169445876917</v>
      </c>
      <c r="Q2183" s="275">
        <v>66.34258165473895</v>
      </c>
      <c r="R2183" s="275">
        <v>28.187087374773817</v>
      </c>
      <c r="S2183" s="275">
        <v>39.022185907345083</v>
      </c>
      <c r="T2183" s="275">
        <v>66.34258165473895</v>
      </c>
      <c r="U2183" s="275">
        <v>28.616758299286452</v>
      </c>
      <c r="V2183" s="275">
        <v>39.190125215179691</v>
      </c>
      <c r="W2183" s="275">
        <v>0.73135972036147912</v>
      </c>
      <c r="X2183" s="275">
        <v>3.9544985987531631E-2</v>
      </c>
      <c r="Y2183" s="275">
        <v>0.38545235317450538</v>
      </c>
      <c r="Z2183" s="275">
        <v>0.41859574042286268</v>
      </c>
      <c r="AA2183" s="275">
        <v>0.41859574042286268</v>
      </c>
      <c r="AB2183" s="275">
        <v>0.41859574042286268</v>
      </c>
      <c r="AC2183" s="275">
        <v>0.41859574042286268</v>
      </c>
      <c r="AD2183" s="275">
        <v>0.41859574042286268</v>
      </c>
      <c r="AE2183" s="275">
        <v>0.41859574042286268</v>
      </c>
      <c r="AF2183" s="275">
        <v>69.512032191499998</v>
      </c>
      <c r="AG2183" s="275">
        <v>6.4367479549999995</v>
      </c>
      <c r="AH2183" s="275">
        <v>6.4367479549999995</v>
      </c>
      <c r="AI2183" s="275">
        <v>13.52214987992889</v>
      </c>
      <c r="AJ2183" s="275">
        <v>13.52214987992889</v>
      </c>
      <c r="AK2183" s="275">
        <v>13.52214987992889</v>
      </c>
    </row>
    <row r="2184" spans="1:37" ht="15" x14ac:dyDescent="0.25">
      <c r="A2184" s="269" t="s">
        <v>4234</v>
      </c>
      <c r="B2184" s="269" t="s">
        <v>4235</v>
      </c>
      <c r="C2184" s="275">
        <v>14</v>
      </c>
      <c r="D2184" s="269" t="s">
        <v>802</v>
      </c>
      <c r="E2184" s="275">
        <v>83.062074444550404</v>
      </c>
      <c r="F2184" s="275">
        <v>28.77496545508388</v>
      </c>
      <c r="G2184" s="275">
        <v>50.651942846935974</v>
      </c>
      <c r="H2184" s="275">
        <v>99.906759745802049</v>
      </c>
      <c r="I2184" s="275">
        <v>30.083144238510446</v>
      </c>
      <c r="J2184" s="275">
        <v>54.435619009254353</v>
      </c>
      <c r="K2184" s="275">
        <v>99.906759745802049</v>
      </c>
      <c r="L2184" s="275">
        <v>39.436557746882912</v>
      </c>
      <c r="M2184" s="275">
        <v>56.135659405963871</v>
      </c>
      <c r="N2184" s="275">
        <v>23.727101634899618</v>
      </c>
      <c r="O2184" s="275">
        <v>18.331175724276012</v>
      </c>
      <c r="P2184" s="275">
        <v>20.275311006593128</v>
      </c>
      <c r="Q2184" s="275">
        <v>36.292037233380185</v>
      </c>
      <c r="R2184" s="275">
        <v>18.331175724276012</v>
      </c>
      <c r="S2184" s="275">
        <v>22.967524896918455</v>
      </c>
      <c r="T2184" s="275">
        <v>36.292037233380185</v>
      </c>
      <c r="U2184" s="275">
        <v>18.6979206912786</v>
      </c>
      <c r="V2184" s="275">
        <v>23.609245065916895</v>
      </c>
      <c r="W2184" s="275">
        <v>0</v>
      </c>
      <c r="X2184" s="275">
        <v>0</v>
      </c>
      <c r="Y2184" s="275">
        <v>0</v>
      </c>
      <c r="Z2184" s="275">
        <v>0</v>
      </c>
      <c r="AA2184" s="275">
        <v>0</v>
      </c>
      <c r="AB2184" s="275">
        <v>0</v>
      </c>
      <c r="AC2184" s="275">
        <v>0</v>
      </c>
      <c r="AD2184" s="275">
        <v>0</v>
      </c>
      <c r="AE2184" s="275">
        <v>0</v>
      </c>
      <c r="AF2184" s="275">
        <v>41.294604989699998</v>
      </c>
      <c r="AG2184" s="275">
        <v>3.8238406521999999</v>
      </c>
      <c r="AH2184" s="275">
        <v>3.8238406521999999</v>
      </c>
      <c r="AI2184" s="275">
        <v>11.36917412513009</v>
      </c>
      <c r="AJ2184" s="275">
        <v>11.36917412513009</v>
      </c>
      <c r="AK2184" s="275">
        <v>11.36917412513009</v>
      </c>
    </row>
    <row r="2185" spans="1:37" ht="15" x14ac:dyDescent="0.25">
      <c r="A2185" s="269" t="s">
        <v>1216</v>
      </c>
      <c r="B2185" s="269" t="s">
        <v>1217</v>
      </c>
      <c r="C2185" s="275">
        <v>10</v>
      </c>
      <c r="D2185" s="269" t="s">
        <v>802</v>
      </c>
      <c r="E2185" s="275">
        <v>312.37663376753505</v>
      </c>
      <c r="F2185" s="275">
        <v>92.22869711289151</v>
      </c>
      <c r="G2185" s="275">
        <v>165.76203125378271</v>
      </c>
      <c r="H2185" s="275">
        <v>330.3445330089732</v>
      </c>
      <c r="I2185" s="275">
        <v>91.350176778554911</v>
      </c>
      <c r="J2185" s="275">
        <v>167.356983682215</v>
      </c>
      <c r="K2185" s="275">
        <v>330.3445330089732</v>
      </c>
      <c r="L2185" s="275">
        <v>106.29885835493157</v>
      </c>
      <c r="M2185" s="275">
        <v>171.52662580234457</v>
      </c>
      <c r="N2185" s="275">
        <v>48.06195617379381</v>
      </c>
      <c r="O2185" s="275">
        <v>29.416582988853751</v>
      </c>
      <c r="P2185" s="275">
        <v>36.624829709254399</v>
      </c>
      <c r="Q2185" s="275">
        <v>57.747392331889394</v>
      </c>
      <c r="R2185" s="275">
        <v>29.198792774390736</v>
      </c>
      <c r="S2185" s="275">
        <v>38.037046961343727</v>
      </c>
      <c r="T2185" s="275">
        <v>57.747392331889394</v>
      </c>
      <c r="U2185" s="275">
        <v>31.238919053216595</v>
      </c>
      <c r="V2185" s="275">
        <v>39.331590653653571</v>
      </c>
      <c r="W2185" s="275">
        <v>0.39162464058320501</v>
      </c>
      <c r="X2185" s="275">
        <v>5.93859989406164E-2</v>
      </c>
      <c r="Y2185" s="275">
        <v>0.22550531976191071</v>
      </c>
      <c r="Z2185" s="275">
        <v>0.53419344064512686</v>
      </c>
      <c r="AA2185" s="275">
        <v>0.53419344064512686</v>
      </c>
      <c r="AB2185" s="275">
        <v>0.53419344064512686</v>
      </c>
      <c r="AC2185" s="275">
        <v>0.53419344064512686</v>
      </c>
      <c r="AD2185" s="275">
        <v>0.53419344064512686</v>
      </c>
      <c r="AE2185" s="275">
        <v>0.53419344064512686</v>
      </c>
      <c r="AF2185" s="275">
        <v>63.072012700900004</v>
      </c>
      <c r="AG2185" s="275">
        <v>5.8404079809999994</v>
      </c>
      <c r="AH2185" s="275">
        <v>5.8404079809999994</v>
      </c>
      <c r="AI2185" s="275">
        <v>33.851649494763556</v>
      </c>
      <c r="AJ2185" s="275">
        <v>33.851649494763556</v>
      </c>
      <c r="AK2185" s="275">
        <v>33.851649494763556</v>
      </c>
    </row>
    <row r="2186" spans="1:37" ht="15" x14ac:dyDescent="0.25">
      <c r="A2186" s="269" t="s">
        <v>1218</v>
      </c>
      <c r="B2186" s="269" t="s">
        <v>1219</v>
      </c>
      <c r="C2186" s="275">
        <v>15</v>
      </c>
      <c r="D2186" s="269" t="s">
        <v>802</v>
      </c>
      <c r="E2186" s="275">
        <v>320.46426520962007</v>
      </c>
      <c r="F2186" s="275">
        <v>93.535292996529435</v>
      </c>
      <c r="G2186" s="275">
        <v>168.59061407009014</v>
      </c>
      <c r="H2186" s="275">
        <v>342.43825943145379</v>
      </c>
      <c r="I2186" s="275">
        <v>93.277172660619271</v>
      </c>
      <c r="J2186" s="275">
        <v>172.21726221931522</v>
      </c>
      <c r="K2186" s="275">
        <v>342.43825943145379</v>
      </c>
      <c r="L2186" s="275">
        <v>107.99705425850129</v>
      </c>
      <c r="M2186" s="275">
        <v>176.36316485593861</v>
      </c>
      <c r="N2186" s="275">
        <v>45.378144662830387</v>
      </c>
      <c r="O2186" s="275">
        <v>25.200535367170577</v>
      </c>
      <c r="P2186" s="275">
        <v>32.701416217953181</v>
      </c>
      <c r="Q2186" s="275">
        <v>59.611901379845499</v>
      </c>
      <c r="R2186" s="275">
        <v>25.091640259939066</v>
      </c>
      <c r="S2186" s="275">
        <v>35.329041563760434</v>
      </c>
      <c r="T2186" s="275">
        <v>59.611901379845499</v>
      </c>
      <c r="U2186" s="275">
        <v>26.974483658293693</v>
      </c>
      <c r="V2186" s="275">
        <v>36.79092088329039</v>
      </c>
      <c r="W2186" s="275">
        <v>0.4679721391267152</v>
      </c>
      <c r="X2186" s="275">
        <v>4.7207083759486637E-2</v>
      </c>
      <c r="Y2186" s="275">
        <v>0.25758961144310094</v>
      </c>
      <c r="Z2186" s="275">
        <v>0.39811372291919928</v>
      </c>
      <c r="AA2186" s="275">
        <v>0.39811372291919928</v>
      </c>
      <c r="AB2186" s="275">
        <v>0.39811372291919928</v>
      </c>
      <c r="AC2186" s="275">
        <v>0.39811372291919928</v>
      </c>
      <c r="AD2186" s="275">
        <v>0.39811372291919928</v>
      </c>
      <c r="AE2186" s="275">
        <v>0.39811372291919928</v>
      </c>
      <c r="AF2186" s="275">
        <v>72.176123877799995</v>
      </c>
      <c r="AG2186" s="275">
        <v>6.6834410009999994</v>
      </c>
      <c r="AH2186" s="275">
        <v>6.6834410009999994</v>
      </c>
      <c r="AI2186" s="275">
        <v>34.660500816590599</v>
      </c>
      <c r="AJ2186" s="275">
        <v>34.660500816590599</v>
      </c>
      <c r="AK2186" s="275">
        <v>34.660500816590599</v>
      </c>
    </row>
    <row r="2187" spans="1:37" ht="15" x14ac:dyDescent="0.25">
      <c r="A2187" s="269" t="s">
        <v>1220</v>
      </c>
      <c r="B2187" s="269" t="s">
        <v>1221</v>
      </c>
      <c r="C2187" s="275">
        <v>23</v>
      </c>
      <c r="D2187" s="269" t="s">
        <v>802</v>
      </c>
      <c r="E2187" s="275">
        <v>127.05589731829272</v>
      </c>
      <c r="F2187" s="275">
        <v>45.274463569520421</v>
      </c>
      <c r="G2187" s="275">
        <v>77.745817161905919</v>
      </c>
      <c r="H2187" s="275">
        <v>158.5832389794877</v>
      </c>
      <c r="I2187" s="275">
        <v>47.035723422025526</v>
      </c>
      <c r="J2187" s="275">
        <v>85.639032654046417</v>
      </c>
      <c r="K2187" s="275">
        <v>158.5832389794877</v>
      </c>
      <c r="L2187" s="275">
        <v>59.855055847968018</v>
      </c>
      <c r="M2187" s="275">
        <v>88.172193927463667</v>
      </c>
      <c r="N2187" s="275">
        <v>29.494944689879965</v>
      </c>
      <c r="O2187" s="275">
        <v>18.719636099140487</v>
      </c>
      <c r="P2187" s="275">
        <v>22.457255779901207</v>
      </c>
      <c r="Q2187" s="275">
        <v>58.372673165913639</v>
      </c>
      <c r="R2187" s="275">
        <v>18.719636099140487</v>
      </c>
      <c r="S2187" s="275">
        <v>28.822690370501547</v>
      </c>
      <c r="T2187" s="275">
        <v>58.372673165913639</v>
      </c>
      <c r="U2187" s="275">
        <v>19.261025903348557</v>
      </c>
      <c r="V2187" s="275">
        <v>30.224155793117209</v>
      </c>
      <c r="W2187" s="275">
        <v>0.54099485236798972</v>
      </c>
      <c r="X2187" s="275">
        <v>3.6761992812033538E-2</v>
      </c>
      <c r="Y2187" s="275">
        <v>0.28887842259001162</v>
      </c>
      <c r="Z2187" s="275">
        <v>0.47170084741243368</v>
      </c>
      <c r="AA2187" s="275">
        <v>0.47170084741243368</v>
      </c>
      <c r="AB2187" s="275">
        <v>0.47170084741243368</v>
      </c>
      <c r="AC2187" s="275">
        <v>0.47170084741243368</v>
      </c>
      <c r="AD2187" s="275">
        <v>0.47170084741243368</v>
      </c>
      <c r="AE2187" s="275">
        <v>0.47170084741243368</v>
      </c>
      <c r="AF2187" s="275">
        <v>80.993754124800006</v>
      </c>
      <c r="AG2187" s="275">
        <v>7.4999442280999995</v>
      </c>
      <c r="AH2187" s="275">
        <v>7.4999442280999995</v>
      </c>
      <c r="AI2187" s="275">
        <v>14.964941628673834</v>
      </c>
      <c r="AJ2187" s="275">
        <v>14.964941628673834</v>
      </c>
      <c r="AK2187" s="275">
        <v>14.964941628673834</v>
      </c>
    </row>
    <row r="2188" spans="1:37" ht="15" x14ac:dyDescent="0.25">
      <c r="A2188" s="269" t="s">
        <v>1222</v>
      </c>
      <c r="B2188" s="269" t="s">
        <v>1221</v>
      </c>
      <c r="C2188" s="275">
        <v>20</v>
      </c>
      <c r="D2188" s="269" t="s">
        <v>802</v>
      </c>
      <c r="E2188" s="275">
        <v>123.27679477732352</v>
      </c>
      <c r="F2188" s="275">
        <v>69.032317538728407</v>
      </c>
      <c r="G2188" s="275">
        <v>91.759099592956701</v>
      </c>
      <c r="H2188" s="275">
        <v>142.86501400462825</v>
      </c>
      <c r="I2188" s="275">
        <v>70.340496322154991</v>
      </c>
      <c r="J2188" s="275">
        <v>96.36256366181351</v>
      </c>
      <c r="K2188" s="275">
        <v>142.86501400462825</v>
      </c>
      <c r="L2188" s="275">
        <v>83.009577918415744</v>
      </c>
      <c r="M2188" s="275">
        <v>99.493675791001777</v>
      </c>
      <c r="N2188" s="275">
        <v>24.623400005198022</v>
      </c>
      <c r="O2188" s="275">
        <v>20.430353621995899</v>
      </c>
      <c r="P2188" s="275">
        <v>22.254944890796079</v>
      </c>
      <c r="Q2188" s="275">
        <v>33.447301532696244</v>
      </c>
      <c r="R2188" s="275">
        <v>20.430353621995899</v>
      </c>
      <c r="S2188" s="275">
        <v>23.960458163452586</v>
      </c>
      <c r="T2188" s="275">
        <v>33.447301532696244</v>
      </c>
      <c r="U2188" s="275">
        <v>21.098243448196282</v>
      </c>
      <c r="V2188" s="275">
        <v>24.534395131634113</v>
      </c>
      <c r="W2188" s="275">
        <v>0.47360897874880192</v>
      </c>
      <c r="X2188" s="275">
        <v>3.619957047798282E-2</v>
      </c>
      <c r="Y2188" s="275">
        <v>0.25490427461339238</v>
      </c>
      <c r="Z2188" s="275">
        <v>0.43602099145562861</v>
      </c>
      <c r="AA2188" s="275">
        <v>0.43602099145562861</v>
      </c>
      <c r="AB2188" s="275">
        <v>0.43602099145562861</v>
      </c>
      <c r="AC2188" s="275">
        <v>0.43602099145562861</v>
      </c>
      <c r="AD2188" s="275">
        <v>0.43602099145562861</v>
      </c>
      <c r="AE2188" s="275">
        <v>0.43602099145562861</v>
      </c>
      <c r="AF2188" s="275">
        <v>39.670473999900004</v>
      </c>
      <c r="AG2188" s="275">
        <v>3.6734471779999995</v>
      </c>
      <c r="AH2188" s="275">
        <v>3.6734471779999995</v>
      </c>
      <c r="AI2188" s="275">
        <v>10.716757767411355</v>
      </c>
      <c r="AJ2188" s="275">
        <v>10.716757767411355</v>
      </c>
      <c r="AK2188" s="275">
        <v>10.716757767411355</v>
      </c>
    </row>
    <row r="2189" spans="1:37" ht="15" x14ac:dyDescent="0.25">
      <c r="A2189" s="269" t="s">
        <v>1223</v>
      </c>
      <c r="B2189" s="269" t="s">
        <v>613</v>
      </c>
      <c r="C2189" s="275">
        <v>30</v>
      </c>
      <c r="D2189" s="269" t="s">
        <v>802</v>
      </c>
      <c r="E2189" s="275">
        <v>109.65605859943228</v>
      </c>
      <c r="F2189" s="275">
        <v>41.84951024394298</v>
      </c>
      <c r="G2189" s="275">
        <v>69.378066159051812</v>
      </c>
      <c r="H2189" s="275">
        <v>138.49726778438108</v>
      </c>
      <c r="I2189" s="275">
        <v>43.157689027369543</v>
      </c>
      <c r="J2189" s="275">
        <v>76.907521672379104</v>
      </c>
      <c r="K2189" s="275">
        <v>138.49726778438108</v>
      </c>
      <c r="L2189" s="275">
        <v>57.850770660346761</v>
      </c>
      <c r="M2189" s="275">
        <v>80.611554832981483</v>
      </c>
      <c r="N2189" s="275">
        <v>33.547320685734256</v>
      </c>
      <c r="O2189" s="275">
        <v>25.650921345555773</v>
      </c>
      <c r="P2189" s="275">
        <v>28.563638164102088</v>
      </c>
      <c r="Q2189" s="275">
        <v>53.511957097726722</v>
      </c>
      <c r="R2189" s="275">
        <v>25.650921345555773</v>
      </c>
      <c r="S2189" s="275">
        <v>32.921483043393295</v>
      </c>
      <c r="T2189" s="275">
        <v>53.511957097726722</v>
      </c>
      <c r="U2189" s="275">
        <v>26.410432524662596</v>
      </c>
      <c r="V2189" s="275">
        <v>33.99761994986352</v>
      </c>
      <c r="W2189" s="275">
        <v>0.64756741241133331</v>
      </c>
      <c r="X2189" s="275">
        <v>3.9347172103903753E-2</v>
      </c>
      <c r="Y2189" s="275">
        <v>0.34345729225761851</v>
      </c>
      <c r="Z2189" s="275">
        <v>0.4741782897777026</v>
      </c>
      <c r="AA2189" s="275">
        <v>0.4741782897777026</v>
      </c>
      <c r="AB2189" s="275">
        <v>0.4741782897777026</v>
      </c>
      <c r="AC2189" s="275">
        <v>0.4741782897777026</v>
      </c>
      <c r="AD2189" s="275">
        <v>0.4741782897777026</v>
      </c>
      <c r="AE2189" s="275">
        <v>0.4741782897777026</v>
      </c>
      <c r="AF2189" s="275">
        <v>59.043094548100001</v>
      </c>
      <c r="AG2189" s="275">
        <v>5.4673357660999997</v>
      </c>
      <c r="AH2189" s="275">
        <v>5.4673357660999997</v>
      </c>
      <c r="AI2189" s="275">
        <v>13.700624881315832</v>
      </c>
      <c r="AJ2189" s="275">
        <v>13.700624881315832</v>
      </c>
      <c r="AK2189" s="275">
        <v>13.700624881315832</v>
      </c>
    </row>
    <row r="2190" spans="1:37" ht="15" x14ac:dyDescent="0.25">
      <c r="A2190" s="269" t="s">
        <v>1224</v>
      </c>
      <c r="B2190" s="269" t="s">
        <v>614</v>
      </c>
      <c r="C2190" s="275">
        <v>14</v>
      </c>
      <c r="D2190" s="269" t="s">
        <v>802</v>
      </c>
      <c r="E2190" s="275">
        <v>93.463897644398415</v>
      </c>
      <c r="F2190" s="275">
        <v>35.933403824551519</v>
      </c>
      <c r="G2190" s="275">
        <v>59.627032435875577</v>
      </c>
      <c r="H2190" s="275">
        <v>116.51246731850624</v>
      </c>
      <c r="I2190" s="275">
        <v>37.0311390500584</v>
      </c>
      <c r="J2190" s="275">
        <v>65.375408314265158</v>
      </c>
      <c r="K2190" s="275">
        <v>116.51246731850624</v>
      </c>
      <c r="L2190" s="275">
        <v>50.281764661103828</v>
      </c>
      <c r="M2190" s="275">
        <v>68.644329589358435</v>
      </c>
      <c r="N2190" s="275">
        <v>24.786835594854214</v>
      </c>
      <c r="O2190" s="275">
        <v>18.300987511026335</v>
      </c>
      <c r="P2190" s="275">
        <v>20.838328441894451</v>
      </c>
      <c r="Q2190" s="275">
        <v>40.369611320210659</v>
      </c>
      <c r="R2190" s="275">
        <v>18.300987511026335</v>
      </c>
      <c r="S2190" s="275">
        <v>24.085894493721149</v>
      </c>
      <c r="T2190" s="275">
        <v>40.369611320210659</v>
      </c>
      <c r="U2190" s="275">
        <v>18.91029177254897</v>
      </c>
      <c r="V2190" s="275">
        <v>24.910609034355453</v>
      </c>
      <c r="W2190" s="275">
        <v>0.37287972796846153</v>
      </c>
      <c r="X2190" s="275">
        <v>1.9782985691809762E-2</v>
      </c>
      <c r="Y2190" s="275">
        <v>0.19633135683013564</v>
      </c>
      <c r="Z2190" s="275">
        <v>0.35864109084097257</v>
      </c>
      <c r="AA2190" s="275">
        <v>0.35864109084097257</v>
      </c>
      <c r="AB2190" s="275">
        <v>0.35864109084097257</v>
      </c>
      <c r="AC2190" s="275">
        <v>0.35864109084097257</v>
      </c>
      <c r="AD2190" s="275">
        <v>0.35864109084097257</v>
      </c>
      <c r="AE2190" s="275">
        <v>0.35864109084097257</v>
      </c>
      <c r="AF2190" s="275">
        <v>42.022040895177575</v>
      </c>
      <c r="AG2190" s="275">
        <v>3.8911999994786743</v>
      </c>
      <c r="AH2190" s="275">
        <v>3.8911999994786743</v>
      </c>
      <c r="AI2190" s="275">
        <v>9.1481885772875913</v>
      </c>
      <c r="AJ2190" s="275">
        <v>9.1481885772875913</v>
      </c>
      <c r="AK2190" s="275">
        <v>9.1481885772875913</v>
      </c>
    </row>
    <row r="2191" spans="1:37" ht="15" x14ac:dyDescent="0.25">
      <c r="A2191" s="269" t="s">
        <v>1225</v>
      </c>
      <c r="B2191" s="269" t="s">
        <v>615</v>
      </c>
      <c r="C2191" s="275">
        <v>18</v>
      </c>
      <c r="D2191" s="269" t="s">
        <v>802</v>
      </c>
      <c r="E2191" s="275">
        <v>109.4733025493081</v>
      </c>
      <c r="F2191" s="275">
        <v>41.528125070709564</v>
      </c>
      <c r="G2191" s="275">
        <v>69.687853884965875</v>
      </c>
      <c r="H2191" s="275">
        <v>136.85319504996465</v>
      </c>
      <c r="I2191" s="275">
        <v>43.062844388675394</v>
      </c>
      <c r="J2191" s="275">
        <v>76.407799694782483</v>
      </c>
      <c r="K2191" s="275">
        <v>136.85319504996465</v>
      </c>
      <c r="L2191" s="275">
        <v>57.561385441098558</v>
      </c>
      <c r="M2191" s="275">
        <v>79.962003417139414</v>
      </c>
      <c r="N2191" s="275">
        <v>30.798438114752145</v>
      </c>
      <c r="O2191" s="275">
        <v>23.398022075554202</v>
      </c>
      <c r="P2191" s="275">
        <v>26.278325989686095</v>
      </c>
      <c r="Q2191" s="275">
        <v>49.222399832391403</v>
      </c>
      <c r="R2191" s="275">
        <v>23.398022075554202</v>
      </c>
      <c r="S2191" s="275">
        <v>30.146238076705394</v>
      </c>
      <c r="T2191" s="275">
        <v>49.222399832391403</v>
      </c>
      <c r="U2191" s="275">
        <v>24.104808463249459</v>
      </c>
      <c r="V2191" s="275">
        <v>31.134014674847265</v>
      </c>
      <c r="W2191" s="275">
        <v>0.43978472944756258</v>
      </c>
      <c r="X2191" s="275">
        <v>3.5825584398734733E-2</v>
      </c>
      <c r="Y2191" s="275">
        <v>0.23780515692314866</v>
      </c>
      <c r="Z2191" s="275">
        <v>0.4395683180434497</v>
      </c>
      <c r="AA2191" s="275">
        <v>0.4395683180434497</v>
      </c>
      <c r="AB2191" s="275">
        <v>0.4395683180434497</v>
      </c>
      <c r="AC2191" s="275">
        <v>0.4395683180434497</v>
      </c>
      <c r="AD2191" s="275">
        <v>0.4395683180434497</v>
      </c>
      <c r="AE2191" s="275">
        <v>0.4395683180434497</v>
      </c>
      <c r="AF2191" s="275">
        <v>61.397260825499998</v>
      </c>
      <c r="AG2191" s="275">
        <v>5.6853276160999995</v>
      </c>
      <c r="AH2191" s="275">
        <v>5.6853276160999995</v>
      </c>
      <c r="AI2191" s="275">
        <v>13.203548206647099</v>
      </c>
      <c r="AJ2191" s="275">
        <v>13.203548206647099</v>
      </c>
      <c r="AK2191" s="275">
        <v>13.203548206647099</v>
      </c>
    </row>
    <row r="2192" spans="1:37" ht="15" x14ac:dyDescent="0.25">
      <c r="A2192" s="269" t="s">
        <v>1226</v>
      </c>
      <c r="B2192" s="269" t="s">
        <v>616</v>
      </c>
      <c r="C2192" s="275">
        <v>6</v>
      </c>
      <c r="D2192" s="269" t="s">
        <v>802</v>
      </c>
      <c r="E2192" s="275">
        <v>87.276795730997833</v>
      </c>
      <c r="F2192" s="275">
        <v>33.032318492402737</v>
      </c>
      <c r="G2192" s="275">
        <v>55.759100546631004</v>
      </c>
      <c r="H2192" s="275">
        <v>106.86501495830257</v>
      </c>
      <c r="I2192" s="275">
        <v>34.340497275829307</v>
      </c>
      <c r="J2192" s="275">
        <v>60.362564615487827</v>
      </c>
      <c r="K2192" s="275">
        <v>106.86501495830257</v>
      </c>
      <c r="L2192" s="275">
        <v>47.00957887209006</v>
      </c>
      <c r="M2192" s="275">
        <v>63.493676744676087</v>
      </c>
      <c r="N2192" s="275">
        <v>23.244649904310194</v>
      </c>
      <c r="O2192" s="275">
        <v>18.723456676290883</v>
      </c>
      <c r="P2192" s="275">
        <v>20.651738378790768</v>
      </c>
      <c r="Q2192" s="275">
        <v>32.911053520375027</v>
      </c>
      <c r="R2192" s="275">
        <v>18.723456676290883</v>
      </c>
      <c r="S2192" s="275">
        <v>22.532505032244181</v>
      </c>
      <c r="T2192" s="275">
        <v>32.911053520375027</v>
      </c>
      <c r="U2192" s="275">
        <v>19.310353395947626</v>
      </c>
      <c r="V2192" s="275">
        <v>23.100433944969467</v>
      </c>
      <c r="W2192" s="275">
        <v>0.21352038915751032</v>
      </c>
      <c r="X2192" s="275">
        <v>3.2116527581620223E-2</v>
      </c>
      <c r="Y2192" s="275">
        <v>0.12281845836956527</v>
      </c>
      <c r="Z2192" s="275">
        <v>0.40008020704476888</v>
      </c>
      <c r="AA2192" s="275">
        <v>0.40008020704476888</v>
      </c>
      <c r="AB2192" s="275">
        <v>0.40008020704476888</v>
      </c>
      <c r="AC2192" s="275">
        <v>0.40008020704476888</v>
      </c>
      <c r="AD2192" s="275">
        <v>0.40008020704476888</v>
      </c>
      <c r="AE2192" s="275">
        <v>0.40008020704476888</v>
      </c>
      <c r="AF2192" s="275">
        <v>40.066567917900002</v>
      </c>
      <c r="AG2192" s="275">
        <v>3.7101254066999996</v>
      </c>
      <c r="AH2192" s="275">
        <v>3.7101254066999996</v>
      </c>
      <c r="AI2192" s="275">
        <v>11.501912291410626</v>
      </c>
      <c r="AJ2192" s="275">
        <v>11.501912291410626</v>
      </c>
      <c r="AK2192" s="275">
        <v>11.501912291410626</v>
      </c>
    </row>
    <row r="2193" spans="1:37" ht="15" x14ac:dyDescent="0.25">
      <c r="A2193" s="269" t="s">
        <v>1227</v>
      </c>
      <c r="B2193" s="269" t="s">
        <v>617</v>
      </c>
      <c r="C2193" s="275">
        <v>6</v>
      </c>
      <c r="D2193" s="269" t="s">
        <v>802</v>
      </c>
      <c r="E2193" s="275">
        <v>76.761234400799665</v>
      </c>
      <c r="F2193" s="275">
        <v>29.938488495955276</v>
      </c>
      <c r="G2193" s="275">
        <v>50.326908615350966</v>
      </c>
      <c r="H2193" s="275">
        <v>95.986605965214579</v>
      </c>
      <c r="I2193" s="275">
        <v>31.246667279381843</v>
      </c>
      <c r="J2193" s="275">
        <v>54.804207551783044</v>
      </c>
      <c r="K2193" s="275">
        <v>95.986605965214579</v>
      </c>
      <c r="L2193" s="275">
        <v>42.987063122297108</v>
      </c>
      <c r="M2193" s="275">
        <v>57.909782435847106</v>
      </c>
      <c r="N2193" s="275">
        <v>22.573103048273964</v>
      </c>
      <c r="O2193" s="275">
        <v>17.397289531590275</v>
      </c>
      <c r="P2193" s="275">
        <v>19.509115301442495</v>
      </c>
      <c r="Q2193" s="275">
        <v>33.671514317748027</v>
      </c>
      <c r="R2193" s="275">
        <v>17.397289531590275</v>
      </c>
      <c r="S2193" s="275">
        <v>21.727994873061974</v>
      </c>
      <c r="T2193" s="275">
        <v>33.671514317748027</v>
      </c>
      <c r="U2193" s="275">
        <v>17.984186251247017</v>
      </c>
      <c r="V2193" s="275">
        <v>22.355590771345984</v>
      </c>
      <c r="W2193" s="275">
        <v>0.21352038915751032</v>
      </c>
      <c r="X2193" s="275">
        <v>3.2116527581620223E-2</v>
      </c>
      <c r="Y2193" s="275">
        <v>0.12281845836956527</v>
      </c>
      <c r="Z2193" s="275">
        <v>0.40008020704476888</v>
      </c>
      <c r="AA2193" s="275">
        <v>0.40008020704476888</v>
      </c>
      <c r="AB2193" s="275">
        <v>0.40008020704476888</v>
      </c>
      <c r="AC2193" s="275">
        <v>0.40008020704476888</v>
      </c>
      <c r="AD2193" s="275">
        <v>0.40008020704476888</v>
      </c>
      <c r="AE2193" s="275">
        <v>0.40008020704476888</v>
      </c>
      <c r="AF2193" s="275">
        <v>36.128728245700003</v>
      </c>
      <c r="AG2193" s="275">
        <v>3.3454857604999999</v>
      </c>
      <c r="AH2193" s="275">
        <v>3.3454857604999999</v>
      </c>
      <c r="AI2193" s="275">
        <v>12.156411260935169</v>
      </c>
      <c r="AJ2193" s="275">
        <v>12.156411260935169</v>
      </c>
      <c r="AK2193" s="275">
        <v>12.156411260935169</v>
      </c>
    </row>
    <row r="2194" spans="1:37" ht="15" x14ac:dyDescent="0.25">
      <c r="A2194" s="269" t="s">
        <v>1228</v>
      </c>
      <c r="B2194" s="269" t="s">
        <v>618</v>
      </c>
      <c r="C2194" s="275">
        <v>19</v>
      </c>
      <c r="D2194" s="269" t="s">
        <v>802</v>
      </c>
      <c r="E2194" s="275">
        <v>100.11757915133535</v>
      </c>
      <c r="F2194" s="275">
        <v>38.714540988112347</v>
      </c>
      <c r="G2194" s="275">
        <v>64.538540003904288</v>
      </c>
      <c r="H2194" s="275">
        <v>128.15309976855042</v>
      </c>
      <c r="I2194" s="275">
        <v>40.24926030607817</v>
      </c>
      <c r="J2194" s="275">
        <v>71.46684546397114</v>
      </c>
      <c r="K2194" s="275">
        <v>128.15309976855042</v>
      </c>
      <c r="L2194" s="275">
        <v>53.681755574743178</v>
      </c>
      <c r="M2194" s="275">
        <v>75.061351985034307</v>
      </c>
      <c r="N2194" s="275">
        <v>25.813773869997075</v>
      </c>
      <c r="O2194" s="275">
        <v>17.867016986148187</v>
      </c>
      <c r="P2194" s="275">
        <v>20.891302525833805</v>
      </c>
      <c r="Q2194" s="275">
        <v>45.359043979171886</v>
      </c>
      <c r="R2194" s="275">
        <v>17.867016986148187</v>
      </c>
      <c r="S2194" s="275">
        <v>25.013913871265775</v>
      </c>
      <c r="T2194" s="275">
        <v>45.359043979171886</v>
      </c>
      <c r="U2194" s="275">
        <v>18.526997104668801</v>
      </c>
      <c r="V2194" s="275">
        <v>26.030949247663933</v>
      </c>
      <c r="W2194" s="275">
        <v>0.39466083765406257</v>
      </c>
      <c r="X2194" s="275">
        <v>2.1060644888234739E-2</v>
      </c>
      <c r="Y2194" s="275">
        <v>0.20786074127114865</v>
      </c>
      <c r="Z2194" s="275">
        <v>0.26774932388594969</v>
      </c>
      <c r="AA2194" s="275">
        <v>0.26774932388594969</v>
      </c>
      <c r="AB2194" s="275">
        <v>0.26774932388594969</v>
      </c>
      <c r="AC2194" s="275">
        <v>0.26774932388594969</v>
      </c>
      <c r="AD2194" s="275">
        <v>0.26774932388594969</v>
      </c>
      <c r="AE2194" s="275">
        <v>0.26774932388594969</v>
      </c>
      <c r="AF2194" s="275">
        <v>53.3509514968</v>
      </c>
      <c r="AG2194" s="275">
        <v>4.9402470522000002</v>
      </c>
      <c r="AH2194" s="275">
        <v>4.9402470522000002</v>
      </c>
      <c r="AI2194" s="275">
        <v>13.411438024742019</v>
      </c>
      <c r="AJ2194" s="275">
        <v>13.411438024742019</v>
      </c>
      <c r="AK2194" s="275">
        <v>13.411438024742019</v>
      </c>
    </row>
    <row r="2195" spans="1:37" ht="15" x14ac:dyDescent="0.25">
      <c r="A2195" s="269" t="s">
        <v>4236</v>
      </c>
      <c r="B2195" s="269" t="s">
        <v>4237</v>
      </c>
      <c r="C2195" s="275">
        <v>15</v>
      </c>
      <c r="D2195" s="269" t="s">
        <v>802</v>
      </c>
      <c r="E2195" s="275">
        <v>83.062074444550404</v>
      </c>
      <c r="F2195" s="275">
        <v>28.77496545508388</v>
      </c>
      <c r="G2195" s="275">
        <v>50.651942846935974</v>
      </c>
      <c r="H2195" s="275">
        <v>99.906759745802049</v>
      </c>
      <c r="I2195" s="275">
        <v>30.083144238510446</v>
      </c>
      <c r="J2195" s="275">
        <v>54.435619009254353</v>
      </c>
      <c r="K2195" s="275">
        <v>99.906759745802049</v>
      </c>
      <c r="L2195" s="275">
        <v>39.436557746882912</v>
      </c>
      <c r="M2195" s="275">
        <v>56.135659405963871</v>
      </c>
      <c r="N2195" s="275">
        <v>20.498772636763729</v>
      </c>
      <c r="O2195" s="275">
        <v>14.774699881322938</v>
      </c>
      <c r="P2195" s="275">
        <v>16.822525597339755</v>
      </c>
      <c r="Q2195" s="275">
        <v>34.036259699419297</v>
      </c>
      <c r="R2195" s="275">
        <v>14.774699881322938</v>
      </c>
      <c r="S2195" s="275">
        <v>19.755017556266182</v>
      </c>
      <c r="T2195" s="275">
        <v>34.036259699419297</v>
      </c>
      <c r="U2195" s="275">
        <v>15.190501117390278</v>
      </c>
      <c r="V2195" s="275">
        <v>20.455754357612577</v>
      </c>
      <c r="W2195" s="275">
        <v>0</v>
      </c>
      <c r="X2195" s="275">
        <v>0</v>
      </c>
      <c r="Y2195" s="275">
        <v>0</v>
      </c>
      <c r="Z2195" s="275">
        <v>0</v>
      </c>
      <c r="AA2195" s="275">
        <v>0</v>
      </c>
      <c r="AB2195" s="275">
        <v>0</v>
      </c>
      <c r="AC2195" s="275">
        <v>0</v>
      </c>
      <c r="AD2195" s="275">
        <v>0</v>
      </c>
      <c r="AE2195" s="275">
        <v>0</v>
      </c>
      <c r="AF2195" s="275">
        <v>40.995597089999997</v>
      </c>
      <c r="AG2195" s="275">
        <v>3.7961528478999997</v>
      </c>
      <c r="AH2195" s="275">
        <v>3.7961528478999997</v>
      </c>
      <c r="AI2195" s="275">
        <v>11.850120102686425</v>
      </c>
      <c r="AJ2195" s="275">
        <v>11.850120102686425</v>
      </c>
      <c r="AK2195" s="275">
        <v>11.850120102686425</v>
      </c>
    </row>
    <row r="2196" spans="1:37" ht="15" x14ac:dyDescent="0.25">
      <c r="A2196" s="269" t="s">
        <v>620</v>
      </c>
      <c r="B2196" s="269" t="s">
        <v>621</v>
      </c>
      <c r="C2196" s="275">
        <v>43</v>
      </c>
      <c r="D2196" s="269" t="s">
        <v>802</v>
      </c>
      <c r="E2196" s="275">
        <v>232.04486514364589</v>
      </c>
      <c r="F2196" s="275">
        <v>116.83230131477411</v>
      </c>
      <c r="G2196" s="275">
        <v>186.07789337392492</v>
      </c>
      <c r="H2196" s="275">
        <v>283.30558287771083</v>
      </c>
      <c r="I2196" s="275">
        <v>117.90170788440105</v>
      </c>
      <c r="J2196" s="275">
        <v>187.13825776127612</v>
      </c>
      <c r="K2196" s="275">
        <v>283.30558287771083</v>
      </c>
      <c r="L2196" s="275">
        <v>163.27120593474714</v>
      </c>
      <c r="M2196" s="275">
        <v>196.3526150052522</v>
      </c>
      <c r="N2196" s="275">
        <v>64.884443971369095</v>
      </c>
      <c r="O2196" s="275">
        <v>45.804250882810919</v>
      </c>
      <c r="P2196" s="275">
        <v>54.898426720494257</v>
      </c>
      <c r="Q2196" s="275">
        <v>99.192833524641884</v>
      </c>
      <c r="R2196" s="275">
        <v>45.804250882810919</v>
      </c>
      <c r="S2196" s="275">
        <v>60.887139535748197</v>
      </c>
      <c r="T2196" s="275">
        <v>99.192833524641884</v>
      </c>
      <c r="U2196" s="275">
        <v>49.546174025679612</v>
      </c>
      <c r="V2196" s="275">
        <v>63.302099402554035</v>
      </c>
      <c r="W2196" s="275">
        <v>1.7495387345695421</v>
      </c>
      <c r="X2196" s="275">
        <v>4.3778481353308023E-2</v>
      </c>
      <c r="Y2196" s="275">
        <v>0.89665860796142505</v>
      </c>
      <c r="Z2196" s="275">
        <v>0.62824333053627068</v>
      </c>
      <c r="AA2196" s="275">
        <v>0.62824333053627068</v>
      </c>
      <c r="AB2196" s="275">
        <v>0.62824333053627068</v>
      </c>
      <c r="AC2196" s="275">
        <v>0.62824333053627068</v>
      </c>
      <c r="AD2196" s="275">
        <v>0.62824333053627068</v>
      </c>
      <c r="AE2196" s="275">
        <v>0.62824333053627068</v>
      </c>
      <c r="AF2196" s="275">
        <v>122.4606408219</v>
      </c>
      <c r="AG2196" s="275">
        <v>11.3397341911</v>
      </c>
      <c r="AH2196" s="275">
        <v>11.3397341911</v>
      </c>
      <c r="AI2196" s="275">
        <v>19.244419922968305</v>
      </c>
      <c r="AJ2196" s="275">
        <v>19.244419922968305</v>
      </c>
      <c r="AK2196" s="275">
        <v>19.244419922968305</v>
      </c>
    </row>
    <row r="2197" spans="1:37" ht="15" x14ac:dyDescent="0.25">
      <c r="A2197" s="269" t="s">
        <v>623</v>
      </c>
      <c r="B2197" s="269" t="s">
        <v>624</v>
      </c>
      <c r="C2197" s="275">
        <v>9</v>
      </c>
      <c r="D2197" s="269" t="s">
        <v>802</v>
      </c>
      <c r="E2197" s="275">
        <v>0</v>
      </c>
      <c r="F2197" s="275">
        <v>0</v>
      </c>
      <c r="G2197" s="275">
        <v>0</v>
      </c>
      <c r="H2197" s="275">
        <v>0</v>
      </c>
      <c r="I2197" s="275">
        <v>0</v>
      </c>
      <c r="J2197" s="275">
        <v>0</v>
      </c>
      <c r="K2197" s="275">
        <v>0</v>
      </c>
      <c r="L2197" s="275">
        <v>0</v>
      </c>
      <c r="M2197" s="275">
        <v>0</v>
      </c>
      <c r="N2197" s="275">
        <v>1.3842552270777508</v>
      </c>
      <c r="O2197" s="275">
        <v>1.3842552270777508</v>
      </c>
      <c r="P2197" s="275">
        <v>1.3842552270777511</v>
      </c>
      <c r="Q2197" s="275">
        <v>1.4705798108349957</v>
      </c>
      <c r="R2197" s="275">
        <v>1.3842552270777508</v>
      </c>
      <c r="S2197" s="275">
        <v>1.4274175189563731</v>
      </c>
      <c r="T2197" s="275">
        <v>1.4705798108349957</v>
      </c>
      <c r="U2197" s="275">
        <v>1.4705798108349957</v>
      </c>
      <c r="V2197" s="275">
        <v>1.4705798108349957</v>
      </c>
      <c r="W2197" s="275">
        <v>0.17616152815419805</v>
      </c>
      <c r="X2197" s="275">
        <v>3.1483215669923666E-3</v>
      </c>
      <c r="Y2197" s="275">
        <v>8.9654924860595217E-2</v>
      </c>
      <c r="Z2197" s="275">
        <v>5.306294249603731E-2</v>
      </c>
      <c r="AA2197" s="275">
        <v>5.306294249603731E-2</v>
      </c>
      <c r="AB2197" s="275">
        <v>5.306294249603731E-2</v>
      </c>
      <c r="AC2197" s="275">
        <v>5.306294249603731E-2</v>
      </c>
      <c r="AD2197" s="275">
        <v>5.306294249603731E-2</v>
      </c>
      <c r="AE2197" s="275">
        <v>5.306294249603731E-2</v>
      </c>
      <c r="AF2197" s="275">
        <v>5.4388218000000002E-2</v>
      </c>
      <c r="AG2197" s="275">
        <v>5.0362873999999997E-3</v>
      </c>
      <c r="AH2197" s="275">
        <v>5.0362873999999997E-3</v>
      </c>
      <c r="AI2197" s="275">
        <v>4.5803549795245847E-2</v>
      </c>
      <c r="AJ2197" s="275">
        <v>4.5803549795245847E-2</v>
      </c>
      <c r="AK2197" s="275">
        <v>4.5803549795245847E-2</v>
      </c>
    </row>
    <row r="2198" spans="1:37" ht="15" x14ac:dyDescent="0.25">
      <c r="A2198" s="269" t="s">
        <v>625</v>
      </c>
      <c r="B2198" s="269" t="s">
        <v>626</v>
      </c>
      <c r="C2198" s="275">
        <v>34</v>
      </c>
      <c r="D2198" s="269" t="s">
        <v>802</v>
      </c>
      <c r="E2198" s="275">
        <v>351.9736056062718</v>
      </c>
      <c r="F2198" s="275">
        <v>187.29772075571557</v>
      </c>
      <c r="G2198" s="275">
        <v>298.58289889328097</v>
      </c>
      <c r="H2198" s="275">
        <v>389.24547601159924</v>
      </c>
      <c r="I2198" s="275">
        <v>188.4304234284119</v>
      </c>
      <c r="J2198" s="275">
        <v>283.36212047111081</v>
      </c>
      <c r="K2198" s="275">
        <v>389.24547601159924</v>
      </c>
      <c r="L2198" s="275">
        <v>266.72929124624341</v>
      </c>
      <c r="M2198" s="275">
        <v>301.33817295114488</v>
      </c>
      <c r="N2198" s="275">
        <v>68.445350045023829</v>
      </c>
      <c r="O2198" s="275">
        <v>47.051381359413369</v>
      </c>
      <c r="P2198" s="275">
        <v>61.809039092609716</v>
      </c>
      <c r="Q2198" s="275">
        <v>107.35587767649091</v>
      </c>
      <c r="R2198" s="275">
        <v>47.051381359413369</v>
      </c>
      <c r="S2198" s="275">
        <v>66.144419983467373</v>
      </c>
      <c r="T2198" s="275">
        <v>107.35587767649091</v>
      </c>
      <c r="U2198" s="275">
        <v>55.325953858209687</v>
      </c>
      <c r="V2198" s="275">
        <v>69.785384144011516</v>
      </c>
      <c r="W2198" s="275">
        <v>1.5315027857530106</v>
      </c>
      <c r="X2198" s="275">
        <v>2.5866278028940662E-2</v>
      </c>
      <c r="Y2198" s="275">
        <v>0.77868453189097564</v>
      </c>
      <c r="Z2198" s="275">
        <v>0.42270151911823339</v>
      </c>
      <c r="AA2198" s="275">
        <v>0.42270151911823339</v>
      </c>
      <c r="AB2198" s="275">
        <v>0.42270151911823339</v>
      </c>
      <c r="AC2198" s="275">
        <v>0.42270151911823339</v>
      </c>
      <c r="AD2198" s="275">
        <v>0.42270151911823339</v>
      </c>
      <c r="AE2198" s="275">
        <v>0.42270151911823339</v>
      </c>
      <c r="AF2198" s="275">
        <v>147.3153937875</v>
      </c>
      <c r="AG2198" s="275">
        <v>13.641260805599998</v>
      </c>
      <c r="AH2198" s="275">
        <v>13.641260805599998</v>
      </c>
      <c r="AI2198" s="275">
        <v>18.170751479633644</v>
      </c>
      <c r="AJ2198" s="275">
        <v>18.170751479633644</v>
      </c>
      <c r="AK2198" s="275">
        <v>18.170751479633644</v>
      </c>
    </row>
    <row r="2199" spans="1:37" ht="15" x14ac:dyDescent="0.25">
      <c r="A2199" s="269" t="s">
        <v>1229</v>
      </c>
      <c r="B2199" s="269" t="s">
        <v>619</v>
      </c>
      <c r="C2199" s="275">
        <v>26</v>
      </c>
      <c r="D2199" s="269" t="s">
        <v>802</v>
      </c>
      <c r="E2199" s="275">
        <v>268.93290666337492</v>
      </c>
      <c r="F2199" s="275">
        <v>187.45222619426906</v>
      </c>
      <c r="G2199" s="275">
        <v>215.52159529959758</v>
      </c>
      <c r="H2199" s="275">
        <v>374.60486817969985</v>
      </c>
      <c r="I2199" s="275">
        <v>172.94380583561446</v>
      </c>
      <c r="J2199" s="275">
        <v>242.03262199015131</v>
      </c>
      <c r="K2199" s="275">
        <v>374.60486817969985</v>
      </c>
      <c r="L2199" s="275">
        <v>211.75193162536959</v>
      </c>
      <c r="M2199" s="275">
        <v>263.0617679985794</v>
      </c>
      <c r="N2199" s="275">
        <v>96.384877045459305</v>
      </c>
      <c r="O2199" s="275">
        <v>78.50348232025371</v>
      </c>
      <c r="P2199" s="275">
        <v>85.338817902498064</v>
      </c>
      <c r="Q2199" s="275">
        <v>135.93615141657943</v>
      </c>
      <c r="R2199" s="275">
        <v>77.736312489900456</v>
      </c>
      <c r="S2199" s="275">
        <v>92.992439557616152</v>
      </c>
      <c r="T2199" s="275">
        <v>135.93615141657943</v>
      </c>
      <c r="U2199" s="275">
        <v>79.268454221397832</v>
      </c>
      <c r="V2199" s="275">
        <v>95.518718752507993</v>
      </c>
      <c r="W2199" s="275">
        <v>5.1869285740211861</v>
      </c>
      <c r="X2199" s="275">
        <v>0.16866976779490545</v>
      </c>
      <c r="Y2199" s="275">
        <v>2.6777991709080458</v>
      </c>
      <c r="Z2199" s="275">
        <v>1.1090211306770452</v>
      </c>
      <c r="AA2199" s="275">
        <v>1.1090211306770452</v>
      </c>
      <c r="AB2199" s="275">
        <v>1.1090211306770452</v>
      </c>
      <c r="AC2199" s="275">
        <v>1.1090211306770452</v>
      </c>
      <c r="AD2199" s="275">
        <v>1.1090211306770452</v>
      </c>
      <c r="AE2199" s="275">
        <v>1.1090211306770452</v>
      </c>
      <c r="AF2199" s="275">
        <v>150.1703788101</v>
      </c>
      <c r="AG2199" s="275">
        <v>13.905632387499999</v>
      </c>
      <c r="AH2199" s="275">
        <v>13.905632387499999</v>
      </c>
      <c r="AI2199" s="275">
        <v>14.322262610039122</v>
      </c>
      <c r="AJ2199" s="275">
        <v>14.322262610039122</v>
      </c>
      <c r="AK2199" s="275">
        <v>14.322262610039122</v>
      </c>
    </row>
    <row r="2200" spans="1:37" ht="15" x14ac:dyDescent="0.25">
      <c r="A2200" s="269" t="s">
        <v>1230</v>
      </c>
      <c r="B2200" s="269" t="s">
        <v>629</v>
      </c>
      <c r="C2200" s="275">
        <v>18</v>
      </c>
      <c r="D2200" s="269" t="s">
        <v>802</v>
      </c>
      <c r="E2200" s="275">
        <v>287.44952442607365</v>
      </c>
      <c r="F2200" s="275">
        <v>102.19537251810964</v>
      </c>
      <c r="G2200" s="275">
        <v>176.91396229964633</v>
      </c>
      <c r="H2200" s="275">
        <v>347.74827063982394</v>
      </c>
      <c r="I2200" s="275">
        <v>106.86119160593286</v>
      </c>
      <c r="J2200" s="275">
        <v>191.5011463814123</v>
      </c>
      <c r="K2200" s="275">
        <v>347.74827063982394</v>
      </c>
      <c r="L2200" s="275">
        <v>141.60891885972705</v>
      </c>
      <c r="M2200" s="275">
        <v>198.26526738663492</v>
      </c>
      <c r="N2200" s="275">
        <v>84.153361598678089</v>
      </c>
      <c r="O2200" s="275">
        <v>65.998429034623797</v>
      </c>
      <c r="P2200" s="275">
        <v>72.644972380845033</v>
      </c>
      <c r="Q2200" s="275">
        <v>124.63487875291673</v>
      </c>
      <c r="R2200" s="275">
        <v>65.998429034623797</v>
      </c>
      <c r="S2200" s="275">
        <v>81.085746029553775</v>
      </c>
      <c r="T2200" s="275">
        <v>124.63487875291673</v>
      </c>
      <c r="U2200" s="275">
        <v>67.069971742415348</v>
      </c>
      <c r="V2200" s="275">
        <v>83.116619420166217</v>
      </c>
      <c r="W2200" s="275">
        <v>1.6253296613598955</v>
      </c>
      <c r="X2200" s="275">
        <v>8.2907842088505018E-2</v>
      </c>
      <c r="Y2200" s="275">
        <v>0.85411875172420026</v>
      </c>
      <c r="Z2200" s="275">
        <v>1.202192406902169</v>
      </c>
      <c r="AA2200" s="275">
        <v>1.202192406902169</v>
      </c>
      <c r="AB2200" s="275">
        <v>1.202192406902169</v>
      </c>
      <c r="AC2200" s="275">
        <v>1.202192406902169</v>
      </c>
      <c r="AD2200" s="275">
        <v>1.202192406902169</v>
      </c>
      <c r="AE2200" s="275">
        <v>1.202192406902169</v>
      </c>
      <c r="AF2200" s="275">
        <v>139.54808604285515</v>
      </c>
      <c r="AG2200" s="275">
        <v>12.922013779457348</v>
      </c>
      <c r="AH2200" s="275">
        <v>12.922013779457348</v>
      </c>
      <c r="AI2200" s="275">
        <v>28.577426770484685</v>
      </c>
      <c r="AJ2200" s="275">
        <v>28.577426770484685</v>
      </c>
      <c r="AK2200" s="275">
        <v>28.577426770484685</v>
      </c>
    </row>
    <row r="2201" spans="1:37" ht="15" x14ac:dyDescent="0.25">
      <c r="A2201" s="269" t="s">
        <v>1231</v>
      </c>
      <c r="B2201" s="269" t="s">
        <v>630</v>
      </c>
      <c r="C2201" s="275">
        <v>8</v>
      </c>
      <c r="D2201" s="269" t="s">
        <v>802</v>
      </c>
      <c r="E2201" s="275">
        <v>147.23959029652937</v>
      </c>
      <c r="F2201" s="275">
        <v>103.86133059939995</v>
      </c>
      <c r="G2201" s="275">
        <v>134.63249521329308</v>
      </c>
      <c r="H2201" s="275">
        <v>197.8961149006997</v>
      </c>
      <c r="I2201" s="275">
        <v>104.08787113393922</v>
      </c>
      <c r="J2201" s="275">
        <v>145.46605427941043</v>
      </c>
      <c r="K2201" s="275">
        <v>197.8961149006997</v>
      </c>
      <c r="L2201" s="275">
        <v>139.55259982127214</v>
      </c>
      <c r="M2201" s="275">
        <v>161.27270127507495</v>
      </c>
      <c r="N2201" s="275">
        <v>21.388902804105442</v>
      </c>
      <c r="O2201" s="275">
        <v>13.374299203805956</v>
      </c>
      <c r="P2201" s="275">
        <v>18.794453879881377</v>
      </c>
      <c r="Q2201" s="275">
        <v>30.709083047132722</v>
      </c>
      <c r="R2201" s="275">
        <v>13.374299203805956</v>
      </c>
      <c r="S2201" s="275">
        <v>19.456924017774622</v>
      </c>
      <c r="T2201" s="275">
        <v>30.709083047132722</v>
      </c>
      <c r="U2201" s="275">
        <v>17.017142920253487</v>
      </c>
      <c r="V2201" s="275">
        <v>20.890070087516676</v>
      </c>
      <c r="W2201" s="275">
        <v>0.15918960862835774</v>
      </c>
      <c r="X2201" s="275">
        <v>2.9613113898683211E-3</v>
      </c>
      <c r="Y2201" s="275">
        <v>8.1075460009113032E-2</v>
      </c>
      <c r="Z2201" s="275">
        <v>6.1763917977447839E-2</v>
      </c>
      <c r="AA2201" s="275">
        <v>6.1763917977447839E-2</v>
      </c>
      <c r="AB2201" s="275">
        <v>6.1763917977447839E-2</v>
      </c>
      <c r="AC2201" s="275">
        <v>6.1763917977447839E-2</v>
      </c>
      <c r="AD2201" s="275">
        <v>6.1763917977447839E-2</v>
      </c>
      <c r="AE2201" s="275">
        <v>6.1763917977447839E-2</v>
      </c>
      <c r="AF2201" s="275">
        <v>56.880921836200002</v>
      </c>
      <c r="AG2201" s="275">
        <v>5.2671225955000001</v>
      </c>
      <c r="AH2201" s="275">
        <v>5.2671225955000001</v>
      </c>
      <c r="AI2201" s="275">
        <v>8.3455317109989267</v>
      </c>
      <c r="AJ2201" s="275">
        <v>8.3455317109989267</v>
      </c>
      <c r="AK2201" s="275">
        <v>8.3455317109989267</v>
      </c>
    </row>
    <row r="2202" spans="1:37" ht="15" x14ac:dyDescent="0.25">
      <c r="A2202" s="269" t="s">
        <v>1232</v>
      </c>
      <c r="B2202" s="269" t="s">
        <v>1233</v>
      </c>
      <c r="C2202" s="275">
        <v>7</v>
      </c>
      <c r="D2202" s="269" t="s">
        <v>802</v>
      </c>
      <c r="E2202" s="275">
        <v>99.349265177200138</v>
      </c>
      <c r="F2202" s="275">
        <v>51.163005106230408</v>
      </c>
      <c r="G2202" s="275">
        <v>81.740513014469215</v>
      </c>
      <c r="H2202" s="275">
        <v>95.596794286229226</v>
      </c>
      <c r="I2202" s="275">
        <v>51.389545640769668</v>
      </c>
      <c r="J2202" s="275">
        <v>74.953033858691242</v>
      </c>
      <c r="K2202" s="275">
        <v>95.596794286229226</v>
      </c>
      <c r="L2202" s="275">
        <v>74.292897777618947</v>
      </c>
      <c r="M2202" s="275">
        <v>80.187082744074871</v>
      </c>
      <c r="N2202" s="275">
        <v>16.863612978221695</v>
      </c>
      <c r="O2202" s="275">
        <v>9.9603340219451972</v>
      </c>
      <c r="P2202" s="275">
        <v>14.309977094235037</v>
      </c>
      <c r="Q2202" s="275">
        <v>21.818631055450446</v>
      </c>
      <c r="R2202" s="275">
        <v>9.9603340219451972</v>
      </c>
      <c r="S2202" s="275">
        <v>14.336395056299907</v>
      </c>
      <c r="T2202" s="275">
        <v>21.818631055450446</v>
      </c>
      <c r="U2202" s="275">
        <v>12.844969543348183</v>
      </c>
      <c r="V2202" s="275">
        <v>15.325315396604502</v>
      </c>
      <c r="W2202" s="275">
        <v>0.13992453031085064</v>
      </c>
      <c r="X2202" s="275">
        <v>2.7735550377442748E-3</v>
      </c>
      <c r="Y2202" s="275">
        <v>7.1349042674297453E-2</v>
      </c>
      <c r="Z2202" s="275">
        <v>4.7129003933858334E-2</v>
      </c>
      <c r="AA2202" s="275">
        <v>4.7129003933858334E-2</v>
      </c>
      <c r="AB2202" s="275">
        <v>4.7129003933858334E-2</v>
      </c>
      <c r="AC2202" s="275">
        <v>4.7129003933858334E-2</v>
      </c>
      <c r="AD2202" s="275">
        <v>4.7129003933858334E-2</v>
      </c>
      <c r="AE2202" s="275">
        <v>4.7129003933858334E-2</v>
      </c>
      <c r="AF2202" s="275">
        <v>31.259425616100003</v>
      </c>
      <c r="AG2202" s="275">
        <v>2.8945924816999997</v>
      </c>
      <c r="AH2202" s="275">
        <v>2.8945924816999997</v>
      </c>
      <c r="AI2202" s="275">
        <v>3.5347693177654564</v>
      </c>
      <c r="AJ2202" s="275">
        <v>3.5347693177654564</v>
      </c>
      <c r="AK2202" s="275">
        <v>3.5347693177654564</v>
      </c>
    </row>
    <row r="2203" spans="1:37" ht="15" x14ac:dyDescent="0.25">
      <c r="A2203" s="269" t="s">
        <v>1234</v>
      </c>
      <c r="B2203" s="269" t="s">
        <v>632</v>
      </c>
      <c r="C2203" s="275">
        <v>2</v>
      </c>
      <c r="D2203" s="269" t="s">
        <v>802</v>
      </c>
      <c r="E2203" s="275">
        <v>0</v>
      </c>
      <c r="F2203" s="275">
        <v>0</v>
      </c>
      <c r="G2203" s="275">
        <v>0</v>
      </c>
      <c r="H2203" s="275">
        <v>0</v>
      </c>
      <c r="I2203" s="275">
        <v>0</v>
      </c>
      <c r="J2203" s="275">
        <v>0</v>
      </c>
      <c r="K2203" s="275">
        <v>0</v>
      </c>
      <c r="L2203" s="275">
        <v>0</v>
      </c>
      <c r="M2203" s="275">
        <v>0</v>
      </c>
      <c r="N2203" s="275">
        <v>0.25964042541074767</v>
      </c>
      <c r="O2203" s="275">
        <v>0.25964042541074767</v>
      </c>
      <c r="P2203" s="275">
        <v>0.25964042541074767</v>
      </c>
      <c r="Q2203" s="275">
        <v>0.25964042541074767</v>
      </c>
      <c r="R2203" s="275">
        <v>0.25964042541074767</v>
      </c>
      <c r="S2203" s="275">
        <v>0.25964042541074767</v>
      </c>
      <c r="T2203" s="275">
        <v>0.25964042541074767</v>
      </c>
      <c r="U2203" s="275">
        <v>0.25964042541074767</v>
      </c>
      <c r="V2203" s="275">
        <v>0.25964042541074767</v>
      </c>
      <c r="W2203" s="275">
        <v>4.9950560410014007E-2</v>
      </c>
      <c r="X2203" s="275">
        <v>3.7526522299809152E-4</v>
      </c>
      <c r="Y2203" s="275">
        <v>2.5162912816506049E-2</v>
      </c>
      <c r="Z2203" s="275">
        <v>3.5236305587178975E-2</v>
      </c>
      <c r="AA2203" s="275">
        <v>3.5236305587178975E-2</v>
      </c>
      <c r="AB2203" s="275">
        <v>3.5236305587178975E-2</v>
      </c>
      <c r="AC2203" s="275">
        <v>3.5236305587178975E-2</v>
      </c>
      <c r="AD2203" s="275">
        <v>3.5236305587178975E-2</v>
      </c>
      <c r="AE2203" s="275">
        <v>3.5236305587178975E-2</v>
      </c>
      <c r="AF2203" s="275">
        <v>6.7431656000000008E-3</v>
      </c>
      <c r="AG2203" s="275">
        <v>6.2440960000000002E-4</v>
      </c>
      <c r="AH2203" s="275">
        <v>6.2440960000000002E-4</v>
      </c>
      <c r="AI2203" s="275">
        <v>8.0370155997412946E-3</v>
      </c>
      <c r="AJ2203" s="275">
        <v>8.0370155997412946E-3</v>
      </c>
      <c r="AK2203" s="275">
        <v>8.0370155997412946E-3</v>
      </c>
    </row>
    <row r="2204" spans="1:37" ht="15" x14ac:dyDescent="0.25">
      <c r="A2204" s="269" t="s">
        <v>1235</v>
      </c>
      <c r="B2204" s="269" t="s">
        <v>631</v>
      </c>
      <c r="C2204" s="275">
        <v>2</v>
      </c>
      <c r="D2204" s="269" t="s">
        <v>802</v>
      </c>
      <c r="E2204" s="275">
        <v>19.260722261982995</v>
      </c>
      <c r="F2204" s="275">
        <v>10.216348111045253</v>
      </c>
      <c r="G2204" s="275">
        <v>16.16729206650071</v>
      </c>
      <c r="H2204" s="275">
        <v>24.325263316872956</v>
      </c>
      <c r="I2204" s="275">
        <v>10.216348111045253</v>
      </c>
      <c r="J2204" s="275">
        <v>16.185976963857541</v>
      </c>
      <c r="K2204" s="275">
        <v>24.325263316872956</v>
      </c>
      <c r="L2204" s="275">
        <v>14.152548206460368</v>
      </c>
      <c r="M2204" s="275">
        <v>17.21449473258356</v>
      </c>
      <c r="N2204" s="275">
        <v>4.3237792975716269</v>
      </c>
      <c r="O2204" s="275">
        <v>2.3760051813086416</v>
      </c>
      <c r="P2204" s="275">
        <v>3.4773959920736703</v>
      </c>
      <c r="Q2204" s="275">
        <v>5.3634757756129758</v>
      </c>
      <c r="R2204" s="275">
        <v>2.3760051813086416</v>
      </c>
      <c r="S2204" s="275">
        <v>3.5160607886999546</v>
      </c>
      <c r="T2204" s="275">
        <v>5.3634757756129758</v>
      </c>
      <c r="U2204" s="275">
        <v>3.1696473700643653</v>
      </c>
      <c r="V2204" s="275">
        <v>3.7866616091249119</v>
      </c>
      <c r="W2204" s="275">
        <v>4.9897228010014005E-2</v>
      </c>
      <c r="X2204" s="275">
        <v>3.7524652299809154E-4</v>
      </c>
      <c r="Y2204" s="275">
        <v>2.5136237266506049E-2</v>
      </c>
      <c r="Z2204" s="275">
        <v>3.5134264787178973E-2</v>
      </c>
      <c r="AA2204" s="275">
        <v>3.5134264787178973E-2</v>
      </c>
      <c r="AB2204" s="275">
        <v>3.5134264787178973E-2</v>
      </c>
      <c r="AC2204" s="275">
        <v>3.5134264787178973E-2</v>
      </c>
      <c r="AD2204" s="275">
        <v>3.5134264787178973E-2</v>
      </c>
      <c r="AE2204" s="275">
        <v>3.5134264787178973E-2</v>
      </c>
      <c r="AF2204" s="275">
        <v>7.7265192303999992</v>
      </c>
      <c r="AG2204" s="275">
        <v>0.71546889260000002</v>
      </c>
      <c r="AH2204" s="275">
        <v>0.71546889260000002</v>
      </c>
      <c r="AI2204" s="275">
        <v>0.88497002138455427</v>
      </c>
      <c r="AJ2204" s="275">
        <v>0.88497002138455427</v>
      </c>
      <c r="AK2204" s="275">
        <v>0.88497002138455427</v>
      </c>
    </row>
    <row r="2205" spans="1:37" ht="15" x14ac:dyDescent="0.25">
      <c r="A2205" s="269" t="s">
        <v>1236</v>
      </c>
      <c r="B2205" s="269" t="s">
        <v>633</v>
      </c>
      <c r="C2205" s="275">
        <v>4</v>
      </c>
      <c r="D2205" s="269" t="s">
        <v>802</v>
      </c>
      <c r="E2205" s="275">
        <v>29.407478284566608</v>
      </c>
      <c r="F2205" s="275">
        <v>11.04656815462141</v>
      </c>
      <c r="G2205" s="275">
        <v>19.323453004621644</v>
      </c>
      <c r="H2205" s="275">
        <v>38.434472536926151</v>
      </c>
      <c r="I2205" s="275">
        <v>11.662893655169833</v>
      </c>
      <c r="J2205" s="275">
        <v>21.280237099638931</v>
      </c>
      <c r="K2205" s="275">
        <v>38.434472536926151</v>
      </c>
      <c r="L2205" s="275">
        <v>14.281645950784196</v>
      </c>
      <c r="M2205" s="275">
        <v>21.775823841559276</v>
      </c>
      <c r="N2205" s="275">
        <v>5.9288543755478305</v>
      </c>
      <c r="O2205" s="275">
        <v>3.2348809746300682</v>
      </c>
      <c r="P2205" s="275">
        <v>4.2451209999742288</v>
      </c>
      <c r="Q2205" s="275">
        <v>14.044339662582386</v>
      </c>
      <c r="R2205" s="275">
        <v>3.2348809746300682</v>
      </c>
      <c r="S2205" s="275">
        <v>5.9456369176884651</v>
      </c>
      <c r="T2205" s="275">
        <v>14.044339662582386</v>
      </c>
      <c r="U2205" s="275">
        <v>3.2684460589113362</v>
      </c>
      <c r="V2205" s="275">
        <v>6.2991661349438193</v>
      </c>
      <c r="W2205" s="275">
        <v>8.4767854336253334E-2</v>
      </c>
      <c r="X2205" s="275">
        <v>7.4957097724618314E-4</v>
      </c>
      <c r="Y2205" s="275">
        <v>4.2758712656749756E-2</v>
      </c>
      <c r="Z2205" s="275">
        <v>3.6021450924357941E-2</v>
      </c>
      <c r="AA2205" s="275">
        <v>3.6021450924357941E-2</v>
      </c>
      <c r="AB2205" s="275">
        <v>3.6021450924357941E-2</v>
      </c>
      <c r="AC2205" s="275">
        <v>3.6021450924357941E-2</v>
      </c>
      <c r="AD2205" s="275">
        <v>3.6021450924357941E-2</v>
      </c>
      <c r="AE2205" s="275">
        <v>3.6021450924357941E-2</v>
      </c>
      <c r="AF2205" s="275">
        <v>25.393831650199999</v>
      </c>
      <c r="AG2205" s="275">
        <v>2.3514435855999998</v>
      </c>
      <c r="AH2205" s="275">
        <v>2.3514435855999998</v>
      </c>
      <c r="AI2205" s="275">
        <v>1.6980940872041961</v>
      </c>
      <c r="AJ2205" s="275">
        <v>1.6980940872041961</v>
      </c>
      <c r="AK2205" s="275">
        <v>1.6980940872041961</v>
      </c>
    </row>
    <row r="2206" spans="1:37" ht="15" x14ac:dyDescent="0.25">
      <c r="A2206" s="269" t="s">
        <v>1237</v>
      </c>
      <c r="B2206" s="269" t="s">
        <v>634</v>
      </c>
      <c r="C2206" s="275">
        <v>9</v>
      </c>
      <c r="D2206" s="269" t="s">
        <v>802</v>
      </c>
      <c r="E2206" s="275">
        <v>11.18963143421723</v>
      </c>
      <c r="F2206" s="275">
        <v>4.4085958757701222</v>
      </c>
      <c r="G2206" s="275">
        <v>6.8094828062104034</v>
      </c>
      <c r="H2206" s="275">
        <v>15.816126413039258</v>
      </c>
      <c r="I2206" s="275">
        <v>4.4085958757701222</v>
      </c>
      <c r="J2206" s="275">
        <v>8.272478528445637</v>
      </c>
      <c r="K2206" s="275">
        <v>15.816126413039258</v>
      </c>
      <c r="L2206" s="275">
        <v>5.4205958941283532</v>
      </c>
      <c r="M2206" s="275">
        <v>8.5589390441526962</v>
      </c>
      <c r="N2206" s="275">
        <v>5.1158344995970371</v>
      </c>
      <c r="O2206" s="275">
        <v>3.2554515440600964</v>
      </c>
      <c r="P2206" s="275">
        <v>3.8060441767197322</v>
      </c>
      <c r="Q2206" s="275">
        <v>10.747851629813187</v>
      </c>
      <c r="R2206" s="275">
        <v>3.2554515440600964</v>
      </c>
      <c r="S2206" s="275">
        <v>5.1630348240215964</v>
      </c>
      <c r="T2206" s="275">
        <v>10.747851629813187</v>
      </c>
      <c r="U2206" s="275">
        <v>3.3672651470067332</v>
      </c>
      <c r="V2206" s="275">
        <v>5.4449596371504647</v>
      </c>
      <c r="W2206" s="275">
        <v>0.17474182432919799</v>
      </c>
      <c r="X2206" s="275">
        <v>3.1478607919923664E-3</v>
      </c>
      <c r="Y2206" s="275">
        <v>8.8944842560595178E-2</v>
      </c>
      <c r="Z2206" s="275">
        <v>4.7914149271037307E-2</v>
      </c>
      <c r="AA2206" s="275">
        <v>4.7914149271037307E-2</v>
      </c>
      <c r="AB2206" s="275">
        <v>4.7914149271037307E-2</v>
      </c>
      <c r="AC2206" s="275">
        <v>4.7914149271037307E-2</v>
      </c>
      <c r="AD2206" s="275">
        <v>4.7914149271037307E-2</v>
      </c>
      <c r="AE2206" s="275">
        <v>4.7914149271037307E-2</v>
      </c>
      <c r="AF2206" s="275">
        <v>9.2798777357999995</v>
      </c>
      <c r="AG2206" s="275">
        <v>0.859308815</v>
      </c>
      <c r="AH2206" s="275">
        <v>0.859308815</v>
      </c>
      <c r="AI2206" s="275">
        <v>1.318569579598267</v>
      </c>
      <c r="AJ2206" s="275">
        <v>1.318569579598267</v>
      </c>
      <c r="AK2206" s="275">
        <v>1.318569579598267</v>
      </c>
    </row>
    <row r="2207" spans="1:37" ht="15" x14ac:dyDescent="0.25">
      <c r="A2207" s="269" t="s">
        <v>1238</v>
      </c>
      <c r="B2207" s="269" t="s">
        <v>635</v>
      </c>
      <c r="C2207" s="275">
        <v>2</v>
      </c>
      <c r="D2207" s="269" t="s">
        <v>802</v>
      </c>
      <c r="E2207" s="275">
        <v>270.34111660766598</v>
      </c>
      <c r="F2207" s="275">
        <v>68.915279135227195</v>
      </c>
      <c r="G2207" s="275">
        <v>131.81686834591622</v>
      </c>
      <c r="H2207" s="275">
        <v>267.59903664207457</v>
      </c>
      <c r="I2207" s="275">
        <v>68.229759143829341</v>
      </c>
      <c r="J2207" s="275">
        <v>128.10217839252948</v>
      </c>
      <c r="K2207" s="275">
        <v>267.59903664207457</v>
      </c>
      <c r="L2207" s="275">
        <v>70.88975911045074</v>
      </c>
      <c r="M2207" s="275">
        <v>129.26079837799071</v>
      </c>
      <c r="N2207" s="275">
        <v>19.168528508121764</v>
      </c>
      <c r="O2207" s="275">
        <v>10.089986743431599</v>
      </c>
      <c r="P2207" s="275">
        <v>13.57009441989616</v>
      </c>
      <c r="Q2207" s="275">
        <v>19.185311050262396</v>
      </c>
      <c r="R2207" s="275">
        <v>10.089986743431599</v>
      </c>
      <c r="S2207" s="275">
        <v>13.275867632143473</v>
      </c>
      <c r="T2207" s="275">
        <v>19.185311050262396</v>
      </c>
      <c r="U2207" s="275">
        <v>11.014623462041248</v>
      </c>
      <c r="V2207" s="275">
        <v>13.738185991448299</v>
      </c>
      <c r="W2207" s="275">
        <v>0.15826022659901398</v>
      </c>
      <c r="X2207" s="275">
        <v>2.6896068973498093E-2</v>
      </c>
      <c r="Y2207" s="275">
        <v>9.2578147786256032E-2</v>
      </c>
      <c r="Z2207" s="275">
        <v>0.16747312649867901</v>
      </c>
      <c r="AA2207" s="275">
        <v>0.16747312649867901</v>
      </c>
      <c r="AB2207" s="275">
        <v>0.16747312649867901</v>
      </c>
      <c r="AC2207" s="275">
        <v>0.16747312649867901</v>
      </c>
      <c r="AD2207" s="275">
        <v>0.16747312649867901</v>
      </c>
      <c r="AE2207" s="275">
        <v>0.16747312649867901</v>
      </c>
      <c r="AF2207" s="275">
        <v>29.723078614799999</v>
      </c>
      <c r="AG2207" s="275">
        <v>2.7523291611</v>
      </c>
      <c r="AH2207" s="275">
        <v>2.7523291611</v>
      </c>
      <c r="AI2207" s="275">
        <v>38.147092708204738</v>
      </c>
      <c r="AJ2207" s="275">
        <v>38.147092708204738</v>
      </c>
      <c r="AK2207" s="275">
        <v>38.147092708204738</v>
      </c>
    </row>
    <row r="2208" spans="1:37" ht="15" x14ac:dyDescent="0.25">
      <c r="A2208" s="269" t="s">
        <v>1239</v>
      </c>
      <c r="B2208" s="269" t="s">
        <v>636</v>
      </c>
      <c r="C2208" s="275">
        <v>2</v>
      </c>
      <c r="D2208" s="269" t="s">
        <v>802</v>
      </c>
      <c r="E2208" s="275">
        <v>34.826516406651677</v>
      </c>
      <c r="F2208" s="275">
        <v>9.5044658531655788</v>
      </c>
      <c r="G2208" s="275">
        <v>19.016967842928523</v>
      </c>
      <c r="H2208" s="275">
        <v>45.132320606979576</v>
      </c>
      <c r="I2208" s="275">
        <v>11.130809930080716</v>
      </c>
      <c r="J2208" s="275">
        <v>21.871048654922085</v>
      </c>
      <c r="K2208" s="275">
        <v>45.132320606979576</v>
      </c>
      <c r="L2208" s="275">
        <v>13.582194974812658</v>
      </c>
      <c r="M2208" s="275">
        <v>23.211245719780997</v>
      </c>
      <c r="N2208" s="275">
        <v>13.731521399928184</v>
      </c>
      <c r="O2208" s="275">
        <v>11.474292232829649</v>
      </c>
      <c r="P2208" s="275">
        <v>12.320753170491601</v>
      </c>
      <c r="Q2208" s="275">
        <v>20.534523985614953</v>
      </c>
      <c r="R2208" s="275">
        <v>11.474292232829649</v>
      </c>
      <c r="S2208" s="275">
        <v>13.747178942123766</v>
      </c>
      <c r="T2208" s="275">
        <v>20.534523985614953</v>
      </c>
      <c r="U2208" s="275">
        <v>11.505607317220813</v>
      </c>
      <c r="V2208" s="275">
        <v>14.044990130206665</v>
      </c>
      <c r="W2208" s="275">
        <v>0.14682504431218388</v>
      </c>
      <c r="X2208" s="275">
        <v>1.607399279969525E-2</v>
      </c>
      <c r="Y2208" s="275">
        <v>8.1449518555939571E-2</v>
      </c>
      <c r="Z2208" s="275">
        <v>0.31372864347041679</v>
      </c>
      <c r="AA2208" s="275">
        <v>0.31372864347041679</v>
      </c>
      <c r="AB2208" s="275">
        <v>0.31372864347041679</v>
      </c>
      <c r="AC2208" s="275">
        <v>0.31372864347041679</v>
      </c>
      <c r="AD2208" s="275">
        <v>0.31372864347041679</v>
      </c>
      <c r="AE2208" s="275">
        <v>0.31372864347041679</v>
      </c>
      <c r="AF2208" s="275">
        <v>6.4469909653775757</v>
      </c>
      <c r="AG2208" s="275">
        <v>0.59698617717867442</v>
      </c>
      <c r="AH2208" s="275">
        <v>0.59698617717867442</v>
      </c>
      <c r="AI2208" s="275">
        <v>6.1210836527072328</v>
      </c>
      <c r="AJ2208" s="275">
        <v>6.1210836527072328</v>
      </c>
      <c r="AK2208" s="275">
        <v>6.1210836527072328</v>
      </c>
    </row>
    <row r="2209" spans="1:37" ht="15" x14ac:dyDescent="0.25">
      <c r="A2209" s="269" t="s">
        <v>1240</v>
      </c>
      <c r="B2209" s="269" t="s">
        <v>626</v>
      </c>
      <c r="C2209" s="275">
        <v>18</v>
      </c>
      <c r="D2209" s="269" t="s">
        <v>802</v>
      </c>
      <c r="E2209" s="275">
        <v>182.32609378160737</v>
      </c>
      <c r="F2209" s="275">
        <v>94.042493780572244</v>
      </c>
      <c r="G2209" s="275">
        <v>148.59945270221718</v>
      </c>
      <c r="H2209" s="275">
        <v>245.20558400442525</v>
      </c>
      <c r="I2209" s="275">
        <v>94.495574849650779</v>
      </c>
      <c r="J2209" s="275">
        <v>153.2615368697478</v>
      </c>
      <c r="K2209" s="275">
        <v>245.20558400442525</v>
      </c>
      <c r="L2209" s="275">
        <v>127.24569424601302</v>
      </c>
      <c r="M2209" s="275">
        <v>162.36557191096557</v>
      </c>
      <c r="N2209" s="275">
        <v>55.405849187089238</v>
      </c>
      <c r="O2209" s="275">
        <v>36.867914875310134</v>
      </c>
      <c r="P2209" s="275">
        <v>48.159097324163973</v>
      </c>
      <c r="Q2209" s="275">
        <v>94.438694701028069</v>
      </c>
      <c r="R2209" s="275">
        <v>36.867914875310134</v>
      </c>
      <c r="S2209" s="275">
        <v>54.372180489044069</v>
      </c>
      <c r="T2209" s="275">
        <v>94.438694701028069</v>
      </c>
      <c r="U2209" s="275">
        <v>43.244845898778976</v>
      </c>
      <c r="V2209" s="275">
        <v>57.643115874411535</v>
      </c>
      <c r="W2209" s="275">
        <v>1.2206802185417291</v>
      </c>
      <c r="X2209" s="275">
        <v>2.1407715627734736E-2</v>
      </c>
      <c r="Y2209" s="275">
        <v>0.62104396708473197</v>
      </c>
      <c r="Z2209" s="275">
        <v>0.34176765291394973</v>
      </c>
      <c r="AA2209" s="275">
        <v>0.34176765291394973</v>
      </c>
      <c r="AB2209" s="275">
        <v>0.34176765291394973</v>
      </c>
      <c r="AC2209" s="275">
        <v>0.34176765291394973</v>
      </c>
      <c r="AD2209" s="275">
        <v>0.34176765291394973</v>
      </c>
      <c r="AE2209" s="275">
        <v>0.34176765291394973</v>
      </c>
      <c r="AF2209" s="275">
        <v>98.594298380500021</v>
      </c>
      <c r="AG2209" s="275">
        <v>9.1297385944999991</v>
      </c>
      <c r="AH2209" s="275">
        <v>9.1297385944999991</v>
      </c>
      <c r="AI2209" s="275">
        <v>14.184985761448171</v>
      </c>
      <c r="AJ2209" s="275">
        <v>14.184985761448171</v>
      </c>
      <c r="AK2209" s="275">
        <v>14.184985761448171</v>
      </c>
    </row>
    <row r="2210" spans="1:37" ht="15" x14ac:dyDescent="0.25">
      <c r="A2210" s="269" t="s">
        <v>1241</v>
      </c>
      <c r="B2210" s="269" t="s">
        <v>637</v>
      </c>
      <c r="C2210" s="275">
        <v>1</v>
      </c>
      <c r="D2210" s="269" t="s">
        <v>802</v>
      </c>
      <c r="E2210" s="275">
        <v>0</v>
      </c>
      <c r="F2210" s="275">
        <v>0</v>
      </c>
      <c r="G2210" s="275">
        <v>0</v>
      </c>
      <c r="H2210" s="275">
        <v>0</v>
      </c>
      <c r="I2210" s="275">
        <v>0</v>
      </c>
      <c r="J2210" s="275">
        <v>0</v>
      </c>
      <c r="K2210" s="275">
        <v>0</v>
      </c>
      <c r="L2210" s="275">
        <v>0</v>
      </c>
      <c r="M2210" s="275">
        <v>0</v>
      </c>
      <c r="N2210" s="275">
        <v>0.13456426667738156</v>
      </c>
      <c r="O2210" s="275">
        <v>0.13456426667738156</v>
      </c>
      <c r="P2210" s="275">
        <v>0.13456426667738158</v>
      </c>
      <c r="Q2210" s="275">
        <v>0.13456426667738156</v>
      </c>
      <c r="R2210" s="275">
        <v>0.13456426667738156</v>
      </c>
      <c r="S2210" s="275">
        <v>0.13456426667738156</v>
      </c>
      <c r="T2210" s="275">
        <v>0.13456426667738156</v>
      </c>
      <c r="U2210" s="275">
        <v>0.13456426667738156</v>
      </c>
      <c r="V2210" s="275">
        <v>0.13456426667738156</v>
      </c>
      <c r="W2210" s="275">
        <v>3.246191480084034E-2</v>
      </c>
      <c r="X2210" s="275">
        <v>1.8808429587404573E-4</v>
      </c>
      <c r="Y2210" s="275">
        <v>1.6324999548357193E-2</v>
      </c>
      <c r="Z2210" s="275">
        <v>3.4690671718589486E-2</v>
      </c>
      <c r="AA2210" s="275">
        <v>3.4690671718589486E-2</v>
      </c>
      <c r="AB2210" s="275">
        <v>3.4690671718589486E-2</v>
      </c>
      <c r="AC2210" s="275">
        <v>3.4690671718589486E-2</v>
      </c>
      <c r="AD2210" s="275">
        <v>3.4690671718589486E-2</v>
      </c>
      <c r="AE2210" s="275">
        <v>3.4690671718589486E-2</v>
      </c>
      <c r="AF2210" s="275">
        <v>5.9240314000000002E-2</v>
      </c>
      <c r="AG2210" s="275">
        <v>5.4855846000000002E-3</v>
      </c>
      <c r="AH2210" s="275">
        <v>5.4855846000000002E-3</v>
      </c>
      <c r="AI2210" s="275">
        <v>6.3280310163005308E-3</v>
      </c>
      <c r="AJ2210" s="275">
        <v>6.3280310163005308E-3</v>
      </c>
      <c r="AK2210" s="275">
        <v>6.3280310163005308E-3</v>
      </c>
    </row>
    <row r="2211" spans="1:37" ht="15" x14ac:dyDescent="0.25">
      <c r="A2211" s="269" t="s">
        <v>1242</v>
      </c>
      <c r="B2211" s="269" t="s">
        <v>638</v>
      </c>
      <c r="C2211" s="275">
        <v>3</v>
      </c>
      <c r="D2211" s="269" t="s">
        <v>802</v>
      </c>
      <c r="E2211" s="275">
        <v>26.532117712019033</v>
      </c>
      <c r="F2211" s="275">
        <v>14.199926988912365</v>
      </c>
      <c r="G2211" s="275">
        <v>21.867467306722588</v>
      </c>
      <c r="H2211" s="275">
        <v>31.751722548140521</v>
      </c>
      <c r="I2211" s="275">
        <v>14.199926988912365</v>
      </c>
      <c r="J2211" s="275">
        <v>21.837722169805563</v>
      </c>
      <c r="K2211" s="275">
        <v>31.751722548140521</v>
      </c>
      <c r="L2211" s="275">
        <v>19.100119924945261</v>
      </c>
      <c r="M2211" s="275">
        <v>22.858020397912927</v>
      </c>
      <c r="N2211" s="275">
        <v>6.2052432936073929</v>
      </c>
      <c r="O2211" s="275">
        <v>3.8920967785976499</v>
      </c>
      <c r="P2211" s="275">
        <v>5.3365732488573379</v>
      </c>
      <c r="Q2211" s="275">
        <v>8.2218762279046835</v>
      </c>
      <c r="R2211" s="275">
        <v>3.8920967785976499</v>
      </c>
      <c r="S2211" s="275">
        <v>5.3720869516589147</v>
      </c>
      <c r="T2211" s="275">
        <v>8.2218762279046835</v>
      </c>
      <c r="U2211" s="275">
        <v>4.7031683750304802</v>
      </c>
      <c r="V2211" s="275">
        <v>5.6493085116289095</v>
      </c>
      <c r="W2211" s="275">
        <v>6.7332541219187678E-2</v>
      </c>
      <c r="X2211" s="275">
        <v>5.6240875012213739E-4</v>
      </c>
      <c r="Y2211" s="275">
        <v>3.3947474984654905E-2</v>
      </c>
      <c r="Z2211" s="275">
        <v>3.557785785576846E-2</v>
      </c>
      <c r="AA2211" s="275">
        <v>3.557785785576846E-2</v>
      </c>
      <c r="AB2211" s="275">
        <v>3.557785785576846E-2</v>
      </c>
      <c r="AC2211" s="275">
        <v>3.557785785576846E-2</v>
      </c>
      <c r="AD2211" s="275">
        <v>3.557785785576846E-2</v>
      </c>
      <c r="AE2211" s="275">
        <v>3.557785785576846E-2</v>
      </c>
      <c r="AF2211" s="275">
        <v>16.201178442700002</v>
      </c>
      <c r="AG2211" s="275">
        <v>1.5002133576999999</v>
      </c>
      <c r="AH2211" s="275">
        <v>1.5002133576999999</v>
      </c>
      <c r="AI2211" s="275">
        <v>2.5441599626964435</v>
      </c>
      <c r="AJ2211" s="275">
        <v>2.5441599626964435</v>
      </c>
      <c r="AK2211" s="275">
        <v>2.5441599626964435</v>
      </c>
    </row>
    <row r="2212" spans="1:37" ht="15" x14ac:dyDescent="0.25">
      <c r="A2212" s="269" t="s">
        <v>1243</v>
      </c>
      <c r="B2212" s="269" t="s">
        <v>628</v>
      </c>
      <c r="C2212" s="275">
        <v>2</v>
      </c>
      <c r="D2212" s="269" t="s">
        <v>802</v>
      </c>
      <c r="E2212" s="275">
        <v>22.309785320063508</v>
      </c>
      <c r="F2212" s="275">
        <v>11.541379462111717</v>
      </c>
      <c r="G2212" s="275">
        <v>17.993771544933612</v>
      </c>
      <c r="H2212" s="275">
        <v>30.454758440592116</v>
      </c>
      <c r="I2212" s="275">
        <v>11.541379462111717</v>
      </c>
      <c r="J2212" s="275">
        <v>18.775524269149802</v>
      </c>
      <c r="K2212" s="275">
        <v>30.454758440592116</v>
      </c>
      <c r="L2212" s="275">
        <v>15.540979568589455</v>
      </c>
      <c r="M2212" s="275">
        <v>19.945176336600667</v>
      </c>
      <c r="N2212" s="275">
        <v>5.4511470724831481</v>
      </c>
      <c r="O2212" s="275">
        <v>3.204467879622336</v>
      </c>
      <c r="P2212" s="275">
        <v>4.5474936440621923</v>
      </c>
      <c r="Q2212" s="275">
        <v>9.5057892671814503</v>
      </c>
      <c r="R2212" s="275">
        <v>3.204467879622336</v>
      </c>
      <c r="S2212" s="275">
        <v>5.1729861853273444</v>
      </c>
      <c r="T2212" s="275">
        <v>9.5057892671814503</v>
      </c>
      <c r="U2212" s="275">
        <v>3.9981100683780602</v>
      </c>
      <c r="V2212" s="275">
        <v>5.5471448430415133</v>
      </c>
      <c r="W2212" s="275">
        <v>4.9897228010014005E-2</v>
      </c>
      <c r="X2212" s="275">
        <v>3.7524652299809154E-4</v>
      </c>
      <c r="Y2212" s="275">
        <v>2.5136237266506049E-2</v>
      </c>
      <c r="Z2212" s="275">
        <v>3.5134264787178973E-2</v>
      </c>
      <c r="AA2212" s="275">
        <v>3.5134264787178973E-2</v>
      </c>
      <c r="AB2212" s="275">
        <v>3.5134264787178973E-2</v>
      </c>
      <c r="AC2212" s="275">
        <v>3.5134264787178973E-2</v>
      </c>
      <c r="AD2212" s="275">
        <v>3.5134264787178973E-2</v>
      </c>
      <c r="AE2212" s="275">
        <v>3.5134264787178973E-2</v>
      </c>
      <c r="AF2212" s="275">
        <v>10.311475101300001</v>
      </c>
      <c r="AG2212" s="275">
        <v>0.95483297540000001</v>
      </c>
      <c r="AH2212" s="275">
        <v>0.95483297540000001</v>
      </c>
      <c r="AI2212" s="275">
        <v>1.7411652049264679</v>
      </c>
      <c r="AJ2212" s="275">
        <v>1.7411652049264679</v>
      </c>
      <c r="AK2212" s="275">
        <v>1.7411652049264679</v>
      </c>
    </row>
    <row r="2213" spans="1:37" ht="15" x14ac:dyDescent="0.25">
      <c r="A2213" s="269" t="s">
        <v>1244</v>
      </c>
      <c r="B2213" s="269" t="s">
        <v>627</v>
      </c>
      <c r="C2213" s="275">
        <v>3</v>
      </c>
      <c r="D2213" s="269" t="s">
        <v>802</v>
      </c>
      <c r="E2213" s="275">
        <v>22.309785320063508</v>
      </c>
      <c r="F2213" s="275">
        <v>11.541379462111717</v>
      </c>
      <c r="G2213" s="275">
        <v>17.993771544933612</v>
      </c>
      <c r="H2213" s="275">
        <v>30.454758440592116</v>
      </c>
      <c r="I2213" s="275">
        <v>11.541379462111717</v>
      </c>
      <c r="J2213" s="275">
        <v>18.775524269149802</v>
      </c>
      <c r="K2213" s="275">
        <v>30.454758440592116</v>
      </c>
      <c r="L2213" s="275">
        <v>15.540979568589455</v>
      </c>
      <c r="M2213" s="275">
        <v>19.945176336600667</v>
      </c>
      <c r="N2213" s="275">
        <v>5.581478713545347</v>
      </c>
      <c r="O2213" s="275">
        <v>3.3347995206845353</v>
      </c>
      <c r="P2213" s="275">
        <v>4.677825285124392</v>
      </c>
      <c r="Q2213" s="275">
        <v>9.6371437649572975</v>
      </c>
      <c r="R2213" s="275">
        <v>3.3347995206845353</v>
      </c>
      <c r="S2213" s="275">
        <v>5.3038292547463675</v>
      </c>
      <c r="T2213" s="275">
        <v>9.6371437649572975</v>
      </c>
      <c r="U2213" s="275">
        <v>4.1294645661539091</v>
      </c>
      <c r="V2213" s="275">
        <v>5.6784993408173623</v>
      </c>
      <c r="W2213" s="275">
        <v>6.7332541219187678E-2</v>
      </c>
      <c r="X2213" s="275">
        <v>5.6240875012213739E-4</v>
      </c>
      <c r="Y2213" s="275">
        <v>3.3947474984654905E-2</v>
      </c>
      <c r="Z2213" s="275">
        <v>3.557785785576846E-2</v>
      </c>
      <c r="AA2213" s="275">
        <v>3.557785785576846E-2</v>
      </c>
      <c r="AB2213" s="275">
        <v>3.557785785576846E-2</v>
      </c>
      <c r="AC2213" s="275">
        <v>3.557785785576846E-2</v>
      </c>
      <c r="AD2213" s="275">
        <v>3.557785785576846E-2</v>
      </c>
      <c r="AE2213" s="275">
        <v>3.557785785576846E-2</v>
      </c>
      <c r="AF2213" s="275">
        <v>10.3375055973</v>
      </c>
      <c r="AG2213" s="275">
        <v>0.95724337260000003</v>
      </c>
      <c r="AH2213" s="275">
        <v>0.95724337260000003</v>
      </c>
      <c r="AI2213" s="275">
        <v>1.8824813617392551</v>
      </c>
      <c r="AJ2213" s="275">
        <v>1.8824813617392551</v>
      </c>
      <c r="AK2213" s="275">
        <v>1.8824813617392551</v>
      </c>
    </row>
    <row r="2214" spans="1:37" ht="15" x14ac:dyDescent="0.25">
      <c r="A2214" s="269" t="s">
        <v>1245</v>
      </c>
      <c r="B2214" s="269" t="s">
        <v>622</v>
      </c>
      <c r="C2214" s="275">
        <v>26</v>
      </c>
      <c r="D2214" s="269" t="s">
        <v>802</v>
      </c>
      <c r="E2214" s="275">
        <v>114.27606623686769</v>
      </c>
      <c r="F2214" s="275">
        <v>48.654457768293561</v>
      </c>
      <c r="G2214" s="275">
        <v>79.359734885677895</v>
      </c>
      <c r="H2214" s="275">
        <v>151.8106715691749</v>
      </c>
      <c r="I2214" s="275">
        <v>50.113649303929677</v>
      </c>
      <c r="J2214" s="275">
        <v>87.519399156431419</v>
      </c>
      <c r="K2214" s="275">
        <v>151.8106715691749</v>
      </c>
      <c r="L2214" s="275">
        <v>65.121881574535493</v>
      </c>
      <c r="M2214" s="275">
        <v>91.65843240010436</v>
      </c>
      <c r="N2214" s="275">
        <v>33.560552621453773</v>
      </c>
      <c r="O2214" s="275">
        <v>24.104753764568734</v>
      </c>
      <c r="P2214" s="275">
        <v>28.483039404410835</v>
      </c>
      <c r="Q2214" s="275">
        <v>61.266128770333573</v>
      </c>
      <c r="R2214" s="275">
        <v>24.104753764568734</v>
      </c>
      <c r="S2214" s="275">
        <v>33.976807286039694</v>
      </c>
      <c r="T2214" s="275">
        <v>61.266128770333573</v>
      </c>
      <c r="U2214" s="275">
        <v>25.434692983719518</v>
      </c>
      <c r="V2214" s="275">
        <v>35.512284298704721</v>
      </c>
      <c r="W2214" s="275">
        <v>1.376156961877979</v>
      </c>
      <c r="X2214" s="275">
        <v>2.4367816651531624E-2</v>
      </c>
      <c r="Y2214" s="275">
        <v>0.70026238926475526</v>
      </c>
      <c r="Z2214" s="275">
        <v>0.37504684540136274</v>
      </c>
      <c r="AA2214" s="275">
        <v>0.37504684540136274</v>
      </c>
      <c r="AB2214" s="275">
        <v>0.37504684540136274</v>
      </c>
      <c r="AC2214" s="275">
        <v>0.37504684540136274</v>
      </c>
      <c r="AD2214" s="275">
        <v>0.37504684540136274</v>
      </c>
      <c r="AE2214" s="275">
        <v>0.37504684540136274</v>
      </c>
      <c r="AF2214" s="275">
        <v>89.298243984899997</v>
      </c>
      <c r="AG2214" s="275">
        <v>8.2689323255999998</v>
      </c>
      <c r="AH2214" s="275">
        <v>8.2689323255999998</v>
      </c>
      <c r="AI2214" s="275">
        <v>7.3173253326861394</v>
      </c>
      <c r="AJ2214" s="275">
        <v>7.3173253326861394</v>
      </c>
      <c r="AK2214" s="275">
        <v>7.3173253326861394</v>
      </c>
    </row>
    <row r="2215" spans="1:37" ht="15" x14ac:dyDescent="0.25">
      <c r="A2215" s="269" t="s">
        <v>1246</v>
      </c>
      <c r="B2215" s="269" t="s">
        <v>639</v>
      </c>
      <c r="C2215" s="275">
        <v>3</v>
      </c>
      <c r="D2215" s="269" t="s">
        <v>802</v>
      </c>
      <c r="E2215" s="275">
        <v>0</v>
      </c>
      <c r="F2215" s="275">
        <v>0</v>
      </c>
      <c r="G2215" s="275">
        <v>0</v>
      </c>
      <c r="H2215" s="275">
        <v>0</v>
      </c>
      <c r="I2215" s="275">
        <v>0</v>
      </c>
      <c r="J2215" s="275">
        <v>0</v>
      </c>
      <c r="K2215" s="275">
        <v>0</v>
      </c>
      <c r="L2215" s="275">
        <v>0</v>
      </c>
      <c r="M2215" s="275">
        <v>0</v>
      </c>
      <c r="N2215" s="275">
        <v>0.38946063811612147</v>
      </c>
      <c r="O2215" s="275">
        <v>0.38946063811612147</v>
      </c>
      <c r="P2215" s="275">
        <v>0.38946063811612147</v>
      </c>
      <c r="Q2215" s="275">
        <v>0.38946063811612147</v>
      </c>
      <c r="R2215" s="275">
        <v>0.38946063811612147</v>
      </c>
      <c r="S2215" s="275">
        <v>0.38946063811612147</v>
      </c>
      <c r="T2215" s="275">
        <v>0.38946063811612147</v>
      </c>
      <c r="U2215" s="275">
        <v>0.38946063811612147</v>
      </c>
      <c r="V2215" s="275">
        <v>0.38946063811612147</v>
      </c>
      <c r="W2215" s="275">
        <v>6.7439206019187681E-2</v>
      </c>
      <c r="X2215" s="275">
        <v>5.6244445012213731E-4</v>
      </c>
      <c r="Y2215" s="275">
        <v>3.4000825234654912E-2</v>
      </c>
      <c r="Z2215" s="275">
        <v>3.5781937755768461E-2</v>
      </c>
      <c r="AA2215" s="275">
        <v>3.5781937755768461E-2</v>
      </c>
      <c r="AB2215" s="275">
        <v>3.5781937755768461E-2</v>
      </c>
      <c r="AC2215" s="275">
        <v>3.5781937755768461E-2</v>
      </c>
      <c r="AD2215" s="275">
        <v>3.5781937755768461E-2</v>
      </c>
      <c r="AE2215" s="275">
        <v>3.5781937755768461E-2</v>
      </c>
      <c r="AF2215" s="275">
        <v>3.0178524000000003E-3</v>
      </c>
      <c r="AG2215" s="275">
        <v>2.7944999999999999E-4</v>
      </c>
      <c r="AH2215" s="275">
        <v>2.7944999999999999E-4</v>
      </c>
      <c r="AI2215" s="275">
        <v>1.1527907658303069E-2</v>
      </c>
      <c r="AJ2215" s="275">
        <v>1.1527907658303069E-2</v>
      </c>
      <c r="AK2215" s="275">
        <v>1.1527907658303069E-2</v>
      </c>
    </row>
    <row r="2216" spans="1:37" ht="15" x14ac:dyDescent="0.25">
      <c r="A2216" s="269" t="s">
        <v>1247</v>
      </c>
      <c r="B2216" s="269" t="s">
        <v>640</v>
      </c>
      <c r="C2216" s="275">
        <v>3</v>
      </c>
      <c r="D2216" s="269" t="s">
        <v>802</v>
      </c>
      <c r="E2216" s="275">
        <v>0</v>
      </c>
      <c r="F2216" s="275">
        <v>0</v>
      </c>
      <c r="G2216" s="275">
        <v>0</v>
      </c>
      <c r="H2216" s="275">
        <v>0</v>
      </c>
      <c r="I2216" s="275">
        <v>0</v>
      </c>
      <c r="J2216" s="275">
        <v>0</v>
      </c>
      <c r="K2216" s="275">
        <v>0</v>
      </c>
      <c r="L2216" s="275">
        <v>0</v>
      </c>
      <c r="M2216" s="275">
        <v>0</v>
      </c>
      <c r="N2216" s="275">
        <v>0.39114813803369941</v>
      </c>
      <c r="O2216" s="275">
        <v>0.39114813803369941</v>
      </c>
      <c r="P2216" s="275">
        <v>0.39114813803369941</v>
      </c>
      <c r="Q2216" s="275">
        <v>0.39452313786885534</v>
      </c>
      <c r="R2216" s="275">
        <v>0.39114813803369941</v>
      </c>
      <c r="S2216" s="275">
        <v>0.39283563795127741</v>
      </c>
      <c r="T2216" s="275">
        <v>0.39452313786885534</v>
      </c>
      <c r="U2216" s="275">
        <v>0.39452313786885534</v>
      </c>
      <c r="V2216" s="275">
        <v>0.39452313786885534</v>
      </c>
      <c r="W2216" s="275">
        <v>6.7439206019187681E-2</v>
      </c>
      <c r="X2216" s="275">
        <v>5.6244445012213731E-4</v>
      </c>
      <c r="Y2216" s="275">
        <v>3.4000825234654912E-2</v>
      </c>
      <c r="Z2216" s="275">
        <v>3.5781937755768461E-2</v>
      </c>
      <c r="AA2216" s="275">
        <v>3.5781937755768461E-2</v>
      </c>
      <c r="AB2216" s="275">
        <v>3.5781937755768461E-2</v>
      </c>
      <c r="AC2216" s="275">
        <v>3.5781937755768461E-2</v>
      </c>
      <c r="AD2216" s="275">
        <v>3.5781937755768461E-2</v>
      </c>
      <c r="AE2216" s="275">
        <v>3.5781937755768461E-2</v>
      </c>
      <c r="AF2216" s="275">
        <v>2.2646204400000002E-2</v>
      </c>
      <c r="AG2216" s="275">
        <v>2.0970127999999999E-3</v>
      </c>
      <c r="AH2216" s="275">
        <v>2.0970127999999999E-3</v>
      </c>
      <c r="AI2216" s="275">
        <v>1.2287369653716202E-2</v>
      </c>
      <c r="AJ2216" s="275">
        <v>1.2287369653716202E-2</v>
      </c>
      <c r="AK2216" s="275">
        <v>1.2287369653716202E-2</v>
      </c>
    </row>
    <row r="2217" spans="1:37" ht="15" x14ac:dyDescent="0.25">
      <c r="A2217" s="269" t="s">
        <v>1248</v>
      </c>
      <c r="B2217" s="269" t="s">
        <v>641</v>
      </c>
      <c r="C2217" s="275">
        <v>3</v>
      </c>
      <c r="D2217" s="269" t="s">
        <v>802</v>
      </c>
      <c r="E2217" s="275">
        <v>0</v>
      </c>
      <c r="F2217" s="275">
        <v>0</v>
      </c>
      <c r="G2217" s="275">
        <v>0</v>
      </c>
      <c r="H2217" s="275">
        <v>0</v>
      </c>
      <c r="I2217" s="275">
        <v>0</v>
      </c>
      <c r="J2217" s="275">
        <v>0</v>
      </c>
      <c r="K2217" s="275">
        <v>0</v>
      </c>
      <c r="L2217" s="275">
        <v>0</v>
      </c>
      <c r="M2217" s="275">
        <v>0</v>
      </c>
      <c r="N2217" s="275">
        <v>0.39114813803369941</v>
      </c>
      <c r="O2217" s="275">
        <v>0.39114813803369941</v>
      </c>
      <c r="P2217" s="275">
        <v>0.39114813803369941</v>
      </c>
      <c r="Q2217" s="275">
        <v>0.39452313786885534</v>
      </c>
      <c r="R2217" s="275">
        <v>0.39114813803369941</v>
      </c>
      <c r="S2217" s="275">
        <v>0.39283563795127741</v>
      </c>
      <c r="T2217" s="275">
        <v>0.39452313786885534</v>
      </c>
      <c r="U2217" s="275">
        <v>0.39452313786885534</v>
      </c>
      <c r="V2217" s="275">
        <v>0.39452313786885534</v>
      </c>
      <c r="W2217" s="275">
        <v>6.7439206019187681E-2</v>
      </c>
      <c r="X2217" s="275">
        <v>5.6244445012213731E-4</v>
      </c>
      <c r="Y2217" s="275">
        <v>3.4000825234654912E-2</v>
      </c>
      <c r="Z2217" s="275">
        <v>3.5781937755768461E-2</v>
      </c>
      <c r="AA2217" s="275">
        <v>3.5781937755768461E-2</v>
      </c>
      <c r="AB2217" s="275">
        <v>3.5781937755768461E-2</v>
      </c>
      <c r="AC2217" s="275">
        <v>3.5781937755768461E-2</v>
      </c>
      <c r="AD2217" s="275">
        <v>3.5781937755768461E-2</v>
      </c>
      <c r="AE2217" s="275">
        <v>3.5781937755768461E-2</v>
      </c>
      <c r="AF2217" s="275">
        <v>2.2646204400000002E-2</v>
      </c>
      <c r="AG2217" s="275">
        <v>2.0970127999999999E-3</v>
      </c>
      <c r="AH2217" s="275">
        <v>2.0970127999999999E-3</v>
      </c>
      <c r="AI2217" s="275">
        <v>1.2287369653716202E-2</v>
      </c>
      <c r="AJ2217" s="275">
        <v>1.2287369653716202E-2</v>
      </c>
      <c r="AK2217" s="275">
        <v>1.2287369653716202E-2</v>
      </c>
    </row>
    <row r="2218" spans="1:37" ht="15" x14ac:dyDescent="0.25">
      <c r="A2218" s="269" t="s">
        <v>1249</v>
      </c>
      <c r="B2218" s="269" t="s">
        <v>642</v>
      </c>
      <c r="C2218" s="275">
        <v>3</v>
      </c>
      <c r="D2218" s="269" t="s">
        <v>802</v>
      </c>
      <c r="E2218" s="275">
        <v>0</v>
      </c>
      <c r="F2218" s="275">
        <v>0</v>
      </c>
      <c r="G2218" s="275">
        <v>0</v>
      </c>
      <c r="H2218" s="275">
        <v>0</v>
      </c>
      <c r="I2218" s="275">
        <v>0</v>
      </c>
      <c r="J2218" s="275">
        <v>0</v>
      </c>
      <c r="K2218" s="275">
        <v>0</v>
      </c>
      <c r="L2218" s="275">
        <v>0</v>
      </c>
      <c r="M2218" s="275">
        <v>0</v>
      </c>
      <c r="N2218" s="275">
        <v>0.39114813803369941</v>
      </c>
      <c r="O2218" s="275">
        <v>0.39114813803369941</v>
      </c>
      <c r="P2218" s="275">
        <v>0.39114813803369941</v>
      </c>
      <c r="Q2218" s="275">
        <v>0.39452313786885534</v>
      </c>
      <c r="R2218" s="275">
        <v>0.39114813803369941</v>
      </c>
      <c r="S2218" s="275">
        <v>0.39283563795127741</v>
      </c>
      <c r="T2218" s="275">
        <v>0.39452313786885534</v>
      </c>
      <c r="U2218" s="275">
        <v>0.39452313786885534</v>
      </c>
      <c r="V2218" s="275">
        <v>0.39452313786885534</v>
      </c>
      <c r="W2218" s="275">
        <v>6.7439206019187681E-2</v>
      </c>
      <c r="X2218" s="275">
        <v>5.6244445012213731E-4</v>
      </c>
      <c r="Y2218" s="275">
        <v>3.4000825234654912E-2</v>
      </c>
      <c r="Z2218" s="275">
        <v>3.5781937755768461E-2</v>
      </c>
      <c r="AA2218" s="275">
        <v>3.5781937755768461E-2</v>
      </c>
      <c r="AB2218" s="275">
        <v>3.5781937755768461E-2</v>
      </c>
      <c r="AC2218" s="275">
        <v>3.5781937755768461E-2</v>
      </c>
      <c r="AD2218" s="275">
        <v>3.5781937755768461E-2</v>
      </c>
      <c r="AE2218" s="275">
        <v>3.5781937755768461E-2</v>
      </c>
      <c r="AF2218" s="275">
        <v>2.0280572400000002E-2</v>
      </c>
      <c r="AG2218" s="275">
        <v>1.8779579999999999E-3</v>
      </c>
      <c r="AH2218" s="275">
        <v>1.8779579999999999E-3</v>
      </c>
      <c r="AI2218" s="275">
        <v>1.1527907658303069E-2</v>
      </c>
      <c r="AJ2218" s="275">
        <v>1.1527907658303069E-2</v>
      </c>
      <c r="AK2218" s="275">
        <v>1.1527907658303069E-2</v>
      </c>
    </row>
    <row r="2219" spans="1:37" ht="15" x14ac:dyDescent="0.25">
      <c r="A2219" s="269" t="s">
        <v>643</v>
      </c>
      <c r="B2219" s="269" t="s">
        <v>644</v>
      </c>
      <c r="C2219" s="275">
        <v>50</v>
      </c>
      <c r="D2219" s="269" t="s">
        <v>802</v>
      </c>
      <c r="E2219" s="275">
        <v>250.11788285832125</v>
      </c>
      <c r="F2219" s="275">
        <v>184.31209844241607</v>
      </c>
      <c r="G2219" s="275">
        <v>225.44370366141234</v>
      </c>
      <c r="H2219" s="275">
        <v>370.1288589792627</v>
      </c>
      <c r="I2219" s="275">
        <v>184.76517951149458</v>
      </c>
      <c r="J2219" s="275">
        <v>262.55582887553925</v>
      </c>
      <c r="K2219" s="275">
        <v>370.1288589792627</v>
      </c>
      <c r="L2219" s="275">
        <v>253.62356655474952</v>
      </c>
      <c r="M2219" s="275">
        <v>299.62397347309428</v>
      </c>
      <c r="N2219" s="275">
        <v>80.425970711810905</v>
      </c>
      <c r="O2219" s="275">
        <v>68.689706861855214</v>
      </c>
      <c r="P2219" s="275">
        <v>76.817302453187807</v>
      </c>
      <c r="Q2219" s="275">
        <v>107.89476973329661</v>
      </c>
      <c r="R2219" s="275">
        <v>68.689706861855214</v>
      </c>
      <c r="S2219" s="275">
        <v>81.245363234646206</v>
      </c>
      <c r="T2219" s="275">
        <v>107.89476973329661</v>
      </c>
      <c r="U2219" s="275">
        <v>74.802357535807275</v>
      </c>
      <c r="V2219" s="275">
        <v>84.470600110668613</v>
      </c>
      <c r="W2219" s="275">
        <v>5.7294453550801778</v>
      </c>
      <c r="X2219" s="275">
        <v>0.16409492977096207</v>
      </c>
      <c r="Y2219" s="275">
        <v>2.9467701424255699</v>
      </c>
      <c r="Z2219" s="275">
        <v>1.0302861173726403</v>
      </c>
      <c r="AA2219" s="275">
        <v>1.0302861173726403</v>
      </c>
      <c r="AB2219" s="275">
        <v>1.0302861173726403</v>
      </c>
      <c r="AC2219" s="275">
        <v>1.0302861173726403</v>
      </c>
      <c r="AD2219" s="275">
        <v>1.0302861173726403</v>
      </c>
      <c r="AE2219" s="275">
        <v>1.0302861173726403</v>
      </c>
      <c r="AF2219" s="275">
        <v>79.270387334700004</v>
      </c>
      <c r="AG2219" s="275">
        <v>7.3403622325999986</v>
      </c>
      <c r="AH2219" s="275">
        <v>7.3403622325999986</v>
      </c>
      <c r="AI2219" s="275">
        <v>12.244036240711409</v>
      </c>
      <c r="AJ2219" s="275">
        <v>12.244036240711409</v>
      </c>
      <c r="AK2219" s="275">
        <v>12.244036240711409</v>
      </c>
    </row>
    <row r="2220" spans="1:37" ht="15" x14ac:dyDescent="0.25">
      <c r="A2220" s="269" t="s">
        <v>645</v>
      </c>
      <c r="B2220" s="269" t="s">
        <v>646</v>
      </c>
      <c r="C2220" s="275">
        <v>35</v>
      </c>
      <c r="D2220" s="269" t="s">
        <v>802</v>
      </c>
      <c r="E2220" s="275">
        <v>30.115220362098288</v>
      </c>
      <c r="F2220" s="275">
        <v>18.297509980885717</v>
      </c>
      <c r="G2220" s="275">
        <v>26.666722855090544</v>
      </c>
      <c r="H2220" s="275">
        <v>39.593739465368529</v>
      </c>
      <c r="I2220" s="275">
        <v>18.297509980885717</v>
      </c>
      <c r="J2220" s="275">
        <v>27.965780625296432</v>
      </c>
      <c r="K2220" s="275">
        <v>39.593739465368529</v>
      </c>
      <c r="L2220" s="275">
        <v>26.379620167984921</v>
      </c>
      <c r="M2220" s="275">
        <v>30.300275188929231</v>
      </c>
      <c r="N2220" s="275">
        <v>25.97996327853906</v>
      </c>
      <c r="O2220" s="275">
        <v>20.712772141553483</v>
      </c>
      <c r="P2220" s="275">
        <v>22.87228998199609</v>
      </c>
      <c r="Q2220" s="275">
        <v>37.306685990768273</v>
      </c>
      <c r="R2220" s="275">
        <v>20.712772141553483</v>
      </c>
      <c r="S2220" s="275">
        <v>25.266899302687918</v>
      </c>
      <c r="T2220" s="275">
        <v>37.306685990768273</v>
      </c>
      <c r="U2220" s="275">
        <v>21.694091383240959</v>
      </c>
      <c r="V2220" s="275">
        <v>26.041637169585574</v>
      </c>
      <c r="W2220" s="275">
        <v>1.0703605503467606</v>
      </c>
      <c r="X2220" s="275">
        <v>1.9252324696648997E-2</v>
      </c>
      <c r="Y2220" s="275">
        <v>0.54480643752170477</v>
      </c>
      <c r="Z2220" s="275">
        <v>0.17283511184114997</v>
      </c>
      <c r="AA2220" s="275">
        <v>0.17283511184114997</v>
      </c>
      <c r="AB2220" s="275">
        <v>0.17283511184114997</v>
      </c>
      <c r="AC2220" s="275">
        <v>0.17283511184114997</v>
      </c>
      <c r="AD2220" s="275">
        <v>0.17283511184114997</v>
      </c>
      <c r="AE2220" s="275">
        <v>0.17283511184114997</v>
      </c>
      <c r="AF2220" s="275">
        <v>26.352903998599999</v>
      </c>
      <c r="AG2220" s="275">
        <v>2.4402570715</v>
      </c>
      <c r="AH2220" s="275">
        <v>2.4402570715</v>
      </c>
      <c r="AI2220" s="275">
        <v>4.5787483087300567</v>
      </c>
      <c r="AJ2220" s="275">
        <v>4.5787483087300567</v>
      </c>
      <c r="AK2220" s="275">
        <v>4.5787483087300567</v>
      </c>
    </row>
    <row r="2221" spans="1:37" ht="15" x14ac:dyDescent="0.25">
      <c r="A2221" s="269" t="s">
        <v>647</v>
      </c>
      <c r="B2221" s="269" t="s">
        <v>1250</v>
      </c>
      <c r="C2221" s="275">
        <v>26</v>
      </c>
      <c r="D2221" s="269" t="s">
        <v>802</v>
      </c>
      <c r="E2221" s="275">
        <v>25.212149301758949</v>
      </c>
      <c r="F2221" s="275">
        <v>14.641149089327994</v>
      </c>
      <c r="G2221" s="275">
        <v>21.501857455288871</v>
      </c>
      <c r="H2221" s="275">
        <v>31.737181889898292</v>
      </c>
      <c r="I2221" s="275">
        <v>14.641149089327994</v>
      </c>
      <c r="J2221" s="275">
        <v>22.415324377007749</v>
      </c>
      <c r="K2221" s="275">
        <v>31.737181889898292</v>
      </c>
      <c r="L2221" s="275">
        <v>21.956417283694019</v>
      </c>
      <c r="M2221" s="275">
        <v>24.879756647223438</v>
      </c>
      <c r="N2221" s="275">
        <v>18.104718826789867</v>
      </c>
      <c r="O2221" s="275">
        <v>15.612469174369345</v>
      </c>
      <c r="P2221" s="275">
        <v>16.971882234132686</v>
      </c>
      <c r="Q2221" s="275">
        <v>18.970877145757647</v>
      </c>
      <c r="R2221" s="275">
        <v>15.612469174369345</v>
      </c>
      <c r="S2221" s="275">
        <v>17.009192738266528</v>
      </c>
      <c r="T2221" s="275">
        <v>18.970877145757647</v>
      </c>
      <c r="U2221" s="275">
        <v>16.844055597601571</v>
      </c>
      <c r="V2221" s="275">
        <v>17.442224158020466</v>
      </c>
      <c r="W2221" s="275">
        <v>0.89762956255297888</v>
      </c>
      <c r="X2221" s="275">
        <v>1.6105153576531622E-2</v>
      </c>
      <c r="Y2221" s="275">
        <v>0.45686735806475526</v>
      </c>
      <c r="Z2221" s="275">
        <v>0.14019956832636266</v>
      </c>
      <c r="AA2221" s="275">
        <v>0.14019956832636266</v>
      </c>
      <c r="AB2221" s="275">
        <v>0.14019956832636266</v>
      </c>
      <c r="AC2221" s="275">
        <v>0.14019956832636266</v>
      </c>
      <c r="AD2221" s="275">
        <v>0.14019956832636266</v>
      </c>
      <c r="AE2221" s="275">
        <v>0.14019956832636266</v>
      </c>
      <c r="AF2221" s="275">
        <v>9.9404331709000004</v>
      </c>
      <c r="AG2221" s="275">
        <v>0.9204752838000001</v>
      </c>
      <c r="AH2221" s="275">
        <v>0.9204752838000001</v>
      </c>
      <c r="AI2221" s="275">
        <v>1.02342746326002</v>
      </c>
      <c r="AJ2221" s="275">
        <v>1.02342746326002</v>
      </c>
      <c r="AK2221" s="275">
        <v>1.02342746326002</v>
      </c>
    </row>
    <row r="2222" spans="1:37" ht="15" x14ac:dyDescent="0.25">
      <c r="A2222" s="269" t="s">
        <v>648</v>
      </c>
      <c r="B2222" s="269" t="s">
        <v>612</v>
      </c>
      <c r="C2222" s="275">
        <v>23</v>
      </c>
      <c r="D2222" s="269" t="s">
        <v>802</v>
      </c>
      <c r="E2222" s="275">
        <v>93.69090446190576</v>
      </c>
      <c r="F2222" s="275">
        <v>49.820489937231343</v>
      </c>
      <c r="G2222" s="275">
        <v>78.581325510792624</v>
      </c>
      <c r="H2222" s="275">
        <v>103.54326620852302</v>
      </c>
      <c r="I2222" s="275">
        <v>49.820489937231343</v>
      </c>
      <c r="J2222" s="275">
        <v>75.231230288797136</v>
      </c>
      <c r="K2222" s="275">
        <v>103.54326620852302</v>
      </c>
      <c r="L2222" s="275">
        <v>70.934782482830258</v>
      </c>
      <c r="M2222" s="275">
        <v>80.174683548102109</v>
      </c>
      <c r="N2222" s="275">
        <v>23.075041296330919</v>
      </c>
      <c r="O2222" s="275">
        <v>18.905751931906877</v>
      </c>
      <c r="P2222" s="275">
        <v>21.758069270480139</v>
      </c>
      <c r="Q2222" s="275">
        <v>28.777012275776411</v>
      </c>
      <c r="R2222" s="275">
        <v>18.905751931906877</v>
      </c>
      <c r="S2222" s="275">
        <v>22.268541306805758</v>
      </c>
      <c r="T2222" s="275">
        <v>28.777012275776411</v>
      </c>
      <c r="U2222" s="275">
        <v>20.794934277363694</v>
      </c>
      <c r="V2222" s="275">
        <v>22.998301809249249</v>
      </c>
      <c r="W2222" s="275">
        <v>0.84707580208715649</v>
      </c>
      <c r="X2222" s="275">
        <v>1.4082673916033536E-2</v>
      </c>
      <c r="Y2222" s="275">
        <v>0.43057923800159503</v>
      </c>
      <c r="Z2222" s="275">
        <v>0.16753759766626697</v>
      </c>
      <c r="AA2222" s="275">
        <v>0.16753759766626697</v>
      </c>
      <c r="AB2222" s="275">
        <v>0.16753759766626697</v>
      </c>
      <c r="AC2222" s="275">
        <v>0.16753759766626697</v>
      </c>
      <c r="AD2222" s="275">
        <v>0.16753759766626697</v>
      </c>
      <c r="AE2222" s="275">
        <v>0.16753759766626697</v>
      </c>
      <c r="AF2222" s="275">
        <v>27.483218082899999</v>
      </c>
      <c r="AG2222" s="275">
        <v>2.5449202143000003</v>
      </c>
      <c r="AH2222" s="275">
        <v>2.5449202143000003</v>
      </c>
      <c r="AI2222" s="275">
        <v>4.132929844136898</v>
      </c>
      <c r="AJ2222" s="275">
        <v>4.132929844136898</v>
      </c>
      <c r="AK2222" s="275">
        <v>4.132929844136898</v>
      </c>
    </row>
    <row r="2223" spans="1:37" ht="15" x14ac:dyDescent="0.25">
      <c r="A2223" s="269" t="s">
        <v>649</v>
      </c>
      <c r="B2223" s="269" t="s">
        <v>650</v>
      </c>
      <c r="C2223" s="275">
        <v>59</v>
      </c>
      <c r="D2223" s="269" t="s">
        <v>802</v>
      </c>
      <c r="E2223" s="275">
        <v>592.79886318306251</v>
      </c>
      <c r="F2223" s="275">
        <v>324.14986111978811</v>
      </c>
      <c r="G2223" s="275">
        <v>468.29881902861916</v>
      </c>
      <c r="H2223" s="275">
        <v>485.90181298823148</v>
      </c>
      <c r="I2223" s="275">
        <v>324.14986111978811</v>
      </c>
      <c r="J2223" s="275">
        <v>424.40478826423646</v>
      </c>
      <c r="K2223" s="275">
        <v>485.90181298823148</v>
      </c>
      <c r="L2223" s="275">
        <v>439.25983333675146</v>
      </c>
      <c r="M2223" s="275">
        <v>452.3632812948739</v>
      </c>
      <c r="N2223" s="275">
        <v>89.489249439823979</v>
      </c>
      <c r="O2223" s="275">
        <v>56.798945714195852</v>
      </c>
      <c r="P2223" s="275">
        <v>74.263496861666894</v>
      </c>
      <c r="Q2223" s="275">
        <v>83.127463441560977</v>
      </c>
      <c r="R2223" s="275">
        <v>56.798945714195852</v>
      </c>
      <c r="S2223" s="275">
        <v>70.061498673746541</v>
      </c>
      <c r="T2223" s="275">
        <v>83.127463441560977</v>
      </c>
      <c r="U2223" s="275">
        <v>70.444518334782288</v>
      </c>
      <c r="V2223" s="275">
        <v>73.881107304996476</v>
      </c>
      <c r="W2223" s="275">
        <v>1.523697403359757</v>
      </c>
      <c r="X2223" s="275">
        <v>2.6670736912128006E-2</v>
      </c>
      <c r="Y2223" s="275">
        <v>0.77518407013594248</v>
      </c>
      <c r="Z2223" s="275">
        <v>0.26818179519163649</v>
      </c>
      <c r="AA2223" s="275">
        <v>0.26818179519163649</v>
      </c>
      <c r="AB2223" s="275">
        <v>0.26818179519163649</v>
      </c>
      <c r="AC2223" s="275">
        <v>0.26818179519163649</v>
      </c>
      <c r="AD2223" s="275">
        <v>0.26818179519163649</v>
      </c>
      <c r="AE2223" s="275">
        <v>0.26818179519163649</v>
      </c>
      <c r="AF2223" s="275">
        <v>92.121824856399996</v>
      </c>
      <c r="AG2223" s="275">
        <v>8.5303905429999993</v>
      </c>
      <c r="AH2223" s="275">
        <v>8.5303905429999993</v>
      </c>
      <c r="AI2223" s="275">
        <v>11.994285622236868</v>
      </c>
      <c r="AJ2223" s="275">
        <v>11.994285622236868</v>
      </c>
      <c r="AK2223" s="275">
        <v>11.994285622236868</v>
      </c>
    </row>
    <row r="2224" spans="1:37" ht="15" x14ac:dyDescent="0.25">
      <c r="A2224" s="269" t="s">
        <v>651</v>
      </c>
      <c r="B2224" s="269" t="s">
        <v>652</v>
      </c>
      <c r="C2224" s="275">
        <v>15</v>
      </c>
      <c r="D2224" s="269" t="s">
        <v>802</v>
      </c>
      <c r="E2224" s="275">
        <v>84.363594911239161</v>
      </c>
      <c r="F2224" s="275">
        <v>42.244594357154398</v>
      </c>
      <c r="G2224" s="275">
        <v>66.871192407687943</v>
      </c>
      <c r="H2224" s="275">
        <v>74.17794053779744</v>
      </c>
      <c r="I2224" s="275">
        <v>42.244594357154398</v>
      </c>
      <c r="J2224" s="275">
        <v>60.537377243850685</v>
      </c>
      <c r="K2224" s="275">
        <v>74.17794053779744</v>
      </c>
      <c r="L2224" s="275">
        <v>61.167265572868487</v>
      </c>
      <c r="M2224" s="275">
        <v>65.030895045955305</v>
      </c>
      <c r="N2224" s="275">
        <v>15.980847026973452</v>
      </c>
      <c r="O2224" s="275">
        <v>10.136281418628096</v>
      </c>
      <c r="P2224" s="275">
        <v>13.802022180074694</v>
      </c>
      <c r="Q2224" s="275">
        <v>20.788197363545244</v>
      </c>
      <c r="R2224" s="275">
        <v>10.136281418628096</v>
      </c>
      <c r="S2224" s="275">
        <v>14.008795891512607</v>
      </c>
      <c r="T2224" s="275">
        <v>20.788197363545244</v>
      </c>
      <c r="U2224" s="275">
        <v>12.636597121910848</v>
      </c>
      <c r="V2224" s="275">
        <v>14.885738242848081</v>
      </c>
      <c r="W2224" s="275">
        <v>0.29516683802670834</v>
      </c>
      <c r="X2224" s="275">
        <v>5.7335467463625941E-3</v>
      </c>
      <c r="Y2224" s="275">
        <v>0.15045019238653548</v>
      </c>
      <c r="Z2224" s="275">
        <v>7.9218912592109739E-2</v>
      </c>
      <c r="AA2224" s="275">
        <v>7.9218912592109739E-2</v>
      </c>
      <c r="AB2224" s="275">
        <v>7.9218912592109739E-2</v>
      </c>
      <c r="AC2224" s="275">
        <v>7.9218912592109739E-2</v>
      </c>
      <c r="AD2224" s="275">
        <v>7.9218912592109739E-2</v>
      </c>
      <c r="AE2224" s="275">
        <v>7.9218912592109739E-2</v>
      </c>
      <c r="AF2224" s="275">
        <v>22.957638374399998</v>
      </c>
      <c r="AG2224" s="275">
        <v>2.1258577423</v>
      </c>
      <c r="AH2224" s="275">
        <v>2.1258577423</v>
      </c>
      <c r="AI2224" s="275">
        <v>4.0004110765095104</v>
      </c>
      <c r="AJ2224" s="275">
        <v>4.0004110765095104</v>
      </c>
      <c r="AK2224" s="275">
        <v>4.0004110765095104</v>
      </c>
    </row>
    <row r="2225" spans="1:37" ht="15" x14ac:dyDescent="0.25">
      <c r="A2225" s="269" t="s">
        <v>653</v>
      </c>
      <c r="B2225" s="269" t="s">
        <v>654</v>
      </c>
      <c r="C2225" s="275">
        <v>7</v>
      </c>
      <c r="D2225" s="269" t="s">
        <v>802</v>
      </c>
      <c r="E2225" s="275">
        <v>91.257295043234095</v>
      </c>
      <c r="F2225" s="275">
        <v>28.992766613718583</v>
      </c>
      <c r="G2225" s="275">
        <v>53.018282473166686</v>
      </c>
      <c r="H2225" s="275">
        <v>72.085492109229449</v>
      </c>
      <c r="I2225" s="275">
        <v>29.40944077952107</v>
      </c>
      <c r="J2225" s="275">
        <v>42.684665425513344</v>
      </c>
      <c r="K2225" s="275">
        <v>72.085492109229449</v>
      </c>
      <c r="L2225" s="275">
        <v>27.518181324863345</v>
      </c>
      <c r="M2225" s="275">
        <v>39.656123435428015</v>
      </c>
      <c r="N2225" s="275">
        <v>25.443424269939289</v>
      </c>
      <c r="O2225" s="275">
        <v>18.332187949377655</v>
      </c>
      <c r="P2225" s="275">
        <v>21.631204332094104</v>
      </c>
      <c r="Q2225" s="275">
        <v>28.406405861913903</v>
      </c>
      <c r="R2225" s="275">
        <v>17.199007230245762</v>
      </c>
      <c r="S2225" s="275">
        <v>20.497161481326771</v>
      </c>
      <c r="T2225" s="275">
        <v>28.406405861913903</v>
      </c>
      <c r="U2225" s="275">
        <v>17.827242374229616</v>
      </c>
      <c r="V2225" s="275">
        <v>20.706869757087926</v>
      </c>
      <c r="W2225" s="275">
        <v>1.0102310803108512</v>
      </c>
      <c r="X2225" s="275">
        <v>1.7885292537744273E-2</v>
      </c>
      <c r="Y2225" s="275">
        <v>0.51405818642429768</v>
      </c>
      <c r="Z2225" s="275">
        <v>0.28310747768385841</v>
      </c>
      <c r="AA2225" s="275">
        <v>0.28310747768385841</v>
      </c>
      <c r="AB2225" s="275">
        <v>0.28310747768385841</v>
      </c>
      <c r="AC2225" s="275">
        <v>0.28310747768385841</v>
      </c>
      <c r="AD2225" s="275">
        <v>0.28310747768385841</v>
      </c>
      <c r="AE2225" s="275">
        <v>0.28310747768385841</v>
      </c>
      <c r="AF2225" s="275">
        <v>51.782798266299999</v>
      </c>
      <c r="AG2225" s="275">
        <v>4.7950392210999997</v>
      </c>
      <c r="AH2225" s="275">
        <v>4.7950392210999997</v>
      </c>
      <c r="AI2225" s="275">
        <v>2.6124505017052355</v>
      </c>
      <c r="AJ2225" s="275">
        <v>2.6124505017052355</v>
      </c>
      <c r="AK2225" s="275">
        <v>2.6124505017052355</v>
      </c>
    </row>
    <row r="2226" spans="1:37" ht="15" x14ac:dyDescent="0.25">
      <c r="A2226" s="269" t="s">
        <v>3244</v>
      </c>
      <c r="B2226" s="269" t="s">
        <v>3245</v>
      </c>
      <c r="C2226" s="275">
        <v>123</v>
      </c>
      <c r="D2226" s="269" t="s">
        <v>802</v>
      </c>
      <c r="E2226" s="275">
        <v>1011.1193623492202</v>
      </c>
      <c r="F2226" s="275">
        <v>521.5121034991929</v>
      </c>
      <c r="G2226" s="275">
        <v>745.28597076060817</v>
      </c>
      <c r="H2226" s="275">
        <v>1306.4330024529463</v>
      </c>
      <c r="I2226" s="275">
        <v>490.39615816355371</v>
      </c>
      <c r="J2226" s="275">
        <v>792.48067811261615</v>
      </c>
      <c r="K2226" s="275">
        <v>1306.4330024529463</v>
      </c>
      <c r="L2226" s="275">
        <v>673.05440589144098</v>
      </c>
      <c r="M2226" s="275">
        <v>842.40303623914951</v>
      </c>
      <c r="N2226" s="275">
        <v>280.08021690863274</v>
      </c>
      <c r="O2226" s="275">
        <v>211.81265572738297</v>
      </c>
      <c r="P2226" s="275">
        <v>240.78583100176323</v>
      </c>
      <c r="Q2226" s="275">
        <v>426.5088803162036</v>
      </c>
      <c r="R2226" s="275">
        <v>207.38630719516019</v>
      </c>
      <c r="S2226" s="275">
        <v>267.43103712662872</v>
      </c>
      <c r="T2226" s="275">
        <v>426.5088803162036</v>
      </c>
      <c r="U2226" s="275">
        <v>218.74553757735399</v>
      </c>
      <c r="V2226" s="275">
        <v>277.08417233800071</v>
      </c>
      <c r="W2226" s="275">
        <v>6.9907022500523865</v>
      </c>
      <c r="X2226" s="275">
        <v>0.30163846687790663</v>
      </c>
      <c r="Y2226" s="275">
        <v>3.6461703584651466</v>
      </c>
      <c r="Z2226" s="275">
        <v>3.0859555639928851</v>
      </c>
      <c r="AA2226" s="275">
        <v>3.0859555639928851</v>
      </c>
      <c r="AB2226" s="275">
        <v>3.0859555639928851</v>
      </c>
      <c r="AC2226" s="275">
        <v>3.0859555639928851</v>
      </c>
      <c r="AD2226" s="275">
        <v>3.0859555639928851</v>
      </c>
      <c r="AE2226" s="275">
        <v>3.0859555639928851</v>
      </c>
      <c r="AF2226" s="275">
        <v>546.56449291037757</v>
      </c>
      <c r="AG2226" s="275">
        <v>50.611352987678671</v>
      </c>
      <c r="AH2226" s="275">
        <v>50.611352987678671</v>
      </c>
      <c r="AI2226" s="275">
        <v>107.97570179394299</v>
      </c>
      <c r="AJ2226" s="275">
        <v>107.97570179394299</v>
      </c>
      <c r="AK2226" s="275">
        <v>107.97570179394299</v>
      </c>
    </row>
    <row r="2227" spans="1:37" ht="15" x14ac:dyDescent="0.25">
      <c r="A2227" s="269" t="s">
        <v>3246</v>
      </c>
      <c r="B2227" s="269" t="s">
        <v>656</v>
      </c>
      <c r="C2227" s="275">
        <v>173</v>
      </c>
      <c r="D2227" s="269" t="s">
        <v>802</v>
      </c>
      <c r="E2227" s="275">
        <v>1184.2300050512245</v>
      </c>
      <c r="F2227" s="275">
        <v>583.37876985490993</v>
      </c>
      <c r="G2227" s="275">
        <v>843.93009115761151</v>
      </c>
      <c r="H2227" s="275">
        <v>1534.951975590415</v>
      </c>
      <c r="I2227" s="275">
        <v>554.04018134839532</v>
      </c>
      <c r="J2227" s="275">
        <v>911.1285759222576</v>
      </c>
      <c r="K2227" s="275">
        <v>1534.951975590415</v>
      </c>
      <c r="L2227" s="275">
        <v>765.90911055602874</v>
      </c>
      <c r="M2227" s="275">
        <v>966.72635254805482</v>
      </c>
      <c r="N2227" s="275">
        <v>334.17410430246463</v>
      </c>
      <c r="O2227" s="275">
        <v>253.17888152976596</v>
      </c>
      <c r="P2227" s="275">
        <v>287.98292490672668</v>
      </c>
      <c r="Q2227" s="275">
        <v>513.85923651763551</v>
      </c>
      <c r="R2227" s="275">
        <v>248.75253299754317</v>
      </c>
      <c r="S2227" s="275">
        <v>321.21266020358695</v>
      </c>
      <c r="T2227" s="275">
        <v>513.85923651763551</v>
      </c>
      <c r="U2227" s="275">
        <v>262.19740449459772</v>
      </c>
      <c r="V2227" s="275">
        <v>332.81064255539957</v>
      </c>
      <c r="W2227" s="275">
        <v>8.4650905076224809</v>
      </c>
      <c r="X2227" s="275">
        <v>0.36378902091234239</v>
      </c>
      <c r="Y2227" s="275">
        <v>4.4144397642674118</v>
      </c>
      <c r="Z2227" s="275">
        <v>3.7369159404022687</v>
      </c>
      <c r="AA2227" s="275">
        <v>3.7369159404022687</v>
      </c>
      <c r="AB2227" s="275">
        <v>3.7369159404022687</v>
      </c>
      <c r="AC2227" s="275">
        <v>3.7369159404022687</v>
      </c>
      <c r="AD2227" s="275">
        <v>3.7369159404022687</v>
      </c>
      <c r="AE2227" s="275">
        <v>3.7369159404022687</v>
      </c>
      <c r="AF2227" s="275">
        <v>662.4464050011552</v>
      </c>
      <c r="AG2227" s="275">
        <v>61.341908363457343</v>
      </c>
      <c r="AH2227" s="275">
        <v>61.341908363457343</v>
      </c>
      <c r="AI2227" s="275">
        <v>124.436441632531</v>
      </c>
      <c r="AJ2227" s="275">
        <v>124.436441632531</v>
      </c>
      <c r="AK2227" s="275">
        <v>124.436441632531</v>
      </c>
    </row>
    <row r="2228" spans="1:37" ht="15" x14ac:dyDescent="0.25">
      <c r="A2228" s="269" t="s">
        <v>3247</v>
      </c>
      <c r="B2228" s="269" t="s">
        <v>2063</v>
      </c>
      <c r="C2228" s="275">
        <v>130</v>
      </c>
      <c r="D2228" s="269" t="s">
        <v>802</v>
      </c>
      <c r="E2228" s="275">
        <v>640.80617698494837</v>
      </c>
      <c r="F2228" s="275">
        <v>386.18200724809037</v>
      </c>
      <c r="G2228" s="275">
        <v>499.68210455675916</v>
      </c>
      <c r="H2228" s="275">
        <v>804.87299659297662</v>
      </c>
      <c r="I2228" s="275">
        <v>348.97438376703747</v>
      </c>
      <c r="J2228" s="275">
        <v>513.11086418097079</v>
      </c>
      <c r="K2228" s="275">
        <v>804.87299659297662</v>
      </c>
      <c r="L2228" s="275">
        <v>415.75664565486767</v>
      </c>
      <c r="M2228" s="275">
        <v>531.05629563330444</v>
      </c>
      <c r="N2228" s="275">
        <v>189.76593209989858</v>
      </c>
      <c r="O2228" s="275">
        <v>147.12637616660501</v>
      </c>
      <c r="P2228" s="275">
        <v>168.66795772661862</v>
      </c>
      <c r="Q2228" s="275">
        <v>301.22592532514847</v>
      </c>
      <c r="R2228" s="275">
        <v>142.70002763438222</v>
      </c>
      <c r="S2228" s="275">
        <v>187.45489711278734</v>
      </c>
      <c r="T2228" s="275">
        <v>301.22592532514847</v>
      </c>
      <c r="U2228" s="275">
        <v>153.29756739206911</v>
      </c>
      <c r="V2228" s="275">
        <v>194.76887289123559</v>
      </c>
      <c r="W2228" s="275">
        <v>6.6418975672647242</v>
      </c>
      <c r="X2228" s="275">
        <v>0.1975336897090002</v>
      </c>
      <c r="Y2228" s="275">
        <v>3.4197156284868622</v>
      </c>
      <c r="Z2228" s="275">
        <v>1.6962092920210712</v>
      </c>
      <c r="AA2228" s="275">
        <v>1.6962092920210712</v>
      </c>
      <c r="AB2228" s="275">
        <v>1.6962092920210712</v>
      </c>
      <c r="AC2228" s="275">
        <v>1.6962092920210712</v>
      </c>
      <c r="AD2228" s="275">
        <v>1.6962092920210712</v>
      </c>
      <c r="AE2228" s="275">
        <v>1.6962092920210712</v>
      </c>
      <c r="AF2228" s="275">
        <v>335.64100552629998</v>
      </c>
      <c r="AG2228" s="275">
        <v>31.080051210699995</v>
      </c>
      <c r="AH2228" s="275">
        <v>31.080051210699995</v>
      </c>
      <c r="AI2228" s="275">
        <v>49.545856253876394</v>
      </c>
      <c r="AJ2228" s="275">
        <v>49.545856253876394</v>
      </c>
      <c r="AK2228" s="275">
        <v>49.545856253876394</v>
      </c>
    </row>
    <row r="2229" spans="1:37" ht="15" x14ac:dyDescent="0.25">
      <c r="A2229" s="269" t="s">
        <v>1251</v>
      </c>
      <c r="B2229" s="269" t="s">
        <v>655</v>
      </c>
      <c r="C2229" s="275">
        <v>120</v>
      </c>
      <c r="D2229" s="269" t="s">
        <v>802</v>
      </c>
      <c r="E2229" s="275">
        <v>1006.8198103395673</v>
      </c>
      <c r="F2229" s="275">
        <v>521.28784095687126</v>
      </c>
      <c r="G2229" s="275">
        <v>744.35834852005939</v>
      </c>
      <c r="H2229" s="275">
        <v>1302.5036898157246</v>
      </c>
      <c r="I2229" s="275">
        <v>489.87476821597585</v>
      </c>
      <c r="J2229" s="275">
        <v>791.64315689928173</v>
      </c>
      <c r="K2229" s="275">
        <v>1302.5036898157246</v>
      </c>
      <c r="L2229" s="275">
        <v>672.71801207795863</v>
      </c>
      <c r="M2229" s="275">
        <v>841.56904591375223</v>
      </c>
      <c r="N2229" s="275">
        <v>286.15239942143307</v>
      </c>
      <c r="O2229" s="275">
        <v>217.88483824018329</v>
      </c>
      <c r="P2229" s="275">
        <v>246.85801351456357</v>
      </c>
      <c r="Q2229" s="275">
        <v>432.58106282900394</v>
      </c>
      <c r="R2229" s="275">
        <v>213.4584897079605</v>
      </c>
      <c r="S2229" s="275">
        <v>273.50321963942901</v>
      </c>
      <c r="T2229" s="275">
        <v>432.58106282900394</v>
      </c>
      <c r="U2229" s="275">
        <v>224.8177200901543</v>
      </c>
      <c r="V2229" s="275">
        <v>283.15635485080105</v>
      </c>
      <c r="W2229" s="275">
        <v>6.9907022500523865</v>
      </c>
      <c r="X2229" s="275">
        <v>0.30163846687790663</v>
      </c>
      <c r="Y2229" s="275">
        <v>3.6461703584651466</v>
      </c>
      <c r="Z2229" s="275">
        <v>3.0859555639928851</v>
      </c>
      <c r="AA2229" s="275">
        <v>3.0859555639928851</v>
      </c>
      <c r="AB2229" s="275">
        <v>3.0859555639928851</v>
      </c>
      <c r="AC2229" s="275">
        <v>3.0859555639928851</v>
      </c>
      <c r="AD2229" s="275">
        <v>3.0859555639928851</v>
      </c>
      <c r="AE2229" s="275">
        <v>3.0859555639928851</v>
      </c>
      <c r="AF2229" s="275">
        <v>509.60071760007759</v>
      </c>
      <c r="AG2229" s="275">
        <v>47.188543785878672</v>
      </c>
      <c r="AH2229" s="275">
        <v>47.188543785878672</v>
      </c>
      <c r="AI2229" s="275">
        <v>108.05898687326292</v>
      </c>
      <c r="AJ2229" s="275">
        <v>108.05898687326292</v>
      </c>
      <c r="AK2229" s="275">
        <v>108.05898687326292</v>
      </c>
    </row>
    <row r="2230" spans="1:37" ht="15" x14ac:dyDescent="0.25">
      <c r="A2230" s="269" t="s">
        <v>1252</v>
      </c>
      <c r="B2230" s="269" t="s">
        <v>657</v>
      </c>
      <c r="C2230" s="275">
        <v>78</v>
      </c>
      <c r="D2230" s="269" t="s">
        <v>802</v>
      </c>
      <c r="E2230" s="275">
        <v>498.04209775102936</v>
      </c>
      <c r="F2230" s="275">
        <v>297.22623024096208</v>
      </c>
      <c r="G2230" s="275">
        <v>366.90784418722552</v>
      </c>
      <c r="H2230" s="275">
        <v>617.42510959921856</v>
      </c>
      <c r="I2230" s="275">
        <v>263.79391266330191</v>
      </c>
      <c r="J2230" s="275">
        <v>382.75857988884536</v>
      </c>
      <c r="K2230" s="275">
        <v>617.42510959921856</v>
      </c>
      <c r="L2230" s="275">
        <v>295.57769692794346</v>
      </c>
      <c r="M2230" s="275">
        <v>391.62527137849747</v>
      </c>
      <c r="N2230" s="275">
        <v>136.94876692627889</v>
      </c>
      <c r="O2230" s="275">
        <v>102.75186686574948</v>
      </c>
      <c r="P2230" s="275">
        <v>116.50894817190213</v>
      </c>
      <c r="Q2230" s="275">
        <v>232.29983560445632</v>
      </c>
      <c r="R2230" s="275">
        <v>98.325518333526716</v>
      </c>
      <c r="S2230" s="275">
        <v>134.09176790880997</v>
      </c>
      <c r="T2230" s="275">
        <v>232.29983560445632</v>
      </c>
      <c r="U2230" s="275">
        <v>103.00225334846827</v>
      </c>
      <c r="V2230" s="275">
        <v>139.27714963547527</v>
      </c>
      <c r="W2230" s="275">
        <v>5.1977388316253288</v>
      </c>
      <c r="X2230" s="275">
        <v>0.10756376905601019</v>
      </c>
      <c r="Y2230" s="275">
        <v>2.6526513003406693</v>
      </c>
      <c r="Z2230" s="275">
        <v>1.257362712900042</v>
      </c>
      <c r="AA2230" s="275">
        <v>1.257362712900042</v>
      </c>
      <c r="AB2230" s="275">
        <v>1.257362712900042</v>
      </c>
      <c r="AC2230" s="275">
        <v>1.257362712900042</v>
      </c>
      <c r="AD2230" s="275">
        <v>1.257362712900042</v>
      </c>
      <c r="AE2230" s="275">
        <v>1.257362712900042</v>
      </c>
      <c r="AF2230" s="275">
        <v>269.51228438331032</v>
      </c>
      <c r="AG2230" s="275">
        <v>24.956584000514699</v>
      </c>
      <c r="AH2230" s="275">
        <v>24.956584000514699</v>
      </c>
      <c r="AI2230" s="275">
        <v>31.165534230611996</v>
      </c>
      <c r="AJ2230" s="275">
        <v>31.165534230611996</v>
      </c>
      <c r="AK2230" s="275">
        <v>31.165534230611996</v>
      </c>
    </row>
    <row r="2231" spans="1:37" ht="15" x14ac:dyDescent="0.25">
      <c r="A2231" s="269" t="s">
        <v>1253</v>
      </c>
      <c r="B2231" s="269" t="s">
        <v>1254</v>
      </c>
      <c r="C2231" s="275">
        <v>50</v>
      </c>
      <c r="D2231" s="269" t="s">
        <v>802</v>
      </c>
      <c r="E2231" s="275">
        <v>334.65655545298716</v>
      </c>
      <c r="F2231" s="275">
        <v>191.64675958786268</v>
      </c>
      <c r="G2231" s="275">
        <v>298.29224160678802</v>
      </c>
      <c r="H2231" s="275">
        <v>423.14677896091138</v>
      </c>
      <c r="I2231" s="275">
        <v>193.23254332963754</v>
      </c>
      <c r="J2231" s="275">
        <v>298.34925849323105</v>
      </c>
      <c r="K2231" s="275">
        <v>423.14677896091138</v>
      </c>
      <c r="L2231" s="275">
        <v>274.89217630106401</v>
      </c>
      <c r="M2231" s="275">
        <v>323.40147096694085</v>
      </c>
      <c r="N2231" s="275">
        <v>83.423567214267678</v>
      </c>
      <c r="O2231" s="275">
        <v>56.370971820047515</v>
      </c>
      <c r="P2231" s="275">
        <v>71.359079245921862</v>
      </c>
      <c r="Q2231" s="275">
        <v>127.24241415322726</v>
      </c>
      <c r="R2231" s="275">
        <v>56.370971820047515</v>
      </c>
      <c r="S2231" s="275">
        <v>77.586781822110552</v>
      </c>
      <c r="T2231" s="275">
        <v>127.24241415322726</v>
      </c>
      <c r="U2231" s="275">
        <v>63.83624851851355</v>
      </c>
      <c r="V2231" s="275">
        <v>81.459072534401329</v>
      </c>
      <c r="W2231" s="275">
        <v>2.8668552590056424</v>
      </c>
      <c r="X2231" s="275">
        <v>5.7947494681079972E-2</v>
      </c>
      <c r="Y2231" s="275">
        <v>1.4624013768433612</v>
      </c>
      <c r="Z2231" s="275">
        <v>0.49108894820449989</v>
      </c>
      <c r="AA2231" s="275">
        <v>0.49108894820449989</v>
      </c>
      <c r="AB2231" s="275">
        <v>0.49108894820449989</v>
      </c>
      <c r="AC2231" s="275">
        <v>0.49108894820449989</v>
      </c>
      <c r="AD2231" s="275">
        <v>0.49108894820449989</v>
      </c>
      <c r="AE2231" s="275">
        <v>0.49108894820449989</v>
      </c>
      <c r="AF2231" s="275">
        <v>173.70554583319998</v>
      </c>
      <c r="AG2231" s="275">
        <v>16.084958824499999</v>
      </c>
      <c r="AH2231" s="275">
        <v>16.084958824499999</v>
      </c>
      <c r="AI2231" s="275">
        <v>29.928839002644875</v>
      </c>
      <c r="AJ2231" s="275">
        <v>29.928839002644875</v>
      </c>
      <c r="AK2231" s="275">
        <v>29.928839002644875</v>
      </c>
    </row>
    <row r="2232" spans="1:37" ht="15" x14ac:dyDescent="0.25">
      <c r="A2232" s="269" t="s">
        <v>4238</v>
      </c>
      <c r="B2232" s="269" t="s">
        <v>4239</v>
      </c>
      <c r="C2232" s="275">
        <v>50</v>
      </c>
      <c r="D2232" s="269" t="s">
        <v>802</v>
      </c>
      <c r="E2232" s="275">
        <v>334.65655545298716</v>
      </c>
      <c r="F2232" s="275">
        <v>191.64675958786268</v>
      </c>
      <c r="G2232" s="275">
        <v>298.29224160678802</v>
      </c>
      <c r="H2232" s="275">
        <v>423.14677896091138</v>
      </c>
      <c r="I2232" s="275">
        <v>193.23254332963754</v>
      </c>
      <c r="J2232" s="275">
        <v>298.34925849323105</v>
      </c>
      <c r="K2232" s="275">
        <v>423.14677896091138</v>
      </c>
      <c r="L2232" s="275">
        <v>274.89217630106401</v>
      </c>
      <c r="M2232" s="275">
        <v>323.40147096694085</v>
      </c>
      <c r="N2232" s="275">
        <v>83.423567214267678</v>
      </c>
      <c r="O2232" s="275">
        <v>56.370971820047515</v>
      </c>
      <c r="P2232" s="275">
        <v>71.359079245921862</v>
      </c>
      <c r="Q2232" s="275">
        <v>127.24241415322726</v>
      </c>
      <c r="R2232" s="275">
        <v>56.370971820047515</v>
      </c>
      <c r="S2232" s="275">
        <v>77.586781822110567</v>
      </c>
      <c r="T2232" s="275">
        <v>127.24241415322726</v>
      </c>
      <c r="U2232" s="275">
        <v>63.83624851851355</v>
      </c>
      <c r="V2232" s="275">
        <v>81.459072534401329</v>
      </c>
      <c r="W2232" s="275">
        <v>0</v>
      </c>
      <c r="X2232" s="275">
        <v>0</v>
      </c>
      <c r="Y2232" s="275">
        <v>0</v>
      </c>
      <c r="Z2232" s="275">
        <v>0</v>
      </c>
      <c r="AA2232" s="275">
        <v>0</v>
      </c>
      <c r="AB2232" s="275">
        <v>0</v>
      </c>
      <c r="AC2232" s="275">
        <v>0</v>
      </c>
      <c r="AD2232" s="275">
        <v>0</v>
      </c>
      <c r="AE2232" s="275">
        <v>0</v>
      </c>
      <c r="AF2232" s="275">
        <v>173.70897571159998</v>
      </c>
      <c r="AG2232" s="275">
        <v>16.085276426499998</v>
      </c>
      <c r="AH2232" s="275">
        <v>16.085276426499998</v>
      </c>
      <c r="AI2232" s="275">
        <v>29.928839002644875</v>
      </c>
      <c r="AJ2232" s="275">
        <v>29.928839002644875</v>
      </c>
      <c r="AK2232" s="275">
        <v>29.928839002644875</v>
      </c>
    </row>
    <row r="2233" spans="1:37" ht="15" x14ac:dyDescent="0.25">
      <c r="A2233" s="269" t="s">
        <v>4240</v>
      </c>
      <c r="B2233" s="269" t="s">
        <v>1256</v>
      </c>
      <c r="C2233" s="275">
        <v>250</v>
      </c>
      <c r="D2233" s="269" t="s">
        <v>802</v>
      </c>
      <c r="E2233" s="275">
        <v>890.77557612182977</v>
      </c>
      <c r="F2233" s="275">
        <v>526.29379658811058</v>
      </c>
      <c r="G2233" s="275">
        <v>621.7337481138693</v>
      </c>
      <c r="H2233" s="275">
        <v>736.76101263425494</v>
      </c>
      <c r="I2233" s="275">
        <v>583.11480048827343</v>
      </c>
      <c r="J2233" s="275">
        <v>651.32490678943077</v>
      </c>
      <c r="K2233" s="275">
        <v>890.77557612182977</v>
      </c>
      <c r="L2233" s="275">
        <v>566.2980009337665</v>
      </c>
      <c r="M2233" s="275">
        <v>658.37330525136065</v>
      </c>
      <c r="N2233" s="275">
        <v>260.59579970952183</v>
      </c>
      <c r="O2233" s="275">
        <v>160.58203720044992</v>
      </c>
      <c r="P2233" s="275">
        <v>200.40233153276554</v>
      </c>
      <c r="Q2233" s="275">
        <v>249.50057238483356</v>
      </c>
      <c r="R2233" s="275">
        <v>182.80731775802144</v>
      </c>
      <c r="S2233" s="275">
        <v>216.1539450714275</v>
      </c>
      <c r="T2233" s="275">
        <v>238.3879321060478</v>
      </c>
      <c r="U2233" s="275">
        <v>182.82473071211899</v>
      </c>
      <c r="V2233" s="275">
        <v>199.49369113029763</v>
      </c>
      <c r="W2233" s="275">
        <v>6.1198650172870916</v>
      </c>
      <c r="X2233" s="275">
        <v>8.4330308296681686E-2</v>
      </c>
      <c r="Y2233" s="275">
        <v>3.1020976627918868</v>
      </c>
      <c r="Z2233" s="275">
        <v>1.1536755632059577</v>
      </c>
      <c r="AA2233" s="275">
        <v>1.1536755632059577</v>
      </c>
      <c r="AB2233" s="275">
        <v>1.1536755632059577</v>
      </c>
      <c r="AC2233" s="275">
        <v>1.1536755632059577</v>
      </c>
      <c r="AD2233" s="275">
        <v>1.1536755632059577</v>
      </c>
      <c r="AE2233" s="275">
        <v>1.1536755632059577</v>
      </c>
      <c r="AF2233" s="275">
        <v>482.00299480106816</v>
      </c>
      <c r="AG2233" s="275">
        <v>44.632996870899824</v>
      </c>
      <c r="AH2233" s="275">
        <v>44.632996870899824</v>
      </c>
      <c r="AI2233" s="275">
        <v>37.702944440025263</v>
      </c>
      <c r="AJ2233" s="275">
        <v>37.702944440025263</v>
      </c>
      <c r="AK2233" s="275">
        <v>37.702944440025263</v>
      </c>
    </row>
    <row r="2234" spans="1:37" ht="15" x14ac:dyDescent="0.25">
      <c r="A2234" s="269" t="s">
        <v>2064</v>
      </c>
      <c r="B2234" s="269" t="s">
        <v>1256</v>
      </c>
      <c r="C2234" s="275">
        <v>199</v>
      </c>
      <c r="D2234" s="269" t="s">
        <v>802</v>
      </c>
      <c r="E2234" s="275">
        <v>900.77566580056714</v>
      </c>
      <c r="F2234" s="275">
        <v>547.33878867696069</v>
      </c>
      <c r="G2234" s="275">
        <v>639.88662045951457</v>
      </c>
      <c r="H2234" s="275">
        <v>751.42821029746415</v>
      </c>
      <c r="I2234" s="275">
        <v>602.43794397408828</v>
      </c>
      <c r="J2234" s="275">
        <v>668.58107735702868</v>
      </c>
      <c r="K2234" s="275">
        <v>900.77566580056714</v>
      </c>
      <c r="L2234" s="275">
        <v>586.13074440608148</v>
      </c>
      <c r="M2234" s="275">
        <v>675.41588798677867</v>
      </c>
      <c r="N2234" s="275">
        <v>231.44790227035691</v>
      </c>
      <c r="O2234" s="275">
        <v>134.46485983731745</v>
      </c>
      <c r="P2234" s="275">
        <v>173.07847858380538</v>
      </c>
      <c r="Q2234" s="275">
        <v>220.68942162078332</v>
      </c>
      <c r="R2234" s="275">
        <v>156.01664704465955</v>
      </c>
      <c r="S2234" s="275">
        <v>188.35303433272142</v>
      </c>
      <c r="T2234" s="275">
        <v>209.9135280171123</v>
      </c>
      <c r="U2234" s="275">
        <v>156.03405999875704</v>
      </c>
      <c r="V2234" s="275">
        <v>172.19790040426361</v>
      </c>
      <c r="W2234" s="275">
        <v>6.1198650172870916</v>
      </c>
      <c r="X2234" s="275">
        <v>8.4330308296681686E-2</v>
      </c>
      <c r="Y2234" s="275">
        <v>3.1020976627918868</v>
      </c>
      <c r="Z2234" s="275">
        <v>1.1536755632059577</v>
      </c>
      <c r="AA2234" s="275">
        <v>1.1536755632059577</v>
      </c>
      <c r="AB2234" s="275">
        <v>1.1536755632059577</v>
      </c>
      <c r="AC2234" s="275">
        <v>1.1536755632059577</v>
      </c>
      <c r="AD2234" s="275">
        <v>1.1536755632059577</v>
      </c>
      <c r="AE2234" s="275">
        <v>1.1536755632059577</v>
      </c>
      <c r="AF2234" s="275">
        <v>467.93290088660939</v>
      </c>
      <c r="AG2234" s="275">
        <v>43.330119600459014</v>
      </c>
      <c r="AH2234" s="275">
        <v>43.330119600459014</v>
      </c>
      <c r="AI2234" s="275">
        <v>35.625445551352612</v>
      </c>
      <c r="AJ2234" s="275">
        <v>35.625445551352612</v>
      </c>
      <c r="AK2234" s="275">
        <v>35.625445551352612</v>
      </c>
    </row>
    <row r="2235" spans="1:37" ht="15" x14ac:dyDescent="0.25">
      <c r="A2235" s="269" t="s">
        <v>3248</v>
      </c>
      <c r="B2235" s="269" t="s">
        <v>1257</v>
      </c>
      <c r="C2235" s="275">
        <v>114</v>
      </c>
      <c r="D2235" s="269" t="s">
        <v>802</v>
      </c>
      <c r="E2235" s="275">
        <v>596.82205802038538</v>
      </c>
      <c r="F2235" s="275">
        <v>409.05871704846959</v>
      </c>
      <c r="G2235" s="275">
        <v>458.2247526829513</v>
      </c>
      <c r="H2235" s="275">
        <v>517.48122228436205</v>
      </c>
      <c r="I2235" s="275">
        <v>438.33014330006858</v>
      </c>
      <c r="J2235" s="275">
        <v>477.58908939098268</v>
      </c>
      <c r="K2235" s="275">
        <v>605.06287098283951</v>
      </c>
      <c r="L2235" s="275">
        <v>437.90775649201902</v>
      </c>
      <c r="M2235" s="275">
        <v>485.34048901926445</v>
      </c>
      <c r="N2235" s="275">
        <v>186.64800391257472</v>
      </c>
      <c r="O2235" s="275">
        <v>135.12576262002253</v>
      </c>
      <c r="P2235" s="275">
        <v>155.63924757909422</v>
      </c>
      <c r="Q2235" s="275">
        <v>181.23136146727373</v>
      </c>
      <c r="R2235" s="275">
        <v>146.575149573923</v>
      </c>
      <c r="S2235" s="275">
        <v>163.90325552059835</v>
      </c>
      <c r="T2235" s="275">
        <v>175.50666799032348</v>
      </c>
      <c r="U2235" s="275">
        <v>146.88320060557226</v>
      </c>
      <c r="V2235" s="275">
        <v>155.47024082099762</v>
      </c>
      <c r="W2235" s="275">
        <v>10.509855571974533</v>
      </c>
      <c r="X2235" s="275">
        <v>0.19130903003616817</v>
      </c>
      <c r="Y2235" s="275">
        <v>5.3505823010053506</v>
      </c>
      <c r="Z2235" s="275">
        <v>1.2007043972895854</v>
      </c>
      <c r="AA2235" s="275">
        <v>1.2007043972895854</v>
      </c>
      <c r="AB2235" s="275">
        <v>1.2007043972895854</v>
      </c>
      <c r="AC2235" s="275">
        <v>1.2007043972895854</v>
      </c>
      <c r="AD2235" s="275">
        <v>1.2007043972895854</v>
      </c>
      <c r="AE2235" s="275">
        <v>1.2007043972895854</v>
      </c>
      <c r="AF2235" s="275">
        <v>288.29204085115492</v>
      </c>
      <c r="AG2235" s="275">
        <v>26.695559718959526</v>
      </c>
      <c r="AH2235" s="275">
        <v>26.695559718959526</v>
      </c>
      <c r="AI2235" s="275">
        <v>22.615688597803466</v>
      </c>
      <c r="AJ2235" s="275">
        <v>22.615688597803466</v>
      </c>
      <c r="AK2235" s="275">
        <v>22.615688597803466</v>
      </c>
    </row>
    <row r="2236" spans="1:37" ht="15" x14ac:dyDescent="0.25">
      <c r="A2236" s="269" t="s">
        <v>4241</v>
      </c>
      <c r="B2236" s="269" t="s">
        <v>2065</v>
      </c>
      <c r="C2236" s="275">
        <v>382</v>
      </c>
      <c r="D2236" s="269" t="s">
        <v>802</v>
      </c>
      <c r="E2236" s="275">
        <v>2989.5700136418982</v>
      </c>
      <c r="F2236" s="275">
        <v>2046.8778591059051</v>
      </c>
      <c r="G2236" s="275">
        <v>2378.1001808354163</v>
      </c>
      <c r="H2236" s="275">
        <v>2349.3528751974536</v>
      </c>
      <c r="I2236" s="275">
        <v>1789.5321562318179</v>
      </c>
      <c r="J2236" s="275">
        <v>2029.8240032757317</v>
      </c>
      <c r="K2236" s="275">
        <v>2861.9210807769696</v>
      </c>
      <c r="L2236" s="275">
        <v>1803.3453012764667</v>
      </c>
      <c r="M2236" s="275">
        <v>2119.5937626341056</v>
      </c>
      <c r="N2236" s="275">
        <v>1067.2223994416815</v>
      </c>
      <c r="O2236" s="275">
        <v>855.26612499308214</v>
      </c>
      <c r="P2236" s="275">
        <v>922.28664470719559</v>
      </c>
      <c r="Q2236" s="275">
        <v>910.1026213301592</v>
      </c>
      <c r="R2236" s="275">
        <v>751.71926251591822</v>
      </c>
      <c r="S2236" s="275">
        <v>830.59730335402446</v>
      </c>
      <c r="T2236" s="275">
        <v>964.09627762128991</v>
      </c>
      <c r="U2236" s="275">
        <v>745.8248119886357</v>
      </c>
      <c r="V2236" s="275">
        <v>824.93580190048112</v>
      </c>
      <c r="W2236" s="275">
        <v>49.662592192163409</v>
      </c>
      <c r="X2236" s="275">
        <v>7.114123272009258</v>
      </c>
      <c r="Y2236" s="275">
        <v>28.388357732086334</v>
      </c>
      <c r="Z2236" s="275">
        <v>6.6189335186310361</v>
      </c>
      <c r="AA2236" s="275">
        <v>6.6189335186310361</v>
      </c>
      <c r="AB2236" s="275">
        <v>6.6189335186310361</v>
      </c>
      <c r="AC2236" s="275">
        <v>6.6189335186310361</v>
      </c>
      <c r="AD2236" s="275">
        <v>6.6189335186310361</v>
      </c>
      <c r="AE2236" s="275">
        <v>6.6189335186310361</v>
      </c>
      <c r="AF2236" s="275">
        <v>1793.5637476541851</v>
      </c>
      <c r="AG2236" s="275">
        <v>166.08225241886601</v>
      </c>
      <c r="AH2236" s="275">
        <v>166.08225241886601</v>
      </c>
      <c r="AI2236" s="275">
        <v>177.50109424189139</v>
      </c>
      <c r="AJ2236" s="275">
        <v>177.50109424189139</v>
      </c>
      <c r="AK2236" s="275">
        <v>177.50109424189139</v>
      </c>
    </row>
    <row r="2237" spans="1:37" ht="15" x14ac:dyDescent="0.25">
      <c r="A2237" s="269" t="s">
        <v>2066</v>
      </c>
      <c r="B2237" s="269" t="s">
        <v>2065</v>
      </c>
      <c r="C2237" s="275">
        <v>382</v>
      </c>
      <c r="D2237" s="269" t="s">
        <v>802</v>
      </c>
      <c r="E2237" s="275">
        <v>3339.6410410225726</v>
      </c>
      <c r="F2237" s="275">
        <v>2393.0653946975644</v>
      </c>
      <c r="G2237" s="275">
        <v>2732.9640756566901</v>
      </c>
      <c r="H2237" s="275">
        <v>2714.6737940660355</v>
      </c>
      <c r="I2237" s="275">
        <v>2140.8852376325835</v>
      </c>
      <c r="J2237" s="275">
        <v>2389.4382066717617</v>
      </c>
      <c r="K2237" s="275">
        <v>3245.3637300801943</v>
      </c>
      <c r="L2237" s="275">
        <v>2157.2899891989587</v>
      </c>
      <c r="M2237" s="275">
        <v>2481.9089327672878</v>
      </c>
      <c r="N2237" s="275">
        <v>1084.3909430198528</v>
      </c>
      <c r="O2237" s="275">
        <v>864.99069621445915</v>
      </c>
      <c r="P2237" s="275">
        <v>935.63124268605588</v>
      </c>
      <c r="Q2237" s="275">
        <v>927.90911275428959</v>
      </c>
      <c r="R2237" s="275">
        <v>763.46431378798343</v>
      </c>
      <c r="S2237" s="275">
        <v>845.40572538173217</v>
      </c>
      <c r="T2237" s="275">
        <v>980.95783037929596</v>
      </c>
      <c r="U2237" s="275">
        <v>757.63516461992049</v>
      </c>
      <c r="V2237" s="275">
        <v>838.26151456978232</v>
      </c>
      <c r="W2237" s="275">
        <v>49.662592192163409</v>
      </c>
      <c r="X2237" s="275">
        <v>7.114123272009258</v>
      </c>
      <c r="Y2237" s="275">
        <v>28.388357732086334</v>
      </c>
      <c r="Z2237" s="275">
        <v>6.6189335186310361</v>
      </c>
      <c r="AA2237" s="275">
        <v>6.6189335186310361</v>
      </c>
      <c r="AB2237" s="275">
        <v>6.6189335186310361</v>
      </c>
      <c r="AC2237" s="275">
        <v>6.6189335186310361</v>
      </c>
      <c r="AD2237" s="275">
        <v>6.6189335186310361</v>
      </c>
      <c r="AE2237" s="275">
        <v>6.6189335186310361</v>
      </c>
      <c r="AF2237" s="275">
        <v>1858.4370104808852</v>
      </c>
      <c r="AG2237" s="275">
        <v>172.08945488476601</v>
      </c>
      <c r="AH2237" s="275">
        <v>172.08945488476601</v>
      </c>
      <c r="AI2237" s="275">
        <v>183.96028111806191</v>
      </c>
      <c r="AJ2237" s="275">
        <v>183.96028111806191</v>
      </c>
      <c r="AK2237" s="275">
        <v>183.96028111806191</v>
      </c>
    </row>
    <row r="2238" spans="1:37" ht="15" x14ac:dyDescent="0.25">
      <c r="A2238" s="269" t="s">
        <v>4242</v>
      </c>
      <c r="B2238" s="269" t="s">
        <v>2068</v>
      </c>
      <c r="C2238" s="275">
        <v>113</v>
      </c>
      <c r="D2238" s="269" t="s">
        <v>802</v>
      </c>
      <c r="E2238" s="275">
        <v>750.61961502199665</v>
      </c>
      <c r="F2238" s="275">
        <v>524.56210163053129</v>
      </c>
      <c r="G2238" s="275">
        <v>583.20371590098739</v>
      </c>
      <c r="H2238" s="275">
        <v>652.11799014334599</v>
      </c>
      <c r="I2238" s="275">
        <v>527.04655503011099</v>
      </c>
      <c r="J2238" s="275">
        <v>587.14759679047279</v>
      </c>
      <c r="K2238" s="275">
        <v>702.64130064870892</v>
      </c>
      <c r="L2238" s="275">
        <v>493.95551471009952</v>
      </c>
      <c r="M2238" s="275">
        <v>557.63885793551913</v>
      </c>
      <c r="N2238" s="275">
        <v>304.80238871890253</v>
      </c>
      <c r="O2238" s="275">
        <v>243.00298533453122</v>
      </c>
      <c r="P2238" s="275">
        <v>267.49199761020265</v>
      </c>
      <c r="Q2238" s="275">
        <v>296.88245335288644</v>
      </c>
      <c r="R2238" s="275">
        <v>244.88370350121218</v>
      </c>
      <c r="S2238" s="275">
        <v>270.0567713728542</v>
      </c>
      <c r="T2238" s="275">
        <v>271.01524549011447</v>
      </c>
      <c r="U2238" s="275">
        <v>242.04736522926439</v>
      </c>
      <c r="V2238" s="275">
        <v>253.80301844117818</v>
      </c>
      <c r="W2238" s="275">
        <v>16.657736378209034</v>
      </c>
      <c r="X2238" s="275">
        <v>0.3554332588641666</v>
      </c>
      <c r="Y2238" s="275">
        <v>8.5065848185366004</v>
      </c>
      <c r="Z2238" s="275">
        <v>1.9604620754546862</v>
      </c>
      <c r="AA2238" s="275">
        <v>1.9604620754546862</v>
      </c>
      <c r="AB2238" s="275">
        <v>1.9604620754546862</v>
      </c>
      <c r="AC2238" s="275">
        <v>1.9604620754546862</v>
      </c>
      <c r="AD2238" s="275">
        <v>1.9604620754546862</v>
      </c>
      <c r="AE2238" s="275">
        <v>1.9604620754546862</v>
      </c>
      <c r="AF2238" s="275">
        <v>421.06856442168333</v>
      </c>
      <c r="AG2238" s="275">
        <v>38.990534925150314</v>
      </c>
      <c r="AH2238" s="275">
        <v>38.990534925150314</v>
      </c>
      <c r="AI2238" s="275">
        <v>40.222640382472768</v>
      </c>
      <c r="AJ2238" s="275">
        <v>40.222640382472768</v>
      </c>
      <c r="AK2238" s="275">
        <v>40.222640382472768</v>
      </c>
    </row>
    <row r="2239" spans="1:37" ht="15" x14ac:dyDescent="0.25">
      <c r="A2239" s="269" t="s">
        <v>2067</v>
      </c>
      <c r="B2239" s="269" t="s">
        <v>2068</v>
      </c>
      <c r="C2239" s="275">
        <v>121</v>
      </c>
      <c r="D2239" s="269" t="s">
        <v>802</v>
      </c>
      <c r="E2239" s="275">
        <v>1129.9418578439943</v>
      </c>
      <c r="F2239" s="275">
        <v>870.7496372221907</v>
      </c>
      <c r="G2239" s="275">
        <v>938.06761072226118</v>
      </c>
      <c r="H2239" s="275">
        <v>1017.4389090119276</v>
      </c>
      <c r="I2239" s="275">
        <v>882.52004291210335</v>
      </c>
      <c r="J2239" s="275">
        <v>946.76180018650211</v>
      </c>
      <c r="K2239" s="275">
        <v>1086.0839499519336</v>
      </c>
      <c r="L2239" s="275">
        <v>848.14694857200061</v>
      </c>
      <c r="M2239" s="275">
        <v>919.95402806870118</v>
      </c>
      <c r="N2239" s="275">
        <v>336.15901414231223</v>
      </c>
      <c r="O2239" s="275">
        <v>265.26745052984347</v>
      </c>
      <c r="P2239" s="275">
        <v>293.37648956299813</v>
      </c>
      <c r="Q2239" s="275">
        <v>327.22883875095198</v>
      </c>
      <c r="R2239" s="275">
        <v>269.31396778598861</v>
      </c>
      <c r="S2239" s="275">
        <v>297.44509621427517</v>
      </c>
      <c r="T2239" s="275">
        <v>300.49670990161167</v>
      </c>
      <c r="U2239" s="275">
        <v>266.47762951404081</v>
      </c>
      <c r="V2239" s="275">
        <v>279.74864276397079</v>
      </c>
      <c r="W2239" s="275">
        <v>16.657736378209034</v>
      </c>
      <c r="X2239" s="275">
        <v>0.3554332588641666</v>
      </c>
      <c r="Y2239" s="275">
        <v>8.5065848185366004</v>
      </c>
      <c r="Z2239" s="275">
        <v>1.9604620754546862</v>
      </c>
      <c r="AA2239" s="275">
        <v>1.9604620754546862</v>
      </c>
      <c r="AB2239" s="275">
        <v>1.9604620754546862</v>
      </c>
      <c r="AC2239" s="275">
        <v>1.9604620754546862</v>
      </c>
      <c r="AD2239" s="275">
        <v>1.9604620754546862</v>
      </c>
      <c r="AE2239" s="275">
        <v>1.9604620754546862</v>
      </c>
      <c r="AF2239" s="275">
        <v>486.00945581548336</v>
      </c>
      <c r="AG2239" s="275">
        <v>45.003999714450309</v>
      </c>
      <c r="AH2239" s="275">
        <v>45.003999714450309</v>
      </c>
      <c r="AI2239" s="275">
        <v>46.568109995265942</v>
      </c>
      <c r="AJ2239" s="275">
        <v>46.568109995265942</v>
      </c>
      <c r="AK2239" s="275">
        <v>46.568109995265942</v>
      </c>
    </row>
    <row r="2240" spans="1:37" ht="15" x14ac:dyDescent="0.25">
      <c r="A2240" s="269" t="s">
        <v>4243</v>
      </c>
      <c r="B2240" s="269" t="s">
        <v>1255</v>
      </c>
      <c r="C2240" s="275">
        <v>63</v>
      </c>
      <c r="D2240" s="269" t="s">
        <v>802</v>
      </c>
      <c r="E2240" s="275">
        <v>650.65151963117376</v>
      </c>
      <c r="F2240" s="275">
        <v>399.38462031764982</v>
      </c>
      <c r="G2240" s="275">
        <v>475.99620691573438</v>
      </c>
      <c r="H2240" s="275">
        <v>456.83047875190539</v>
      </c>
      <c r="I2240" s="275">
        <v>292.70829386021506</v>
      </c>
      <c r="J2240" s="275">
        <v>353.3059421988047</v>
      </c>
      <c r="K2240" s="275">
        <v>513.95155684301403</v>
      </c>
      <c r="L2240" s="275">
        <v>317.6482362199564</v>
      </c>
      <c r="M2240" s="275">
        <v>390.109877773363</v>
      </c>
      <c r="N2240" s="275">
        <v>217.83706500354916</v>
      </c>
      <c r="O2240" s="275">
        <v>157.10976346488602</v>
      </c>
      <c r="P2240" s="275">
        <v>175.24860165038524</v>
      </c>
      <c r="Q2240" s="275">
        <v>165.98897636189844</v>
      </c>
      <c r="R2240" s="275">
        <v>123.81167332751097</v>
      </c>
      <c r="S2240" s="275">
        <v>137.95628708621561</v>
      </c>
      <c r="T2240" s="275">
        <v>150.10613899096253</v>
      </c>
      <c r="U2240" s="275">
        <v>127.8917577594072</v>
      </c>
      <c r="V2240" s="275">
        <v>139.74524072344533</v>
      </c>
      <c r="W2240" s="275">
        <v>9.2690389941096765</v>
      </c>
      <c r="X2240" s="275">
        <v>2.2170420813630272</v>
      </c>
      <c r="Y2240" s="275">
        <v>5.743040537736352</v>
      </c>
      <c r="Z2240" s="275">
        <v>1.1337029100921026</v>
      </c>
      <c r="AA2240" s="275">
        <v>1.1337029100921026</v>
      </c>
      <c r="AB2240" s="275">
        <v>1.1337029100921026</v>
      </c>
      <c r="AC2240" s="275">
        <v>1.1337029100921026</v>
      </c>
      <c r="AD2240" s="275">
        <v>1.1337029100921026</v>
      </c>
      <c r="AE2240" s="275">
        <v>1.1337029100921026</v>
      </c>
      <c r="AF2240" s="275">
        <v>367.6473510543637</v>
      </c>
      <c r="AG2240" s="275">
        <v>34.043783744800336</v>
      </c>
      <c r="AH2240" s="275">
        <v>34.043783744800336</v>
      </c>
      <c r="AI2240" s="275">
        <v>35.408878964061316</v>
      </c>
      <c r="AJ2240" s="275">
        <v>35.408878964061316</v>
      </c>
      <c r="AK2240" s="275">
        <v>35.408878964061316</v>
      </c>
    </row>
    <row r="2241" spans="1:37" ht="15" x14ac:dyDescent="0.25">
      <c r="A2241" s="269" t="s">
        <v>2069</v>
      </c>
      <c r="B2241" s="269" t="s">
        <v>1255</v>
      </c>
      <c r="C2241" s="275">
        <v>61</v>
      </c>
      <c r="D2241" s="269" t="s">
        <v>802</v>
      </c>
      <c r="E2241" s="275">
        <v>650.65151963117376</v>
      </c>
      <c r="F2241" s="275">
        <v>399.38462031764982</v>
      </c>
      <c r="G2241" s="275">
        <v>475.99620691573438</v>
      </c>
      <c r="H2241" s="275">
        <v>456.83047875190539</v>
      </c>
      <c r="I2241" s="275">
        <v>292.70829386021506</v>
      </c>
      <c r="J2241" s="275">
        <v>353.3059421988047</v>
      </c>
      <c r="K2241" s="275">
        <v>513.95155684301403</v>
      </c>
      <c r="L2241" s="275">
        <v>317.6482362199564</v>
      </c>
      <c r="M2241" s="275">
        <v>390.109877773363</v>
      </c>
      <c r="N2241" s="275">
        <v>217.83706500354913</v>
      </c>
      <c r="O2241" s="275">
        <v>157.10976346488602</v>
      </c>
      <c r="P2241" s="275">
        <v>175.24860165038521</v>
      </c>
      <c r="Q2241" s="275">
        <v>165.98897636189844</v>
      </c>
      <c r="R2241" s="275">
        <v>123.811673327511</v>
      </c>
      <c r="S2241" s="275">
        <v>137.95628708621564</v>
      </c>
      <c r="T2241" s="275">
        <v>150.10613899096253</v>
      </c>
      <c r="U2241" s="275">
        <v>127.89175775940721</v>
      </c>
      <c r="V2241" s="275">
        <v>139.74524072344536</v>
      </c>
      <c r="W2241" s="275">
        <v>9.2690389941096765</v>
      </c>
      <c r="X2241" s="275">
        <v>2.2170420813630272</v>
      </c>
      <c r="Y2241" s="275">
        <v>5.743040537736352</v>
      </c>
      <c r="Z2241" s="275">
        <v>1.1337029100921026</v>
      </c>
      <c r="AA2241" s="275">
        <v>1.1337029100921026</v>
      </c>
      <c r="AB2241" s="275">
        <v>1.1337029100921026</v>
      </c>
      <c r="AC2241" s="275">
        <v>1.1337029100921026</v>
      </c>
      <c r="AD2241" s="275">
        <v>1.1337029100921026</v>
      </c>
      <c r="AE2241" s="275">
        <v>1.1337029100921026</v>
      </c>
      <c r="AF2241" s="275">
        <v>367.6384234273637</v>
      </c>
      <c r="AG2241" s="275">
        <v>34.042957056600343</v>
      </c>
      <c r="AH2241" s="275">
        <v>34.042957056600343</v>
      </c>
      <c r="AI2241" s="275">
        <v>35.408878964061316</v>
      </c>
      <c r="AJ2241" s="275">
        <v>35.408878964061316</v>
      </c>
      <c r="AK2241" s="275">
        <v>35.408878964061316</v>
      </c>
    </row>
    <row r="2242" spans="1:37" ht="15" x14ac:dyDescent="0.25">
      <c r="A2242" s="269" t="s">
        <v>3249</v>
      </c>
      <c r="B2242" s="269" t="s">
        <v>2070</v>
      </c>
      <c r="C2242" s="275">
        <v>532</v>
      </c>
      <c r="D2242" s="269" t="s">
        <v>802</v>
      </c>
      <c r="E2242" s="275">
        <v>5320.1393385741958</v>
      </c>
      <c r="F2242" s="275">
        <v>4600.7909302605904</v>
      </c>
      <c r="G2242" s="275">
        <v>4891.9783669726985</v>
      </c>
      <c r="H2242" s="275">
        <v>5394.379486567479</v>
      </c>
      <c r="I2242" s="275">
        <v>4569.6749849249518</v>
      </c>
      <c r="J2242" s="275">
        <v>4985.8015667831669</v>
      </c>
      <c r="K2242" s="275">
        <v>5800.206808437295</v>
      </c>
      <c r="L2242" s="275">
        <v>4647.156968786554</v>
      </c>
      <c r="M2242" s="275">
        <v>4966.7616402349231</v>
      </c>
      <c r="N2242" s="275">
        <v>1560.1480115732586</v>
      </c>
      <c r="O2242" s="275">
        <v>1341.8139159516104</v>
      </c>
      <c r="P2242" s="275">
        <v>1424.9664355449866</v>
      </c>
      <c r="Q2242" s="275">
        <v>1584.070537055461</v>
      </c>
      <c r="R2242" s="275">
        <v>1363.1008093224452</v>
      </c>
      <c r="S2242" s="275">
        <v>1476.4534726448312</v>
      </c>
      <c r="T2242" s="275">
        <v>1671.6246725852884</v>
      </c>
      <c r="U2242" s="275">
        <v>1377.1669440367393</v>
      </c>
      <c r="V2242" s="275">
        <v>1459.8751931054499</v>
      </c>
      <c r="W2242" s="275">
        <v>133627.63915430056</v>
      </c>
      <c r="X2242" s="275">
        <v>76.136695510930565</v>
      </c>
      <c r="Y2242" s="275">
        <v>66851.88792490575</v>
      </c>
      <c r="Z2242" s="275">
        <v>10.513679444859315</v>
      </c>
      <c r="AA2242" s="275">
        <v>10.513679444859315</v>
      </c>
      <c r="AB2242" s="275">
        <v>10.513679444859315</v>
      </c>
      <c r="AC2242" s="275">
        <v>10.513679444859315</v>
      </c>
      <c r="AD2242" s="275">
        <v>10.513679444859315</v>
      </c>
      <c r="AE2242" s="275">
        <v>10.513679444859315</v>
      </c>
      <c r="AF2242" s="275">
        <v>3693.1134424395732</v>
      </c>
      <c r="AG2242" s="275">
        <v>341.97871222854542</v>
      </c>
      <c r="AH2242" s="275">
        <v>341.97871222854542</v>
      </c>
      <c r="AI2242" s="275">
        <v>454.64746563211401</v>
      </c>
      <c r="AJ2242" s="275">
        <v>454.64746563211401</v>
      </c>
      <c r="AK2242" s="275">
        <v>454.64746563211401</v>
      </c>
    </row>
    <row r="2243" spans="1:37" ht="15" x14ac:dyDescent="0.25">
      <c r="A2243" s="269" t="s">
        <v>3250</v>
      </c>
      <c r="B2243" s="269" t="s">
        <v>2071</v>
      </c>
      <c r="C2243" s="275">
        <v>121</v>
      </c>
      <c r="D2243" s="269" t="s">
        <v>802</v>
      </c>
      <c r="E2243" s="275">
        <v>842.52254297104901</v>
      </c>
      <c r="F2243" s="275">
        <v>659.35477292273151</v>
      </c>
      <c r="G2243" s="275">
        <v>706.62771307195817</v>
      </c>
      <c r="H2243" s="275">
        <v>761.3994837329833</v>
      </c>
      <c r="I2243" s="275">
        <v>681.34390466737102</v>
      </c>
      <c r="J2243" s="275">
        <v>720.97494152071545</v>
      </c>
      <c r="K2243" s="275">
        <v>760.20894683553331</v>
      </c>
      <c r="L2243" s="275">
        <v>594.51324031509284</v>
      </c>
      <c r="M2243" s="275">
        <v>644.32349488746991</v>
      </c>
      <c r="N2243" s="275">
        <v>250.05515488340035</v>
      </c>
      <c r="O2243" s="275">
        <v>200.08238133722855</v>
      </c>
      <c r="P2243" s="275">
        <v>219.83356640936813</v>
      </c>
      <c r="Q2243" s="275">
        <v>243.8132825919686</v>
      </c>
      <c r="R2243" s="275">
        <v>210.56202447496918</v>
      </c>
      <c r="S2243" s="275">
        <v>227.48390399939927</v>
      </c>
      <c r="T2243" s="275">
        <v>239.31408718792432</v>
      </c>
      <c r="U2243" s="275">
        <v>210.59685038316422</v>
      </c>
      <c r="V2243" s="275">
        <v>219.41939675074352</v>
      </c>
      <c r="W2243" s="275">
        <v>15.96435860706967</v>
      </c>
      <c r="X2243" s="275">
        <v>0.33693028570077072</v>
      </c>
      <c r="Y2243" s="275">
        <v>8.1506444463852201</v>
      </c>
      <c r="Z2243" s="275">
        <v>1.8913834796801037</v>
      </c>
      <c r="AA2243" s="275">
        <v>1.8913834796801037</v>
      </c>
      <c r="AB2243" s="275">
        <v>1.8913834796801037</v>
      </c>
      <c r="AC2243" s="275">
        <v>1.8913834796801037</v>
      </c>
      <c r="AD2243" s="275">
        <v>1.8913834796801037</v>
      </c>
      <c r="AE2243" s="275">
        <v>1.8913834796801037</v>
      </c>
      <c r="AF2243" s="275">
        <v>704.74716616639512</v>
      </c>
      <c r="AG2243" s="275">
        <v>65.258895486866749</v>
      </c>
      <c r="AH2243" s="275">
        <v>65.258895486866749</v>
      </c>
      <c r="AI2243" s="275">
        <v>60.373830825128778</v>
      </c>
      <c r="AJ2243" s="275">
        <v>60.373830825128778</v>
      </c>
      <c r="AK2243" s="275">
        <v>60.373830825128778</v>
      </c>
    </row>
    <row r="2244" spans="1:37" ht="15" x14ac:dyDescent="0.25">
      <c r="A2244" s="269" t="s">
        <v>3251</v>
      </c>
      <c r="B2244" s="269" t="s">
        <v>2072</v>
      </c>
      <c r="C2244" s="275">
        <v>72</v>
      </c>
      <c r="D2244" s="269" t="s">
        <v>802</v>
      </c>
      <c r="E2244" s="275">
        <v>933.39121478720381</v>
      </c>
      <c r="F2244" s="275">
        <v>833.98709309618948</v>
      </c>
      <c r="G2244" s="275">
        <v>860.01617078503284</v>
      </c>
      <c r="H2244" s="275">
        <v>891.38724292695622</v>
      </c>
      <c r="I2244" s="275">
        <v>849.48373052350667</v>
      </c>
      <c r="J2244" s="275">
        <v>868.08648678745863</v>
      </c>
      <c r="K2244" s="275">
        <v>933.39121478720381</v>
      </c>
      <c r="L2244" s="275">
        <v>844.89733064500479</v>
      </c>
      <c r="M2244" s="275">
        <v>870.00877727707586</v>
      </c>
      <c r="N2244" s="275">
        <v>257.50315994530638</v>
      </c>
      <c r="O2244" s="275">
        <v>230.22667926101403</v>
      </c>
      <c r="P2244" s="275">
        <v>241.08675953346372</v>
      </c>
      <c r="Q2244" s="275">
        <v>254.48114634632267</v>
      </c>
      <c r="R2244" s="275">
        <v>236.28811941307899</v>
      </c>
      <c r="S2244" s="275">
        <v>245.38463287970083</v>
      </c>
      <c r="T2244" s="275">
        <v>251.45042627029017</v>
      </c>
      <c r="U2244" s="275">
        <v>236.29682589012776</v>
      </c>
      <c r="V2244" s="275">
        <v>240.84290600417648</v>
      </c>
      <c r="W2244" s="275">
        <v>33406.750146386992</v>
      </c>
      <c r="X2244" s="275">
        <v>13.295408663452129</v>
      </c>
      <c r="Y2244" s="275">
        <v>16710.022777525221</v>
      </c>
      <c r="Z2244" s="275">
        <v>1.3840851002965811</v>
      </c>
      <c r="AA2244" s="275">
        <v>1.3840851002965811</v>
      </c>
      <c r="AB2244" s="275">
        <v>1.3840851002965811</v>
      </c>
      <c r="AC2244" s="275">
        <v>1.3840851002965811</v>
      </c>
      <c r="AD2244" s="275">
        <v>1.3840851002965811</v>
      </c>
      <c r="AE2244" s="275">
        <v>1.3840851002965811</v>
      </c>
      <c r="AF2244" s="275">
        <v>610.45044584070001</v>
      </c>
      <c r="AG2244" s="275">
        <v>56.527115938499996</v>
      </c>
      <c r="AH2244" s="275">
        <v>56.527115938499996</v>
      </c>
      <c r="AI2244" s="275">
        <v>71.574483253260567</v>
      </c>
      <c r="AJ2244" s="275">
        <v>71.574483253260567</v>
      </c>
      <c r="AK2244" s="275">
        <v>71.574483253260567</v>
      </c>
    </row>
    <row r="2245" spans="1:37" ht="15" x14ac:dyDescent="0.25">
      <c r="A2245" s="269" t="s">
        <v>3252</v>
      </c>
      <c r="B2245" s="269" t="s">
        <v>2073</v>
      </c>
      <c r="C2245" s="275">
        <v>695</v>
      </c>
      <c r="D2245" s="269" t="s">
        <v>802</v>
      </c>
      <c r="E2245" s="275">
        <v>6513.2201849001158</v>
      </c>
      <c r="F2245" s="275">
        <v>5582.4305156012761</v>
      </c>
      <c r="G2245" s="275">
        <v>5979.2712488226143</v>
      </c>
      <c r="H2245" s="275">
        <v>6370.4303371219194</v>
      </c>
      <c r="I2245" s="275">
        <v>5343.7780713124466</v>
      </c>
      <c r="J2245" s="275">
        <v>5870.7594799530398</v>
      </c>
      <c r="K2245" s="275">
        <v>7084.5623324298558</v>
      </c>
      <c r="L2245" s="275">
        <v>5445.8912941975223</v>
      </c>
      <c r="M2245" s="275">
        <v>5926.8667333755857</v>
      </c>
      <c r="N2245" s="275">
        <v>1903.211875566968</v>
      </c>
      <c r="O2245" s="275">
        <v>1610.8853661786036</v>
      </c>
      <c r="P2245" s="275">
        <v>1713.6893294136071</v>
      </c>
      <c r="Q2245" s="275">
        <v>1842.9316009212484</v>
      </c>
      <c r="R2245" s="275">
        <v>1565.1395732740286</v>
      </c>
      <c r="S2245" s="275">
        <v>1707.2554730254544</v>
      </c>
      <c r="T2245" s="275">
        <v>1955.8982344067579</v>
      </c>
      <c r="U2245" s="275">
        <v>1581.5265174125298</v>
      </c>
      <c r="V2245" s="275">
        <v>1696.6369745718678</v>
      </c>
      <c r="W2245" s="275">
        <v>133631.60620564144</v>
      </c>
      <c r="X2245" s="275">
        <v>73.743999694210302</v>
      </c>
      <c r="Y2245" s="275">
        <v>66852.675102667825</v>
      </c>
      <c r="Z2245" s="275">
        <v>11.27935721153629</v>
      </c>
      <c r="AA2245" s="275">
        <v>11.27935721153629</v>
      </c>
      <c r="AB2245" s="275">
        <v>11.27935721153629</v>
      </c>
      <c r="AC2245" s="275">
        <v>11.27935721153629</v>
      </c>
      <c r="AD2245" s="275">
        <v>11.27935721153629</v>
      </c>
      <c r="AE2245" s="275">
        <v>11.27935721153629</v>
      </c>
      <c r="AF2245" s="275">
        <v>4517.1803131467968</v>
      </c>
      <c r="AG2245" s="275">
        <v>418.28649835607473</v>
      </c>
      <c r="AH2245" s="275">
        <v>418.28649835607473</v>
      </c>
      <c r="AI2245" s="275">
        <v>539.74178735407395</v>
      </c>
      <c r="AJ2245" s="275">
        <v>539.74178735407395</v>
      </c>
      <c r="AK2245" s="275">
        <v>539.74178735407395</v>
      </c>
    </row>
    <row r="2246" spans="1:37" ht="15" x14ac:dyDescent="0.25">
      <c r="A2246" s="269" t="s">
        <v>3253</v>
      </c>
      <c r="B2246" s="269" t="s">
        <v>2074</v>
      </c>
      <c r="C2246" s="275">
        <v>695</v>
      </c>
      <c r="D2246" s="269" t="s">
        <v>802</v>
      </c>
      <c r="E2246" s="275">
        <v>6442.842533107173</v>
      </c>
      <c r="F2246" s="275">
        <v>5397.6336577158554</v>
      </c>
      <c r="G2246" s="275">
        <v>5760.4193472100305</v>
      </c>
      <c r="H2246" s="275">
        <v>6359.6080522751217</v>
      </c>
      <c r="I2246" s="275">
        <v>5368.2950692093418</v>
      </c>
      <c r="J2246" s="275">
        <v>5901.101248861818</v>
      </c>
      <c r="K2246" s="275">
        <v>7054.4544829207925</v>
      </c>
      <c r="L2246" s="275">
        <v>5461.3367236864333</v>
      </c>
      <c r="M2246" s="275">
        <v>5892.4894413577322</v>
      </c>
      <c r="N2246" s="275">
        <v>1856.2795237613718</v>
      </c>
      <c r="O2246" s="275">
        <v>1574.1901132964945</v>
      </c>
      <c r="P2246" s="275">
        <v>1682.5391717817208</v>
      </c>
      <c r="Q2246" s="275">
        <v>1872.7422851556835</v>
      </c>
      <c r="R2246" s="275">
        <v>1605.2225623180759</v>
      </c>
      <c r="S2246" s="275">
        <v>1749.240315174593</v>
      </c>
      <c r="T2246" s="275">
        <v>1992.1071054683728</v>
      </c>
      <c r="U2246" s="275">
        <v>1621.5743005704524</v>
      </c>
      <c r="V2246" s="275">
        <v>1725.8078401235848</v>
      </c>
      <c r="W2246" s="275">
        <v>133631.60620564144</v>
      </c>
      <c r="X2246" s="275">
        <v>73.743999694210302</v>
      </c>
      <c r="Y2246" s="275">
        <v>66852.675102667825</v>
      </c>
      <c r="Z2246" s="275">
        <v>11.27935721153629</v>
      </c>
      <c r="AA2246" s="275">
        <v>11.27935721153629</v>
      </c>
      <c r="AB2246" s="275">
        <v>11.27935721153629</v>
      </c>
      <c r="AC2246" s="275">
        <v>11.27935721153629</v>
      </c>
      <c r="AD2246" s="275">
        <v>11.27935721153629</v>
      </c>
      <c r="AE2246" s="275">
        <v>11.27935721153629</v>
      </c>
      <c r="AF2246" s="275">
        <v>4502.4099155745971</v>
      </c>
      <c r="AG2246" s="275">
        <v>416.91877230927469</v>
      </c>
      <c r="AH2246" s="275">
        <v>416.91877230927469</v>
      </c>
      <c r="AI2246" s="275">
        <v>539.58886211075446</v>
      </c>
      <c r="AJ2246" s="275">
        <v>539.58886211075446</v>
      </c>
      <c r="AK2246" s="275">
        <v>539.58886211075446</v>
      </c>
    </row>
    <row r="2247" spans="1:37" ht="15" x14ac:dyDescent="0.25">
      <c r="A2247" s="269" t="s">
        <v>3254</v>
      </c>
      <c r="B2247" s="269" t="s">
        <v>2075</v>
      </c>
      <c r="C2247" s="275">
        <v>161</v>
      </c>
      <c r="D2247" s="269" t="s">
        <v>802</v>
      </c>
      <c r="E2247" s="275">
        <v>1222.7261077350786</v>
      </c>
      <c r="F2247" s="275">
        <v>872.5949352377678</v>
      </c>
      <c r="G2247" s="275">
        <v>963.44947638665678</v>
      </c>
      <c r="H2247" s="275">
        <v>1070.3065624326305</v>
      </c>
      <c r="I2247" s="275">
        <v>919.29970684715079</v>
      </c>
      <c r="J2247" s="275">
        <v>991.24723150612351</v>
      </c>
      <c r="K2247" s="275">
        <v>1139.744087592102</v>
      </c>
      <c r="L2247" s="275">
        <v>824.82504269736967</v>
      </c>
      <c r="M2247" s="275">
        <v>917.79960235557337</v>
      </c>
      <c r="N2247" s="275">
        <v>398.36779872575124</v>
      </c>
      <c r="O2247" s="275">
        <v>302.63797357316179</v>
      </c>
      <c r="P2247" s="275">
        <v>340.57816757249674</v>
      </c>
      <c r="Q2247" s="275">
        <v>386.91438898213795</v>
      </c>
      <c r="R2247" s="275">
        <v>323.16076687115805</v>
      </c>
      <c r="S2247" s="275">
        <v>355.39307848576448</v>
      </c>
      <c r="T2247" s="275">
        <v>377.54174373093105</v>
      </c>
      <c r="U2247" s="275">
        <v>323.21300573345064</v>
      </c>
      <c r="V2247" s="275">
        <v>339.76047752407629</v>
      </c>
      <c r="W2247" s="275">
        <v>20.30995244184993</v>
      </c>
      <c r="X2247" s="275">
        <v>0.44470127774813939</v>
      </c>
      <c r="Y2247" s="275">
        <v>10.377326859799034</v>
      </c>
      <c r="Z2247" s="275">
        <v>2.563463837275636</v>
      </c>
      <c r="AA2247" s="275">
        <v>2.563463837275636</v>
      </c>
      <c r="AB2247" s="275">
        <v>2.563463837275636</v>
      </c>
      <c r="AC2247" s="275">
        <v>2.563463837275636</v>
      </c>
      <c r="AD2247" s="275">
        <v>2.563463837275636</v>
      </c>
      <c r="AE2247" s="275">
        <v>2.563463837275636</v>
      </c>
      <c r="AF2247" s="275">
        <v>935.12492161781483</v>
      </c>
      <c r="AG2247" s="275">
        <v>86.591645829216702</v>
      </c>
      <c r="AH2247" s="275">
        <v>86.591645829216702</v>
      </c>
      <c r="AI2247" s="275">
        <v>79.506129465892599</v>
      </c>
      <c r="AJ2247" s="275">
        <v>79.506129465892599</v>
      </c>
      <c r="AK2247" s="275">
        <v>79.506129465892599</v>
      </c>
    </row>
    <row r="2248" spans="1:37" ht="15" x14ac:dyDescent="0.25">
      <c r="A2248" s="269" t="s">
        <v>3255</v>
      </c>
      <c r="B2248" s="269" t="s">
        <v>2072</v>
      </c>
      <c r="C2248" s="275">
        <v>62</v>
      </c>
      <c r="D2248" s="269" t="s">
        <v>802</v>
      </c>
      <c r="E2248" s="275">
        <v>872.85381098549203</v>
      </c>
      <c r="F2248" s="275">
        <v>817.62929893492844</v>
      </c>
      <c r="G2248" s="275">
        <v>832.08989765095248</v>
      </c>
      <c r="H2248" s="275">
        <v>849.51827106313226</v>
      </c>
      <c r="I2248" s="275">
        <v>826.23854195010472</v>
      </c>
      <c r="J2248" s="275">
        <v>836.57340654118912</v>
      </c>
      <c r="K2248" s="275">
        <v>872.85381098549203</v>
      </c>
      <c r="L2248" s="275">
        <v>823.69054201760366</v>
      </c>
      <c r="M2248" s="275">
        <v>837.64134570208762</v>
      </c>
      <c r="N2248" s="275">
        <v>207.06312632204509</v>
      </c>
      <c r="O2248" s="275">
        <v>191.90952594188269</v>
      </c>
      <c r="P2248" s="275">
        <v>197.9429038710214</v>
      </c>
      <c r="Q2248" s="275">
        <v>205.38809942352029</v>
      </c>
      <c r="R2248" s="275">
        <v>195.27699269302991</v>
      </c>
      <c r="S2248" s="275">
        <v>200.33254605827511</v>
      </c>
      <c r="T2248" s="275">
        <v>203.70436604794668</v>
      </c>
      <c r="U2248" s="275">
        <v>195.28569917007869</v>
      </c>
      <c r="V2248" s="275">
        <v>197.81129923343909</v>
      </c>
      <c r="W2248" s="275">
        <v>33406.624616811147</v>
      </c>
      <c r="X2248" s="275">
        <v>8.6228337451552441</v>
      </c>
      <c r="Y2248" s="275">
        <v>16707.62372527815</v>
      </c>
      <c r="Z2248" s="275">
        <v>0.82156308263152933</v>
      </c>
      <c r="AA2248" s="275">
        <v>0.82156308263152933</v>
      </c>
      <c r="AB2248" s="275">
        <v>0.82156308263152933</v>
      </c>
      <c r="AC2248" s="275">
        <v>0.82156308263152933</v>
      </c>
      <c r="AD2248" s="275">
        <v>0.82156308263152933</v>
      </c>
      <c r="AE2248" s="275">
        <v>0.82156308263152933</v>
      </c>
      <c r="AF2248" s="275">
        <v>560.76195207789999</v>
      </c>
      <c r="AG2248" s="275">
        <v>51.926011210699997</v>
      </c>
      <c r="AH2248" s="275">
        <v>51.926011210699997</v>
      </c>
      <c r="AI2248" s="275">
        <v>67.631549024660004</v>
      </c>
      <c r="AJ2248" s="275">
        <v>67.631549024660004</v>
      </c>
      <c r="AK2248" s="275">
        <v>67.631549024660004</v>
      </c>
    </row>
    <row r="2249" spans="1:37" ht="15" x14ac:dyDescent="0.25">
      <c r="A2249" s="269" t="s">
        <v>3256</v>
      </c>
      <c r="B2249" s="269" t="s">
        <v>1255</v>
      </c>
      <c r="C2249" s="275">
        <v>107</v>
      </c>
      <c r="D2249" s="269" t="s">
        <v>802</v>
      </c>
      <c r="E2249" s="275">
        <v>1159.6779180650615</v>
      </c>
      <c r="F2249" s="275">
        <v>704.7263754748119</v>
      </c>
      <c r="G2249" s="275">
        <v>843.53209067453474</v>
      </c>
      <c r="H2249" s="275">
        <v>808.47637804388307</v>
      </c>
      <c r="I2249" s="275">
        <v>513.57649401907031</v>
      </c>
      <c r="J2249" s="275">
        <v>622.09004635990209</v>
      </c>
      <c r="K2249" s="275">
        <v>918.45102530537008</v>
      </c>
      <c r="L2249" s="275">
        <v>560.39497287370659</v>
      </c>
      <c r="M2249" s="275">
        <v>691.77539566360736</v>
      </c>
      <c r="N2249" s="275">
        <v>365.54458418795213</v>
      </c>
      <c r="O2249" s="275">
        <v>261.06201353640779</v>
      </c>
      <c r="P2249" s="275">
        <v>292.17062844439522</v>
      </c>
      <c r="Q2249" s="275">
        <v>276.19381526453782</v>
      </c>
      <c r="R2249" s="275">
        <v>203.88723849137153</v>
      </c>
      <c r="S2249" s="275">
        <v>228.07190740913043</v>
      </c>
      <c r="T2249" s="275">
        <v>249.2024416357967</v>
      </c>
      <c r="U2249" s="275">
        <v>211.03716732981985</v>
      </c>
      <c r="V2249" s="275">
        <v>231.51136517679484</v>
      </c>
      <c r="W2249" s="275">
        <v>10.477621764116936</v>
      </c>
      <c r="X2249" s="275">
        <v>4.2992480981847345</v>
      </c>
      <c r="Y2249" s="275">
        <v>7.3884349311508348</v>
      </c>
      <c r="Z2249" s="275">
        <v>1.6927251033322634</v>
      </c>
      <c r="AA2249" s="275">
        <v>1.6927251033322634</v>
      </c>
      <c r="AB2249" s="275">
        <v>1.6927251033322634</v>
      </c>
      <c r="AC2249" s="275">
        <v>1.6927251033322634</v>
      </c>
      <c r="AD2249" s="275">
        <v>1.6927251033322634</v>
      </c>
      <c r="AE2249" s="275">
        <v>1.6927251033322634</v>
      </c>
      <c r="AF2249" s="275">
        <v>676.55094411412745</v>
      </c>
      <c r="AG2249" s="275">
        <v>62.647951651900684</v>
      </c>
      <c r="AH2249" s="275">
        <v>62.647951651900684</v>
      </c>
      <c r="AI2249" s="275">
        <v>65.496718641622948</v>
      </c>
      <c r="AJ2249" s="275">
        <v>65.496718641622948</v>
      </c>
      <c r="AK2249" s="275">
        <v>65.496718641622948</v>
      </c>
    </row>
    <row r="2250" spans="1:37" ht="15" x14ac:dyDescent="0.25">
      <c r="A2250" s="269" t="s">
        <v>3257</v>
      </c>
      <c r="B2250" s="269" t="s">
        <v>1258</v>
      </c>
      <c r="C2250" s="275">
        <v>107</v>
      </c>
      <c r="D2250" s="269" t="s">
        <v>802</v>
      </c>
      <c r="E2250" s="275">
        <v>888.34317579630715</v>
      </c>
      <c r="F2250" s="275">
        <v>536.66344165034513</v>
      </c>
      <c r="G2250" s="275">
        <v>624.68018906195073</v>
      </c>
      <c r="H2250" s="275">
        <v>735.85311705170921</v>
      </c>
      <c r="I2250" s="275">
        <v>590.0010132133757</v>
      </c>
      <c r="J2250" s="275">
        <v>652.43181526867943</v>
      </c>
      <c r="K2250" s="275">
        <v>888.34317579630715</v>
      </c>
      <c r="L2250" s="275">
        <v>555.03966923237306</v>
      </c>
      <c r="M2250" s="275">
        <v>657.39810364575283</v>
      </c>
      <c r="N2250" s="275">
        <v>294.29912243907285</v>
      </c>
      <c r="O2250" s="275">
        <v>238.2189250169929</v>
      </c>
      <c r="P2250" s="275">
        <v>261.02047081250868</v>
      </c>
      <c r="Q2250" s="275">
        <v>289.40441963443038</v>
      </c>
      <c r="R2250" s="275">
        <v>251.01529867135227</v>
      </c>
      <c r="S2250" s="275">
        <v>270.05674955826919</v>
      </c>
      <c r="T2250" s="275">
        <v>284.57936864617795</v>
      </c>
      <c r="U2250" s="275">
        <v>251.08495048774233</v>
      </c>
      <c r="V2250" s="275">
        <v>260.68223072851185</v>
      </c>
      <c r="W2250" s="275">
        <v>10.477621764116936</v>
      </c>
      <c r="X2250" s="275">
        <v>4.2992480981847345</v>
      </c>
      <c r="Y2250" s="275">
        <v>7.3884349311508348</v>
      </c>
      <c r="Z2250" s="275">
        <v>1.6927251033322634</v>
      </c>
      <c r="AA2250" s="275">
        <v>1.6927251033322634</v>
      </c>
      <c r="AB2250" s="275">
        <v>1.6927251033322634</v>
      </c>
      <c r="AC2250" s="275">
        <v>1.6927251033322634</v>
      </c>
      <c r="AD2250" s="275">
        <v>1.6927251033322634</v>
      </c>
      <c r="AE2250" s="275">
        <v>1.6927251033322634</v>
      </c>
      <c r="AF2250" s="275">
        <v>661.78054654192738</v>
      </c>
      <c r="AG2250" s="275">
        <v>61.280225605100682</v>
      </c>
      <c r="AH2250" s="275">
        <v>61.280225605100682</v>
      </c>
      <c r="AI2250" s="275">
        <v>65.34379339830349</v>
      </c>
      <c r="AJ2250" s="275">
        <v>65.34379339830349</v>
      </c>
      <c r="AK2250" s="275">
        <v>65.34379339830349</v>
      </c>
    </row>
    <row r="2251" spans="1:37" ht="15" x14ac:dyDescent="0.25">
      <c r="A2251" s="269" t="s">
        <v>3258</v>
      </c>
      <c r="B2251" s="269" t="s">
        <v>2076</v>
      </c>
      <c r="C2251" s="275">
        <v>469</v>
      </c>
      <c r="D2251" s="269" t="s">
        <v>802</v>
      </c>
      <c r="E2251" s="275">
        <v>7234.9667120063768</v>
      </c>
      <c r="F2251" s="275">
        <v>5949.8870107139974</v>
      </c>
      <c r="G2251" s="275">
        <v>6333.2993958268207</v>
      </c>
      <c r="H2251" s="275">
        <v>6203.520567593524</v>
      </c>
      <c r="I2251" s="275">
        <v>5529.2114724688527</v>
      </c>
      <c r="J2251" s="275">
        <v>5832.4455825999075</v>
      </c>
      <c r="K2251" s="275">
        <v>6807.1639665689136</v>
      </c>
      <c r="L2251" s="275">
        <v>5610.1241024265419</v>
      </c>
      <c r="M2251" s="275">
        <v>6015.6747714991816</v>
      </c>
      <c r="N2251" s="275">
        <v>2045.6749515487254</v>
      </c>
      <c r="O2251" s="275">
        <v>1646.6328761079076</v>
      </c>
      <c r="P2251" s="275">
        <v>1761.0071320536017</v>
      </c>
      <c r="Q2251" s="275">
        <v>1687.8351657349483</v>
      </c>
      <c r="R2251" s="275">
        <v>1447.5955665547833</v>
      </c>
      <c r="S2251" s="275">
        <v>1564.7994978478873</v>
      </c>
      <c r="T2251" s="275">
        <v>1756.7086712083146</v>
      </c>
      <c r="U2251" s="275">
        <v>1480.4962168972017</v>
      </c>
      <c r="V2251" s="275">
        <v>1594.5215101000808</v>
      </c>
      <c r="W2251" s="275">
        <v>55.336967766097224</v>
      </c>
      <c r="X2251" s="275">
        <v>3.0496894938191206</v>
      </c>
      <c r="Y2251" s="275">
        <v>29.193328629958174</v>
      </c>
      <c r="Z2251" s="275">
        <v>7.6923800178624484</v>
      </c>
      <c r="AA2251" s="275">
        <v>7.6923800178624484</v>
      </c>
      <c r="AB2251" s="275">
        <v>7.6923800178624484</v>
      </c>
      <c r="AC2251" s="275">
        <v>7.6923800178624484</v>
      </c>
      <c r="AD2251" s="275">
        <v>7.6923800178624484</v>
      </c>
      <c r="AE2251" s="275">
        <v>7.6923800178624484</v>
      </c>
      <c r="AF2251" s="275">
        <v>2091.7315650341275</v>
      </c>
      <c r="AG2251" s="275">
        <v>193.6923421391507</v>
      </c>
      <c r="AH2251" s="275">
        <v>193.6923421391507</v>
      </c>
      <c r="AI2251" s="275">
        <v>229.1179653564796</v>
      </c>
      <c r="AJ2251" s="275">
        <v>229.1179653564796</v>
      </c>
      <c r="AK2251" s="275">
        <v>229.1179653564796</v>
      </c>
    </row>
    <row r="2252" spans="1:37" ht="15" x14ac:dyDescent="0.25">
      <c r="A2252" s="269" t="s">
        <v>3259</v>
      </c>
      <c r="B2252" s="269" t="s">
        <v>2077</v>
      </c>
      <c r="C2252" s="275">
        <v>81</v>
      </c>
      <c r="D2252" s="269" t="s">
        <v>802</v>
      </c>
      <c r="E2252" s="275">
        <v>572.52585524621782</v>
      </c>
      <c r="F2252" s="275">
        <v>347.98955791512651</v>
      </c>
      <c r="G2252" s="275">
        <v>416.07024797156851</v>
      </c>
      <c r="H2252" s="275">
        <v>399.98422464584627</v>
      </c>
      <c r="I2252" s="275">
        <v>266.27916282484932</v>
      </c>
      <c r="J2252" s="275">
        <v>312.72885401339812</v>
      </c>
      <c r="K2252" s="275">
        <v>439.12810863172979</v>
      </c>
      <c r="L2252" s="275">
        <v>270.95790161511485</v>
      </c>
      <c r="M2252" s="275">
        <v>339.40549255687205</v>
      </c>
      <c r="N2252" s="275">
        <v>221.49343557473989</v>
      </c>
      <c r="O2252" s="275">
        <v>141.57961646952469</v>
      </c>
      <c r="P2252" s="275">
        <v>165.58340311053698</v>
      </c>
      <c r="Q2252" s="275">
        <v>153.36319469821183</v>
      </c>
      <c r="R2252" s="275">
        <v>105.03876911908546</v>
      </c>
      <c r="S2252" s="275">
        <v>121.58440650005534</v>
      </c>
      <c r="T2252" s="275">
        <v>141.42760589682143</v>
      </c>
      <c r="U2252" s="275">
        <v>111.72399375137505</v>
      </c>
      <c r="V2252" s="275">
        <v>127.165745355631</v>
      </c>
      <c r="W2252" s="275">
        <v>10.141525047170722</v>
      </c>
      <c r="X2252" s="275">
        <v>0.18764900872351456</v>
      </c>
      <c r="Y2252" s="275">
        <v>5.1645870279471184</v>
      </c>
      <c r="Z2252" s="275">
        <v>1.0917043189488258</v>
      </c>
      <c r="AA2252" s="275">
        <v>1.0917043189488258</v>
      </c>
      <c r="AB2252" s="275">
        <v>1.0917043189488258</v>
      </c>
      <c r="AC2252" s="275">
        <v>1.0917043189488258</v>
      </c>
      <c r="AD2252" s="275">
        <v>1.0917043189488258</v>
      </c>
      <c r="AE2252" s="275">
        <v>1.0917043189488258</v>
      </c>
      <c r="AF2252" s="275">
        <v>250.1580812983637</v>
      </c>
      <c r="AG2252" s="275">
        <v>23.164393045250343</v>
      </c>
      <c r="AH2252" s="275">
        <v>23.164393045250343</v>
      </c>
      <c r="AI2252" s="275">
        <v>32.511624249124658</v>
      </c>
      <c r="AJ2252" s="275">
        <v>32.511624249124658</v>
      </c>
      <c r="AK2252" s="275">
        <v>32.511624249124658</v>
      </c>
    </row>
    <row r="2253" spans="1:37" ht="15" x14ac:dyDescent="0.25">
      <c r="A2253" s="269" t="s">
        <v>3260</v>
      </c>
      <c r="B2253" s="269" t="s">
        <v>2078</v>
      </c>
      <c r="C2253" s="275">
        <v>98</v>
      </c>
      <c r="D2253" s="269" t="s">
        <v>802</v>
      </c>
      <c r="E2253" s="275">
        <v>2692.2784041597024</v>
      </c>
      <c r="F2253" s="275">
        <v>2359.202611902117</v>
      </c>
      <c r="G2253" s="275">
        <v>2460.1248178772398</v>
      </c>
      <c r="H2253" s="275">
        <v>2437.1946119981963</v>
      </c>
      <c r="I2253" s="275">
        <v>2250.6710891813691</v>
      </c>
      <c r="J2253" s="275">
        <v>2315.999360789227</v>
      </c>
      <c r="K2253" s="275">
        <v>2513.9550519364552</v>
      </c>
      <c r="L2253" s="275">
        <v>2272.1009302352936</v>
      </c>
      <c r="M2253" s="275">
        <v>2366.9009524536805</v>
      </c>
      <c r="N2253" s="275">
        <v>701.49326569426876</v>
      </c>
      <c r="O2253" s="275">
        <v>582.68903871379553</v>
      </c>
      <c r="P2253" s="275">
        <v>618.87246895487215</v>
      </c>
      <c r="Q2253" s="275">
        <v>601.07540717505913</v>
      </c>
      <c r="R2253" s="275">
        <v>528.94426936548609</v>
      </c>
      <c r="S2253" s="275">
        <v>552.01046904826592</v>
      </c>
      <c r="T2253" s="275">
        <v>580.73401287297304</v>
      </c>
      <c r="U2253" s="275">
        <v>536.8895957730366</v>
      </c>
      <c r="V2253" s="275">
        <v>559.51897234074579</v>
      </c>
      <c r="W2253" s="275">
        <v>14.684950078281673</v>
      </c>
      <c r="X2253" s="275">
        <v>0.22410724629341847</v>
      </c>
      <c r="Y2253" s="275">
        <v>7.4545286622875455</v>
      </c>
      <c r="Z2253" s="275">
        <v>1.9068094021170887</v>
      </c>
      <c r="AA2253" s="275">
        <v>1.9068094021170887</v>
      </c>
      <c r="AB2253" s="275">
        <v>1.9068094021170887</v>
      </c>
      <c r="AC2253" s="275">
        <v>1.9068094021170887</v>
      </c>
      <c r="AD2253" s="275">
        <v>1.9068094021170887</v>
      </c>
      <c r="AE2253" s="275">
        <v>1.9068094021170887</v>
      </c>
      <c r="AF2253" s="275">
        <v>567.73797507769996</v>
      </c>
      <c r="AG2253" s="275">
        <v>52.571993440199989</v>
      </c>
      <c r="AH2253" s="275">
        <v>52.571993440199989</v>
      </c>
      <c r="AI2253" s="275">
        <v>55.660632676429543</v>
      </c>
      <c r="AJ2253" s="275">
        <v>55.660632676429543</v>
      </c>
      <c r="AK2253" s="275">
        <v>55.660632676429543</v>
      </c>
    </row>
    <row r="2254" spans="1:37" ht="15" x14ac:dyDescent="0.25">
      <c r="A2254" s="269" t="s">
        <v>3261</v>
      </c>
      <c r="B2254" s="269" t="s">
        <v>1255</v>
      </c>
      <c r="C2254" s="275">
        <v>60</v>
      </c>
      <c r="D2254" s="269" t="s">
        <v>802</v>
      </c>
      <c r="E2254" s="275">
        <v>671.9527202594544</v>
      </c>
      <c r="F2254" s="275">
        <v>420.68582094593046</v>
      </c>
      <c r="G2254" s="275">
        <v>497.29740754401502</v>
      </c>
      <c r="H2254" s="275">
        <v>478.13167938018603</v>
      </c>
      <c r="I2254" s="275">
        <v>314.0094944884957</v>
      </c>
      <c r="J2254" s="275">
        <v>374.60714282708534</v>
      </c>
      <c r="K2254" s="275">
        <v>535.25275747129467</v>
      </c>
      <c r="L2254" s="275">
        <v>338.94943684823704</v>
      </c>
      <c r="M2254" s="275">
        <v>411.41107840164364</v>
      </c>
      <c r="N2254" s="275">
        <v>231.14620781762324</v>
      </c>
      <c r="O2254" s="275">
        <v>170.41890627896012</v>
      </c>
      <c r="P2254" s="275">
        <v>188.55774446445932</v>
      </c>
      <c r="Q2254" s="275">
        <v>179.29811917597254</v>
      </c>
      <c r="R2254" s="275">
        <v>137.1208161415851</v>
      </c>
      <c r="S2254" s="275">
        <v>151.26542990028972</v>
      </c>
      <c r="T2254" s="275">
        <v>163.41528180503661</v>
      </c>
      <c r="U2254" s="275">
        <v>141.20090057348131</v>
      </c>
      <c r="V2254" s="275">
        <v>153.05438353751944</v>
      </c>
      <c r="W2254" s="275">
        <v>9.1836449950984242</v>
      </c>
      <c r="X2254" s="275">
        <v>2.216292302799769</v>
      </c>
      <c r="Y2254" s="275">
        <v>5.6999686489490964</v>
      </c>
      <c r="Z2254" s="275">
        <v>1.0908476026583747</v>
      </c>
      <c r="AA2254" s="275">
        <v>1.0908476026583747</v>
      </c>
      <c r="AB2254" s="275">
        <v>1.0908476026583747</v>
      </c>
      <c r="AC2254" s="275">
        <v>1.0908476026583747</v>
      </c>
      <c r="AD2254" s="275">
        <v>1.0908476026583747</v>
      </c>
      <c r="AE2254" s="275">
        <v>1.0908476026583747</v>
      </c>
      <c r="AF2254" s="275">
        <v>370.43368402966371</v>
      </c>
      <c r="AG2254" s="275">
        <v>34.301795664800338</v>
      </c>
      <c r="AH2254" s="275">
        <v>34.301795664800338</v>
      </c>
      <c r="AI2254" s="275">
        <v>35.774875610506697</v>
      </c>
      <c r="AJ2254" s="275">
        <v>35.774875610506697</v>
      </c>
      <c r="AK2254" s="275">
        <v>35.774875610506697</v>
      </c>
    </row>
    <row r="2255" spans="1:37" ht="15" x14ac:dyDescent="0.25">
      <c r="A2255" s="269" t="s">
        <v>4244</v>
      </c>
      <c r="B2255" s="269" t="s">
        <v>1260</v>
      </c>
      <c r="C2255" s="275">
        <v>91</v>
      </c>
      <c r="D2255" s="269" t="s">
        <v>802</v>
      </c>
      <c r="E2255" s="275">
        <v>6899.4162607674598</v>
      </c>
      <c r="F2255" s="275">
        <v>6818.770769748342</v>
      </c>
      <c r="G2255" s="275">
        <v>6846.9055456264032</v>
      </c>
      <c r="H2255" s="275">
        <v>6865.1496130265668</v>
      </c>
      <c r="I2255" s="275">
        <v>6843.4779379249949</v>
      </c>
      <c r="J2255" s="275">
        <v>6852.2857562946856</v>
      </c>
      <c r="K2255" s="275">
        <v>6899.4162607674598</v>
      </c>
      <c r="L2255" s="275">
        <v>6837.1814673497884</v>
      </c>
      <c r="M2255" s="275">
        <v>6854.4829740020141</v>
      </c>
      <c r="N2255" s="275">
        <v>195.68210756876499</v>
      </c>
      <c r="O2255" s="275">
        <v>170.886327165159</v>
      </c>
      <c r="P2255" s="275">
        <v>183.08497564068384</v>
      </c>
      <c r="Q2255" s="275">
        <v>193.67006747004763</v>
      </c>
      <c r="R2255" s="275">
        <v>181.53874721394675</v>
      </c>
      <c r="S2255" s="275">
        <v>185.95154235514443</v>
      </c>
      <c r="T2255" s="275">
        <v>191.64958741935931</v>
      </c>
      <c r="U2255" s="275">
        <v>175.28369879468613</v>
      </c>
      <c r="V2255" s="275">
        <v>183.01203514914226</v>
      </c>
      <c r="W2255" s="275">
        <v>4842.3721187622759</v>
      </c>
      <c r="X2255" s="275">
        <v>10.834460473937426</v>
      </c>
      <c r="Y2255" s="275">
        <v>2426.6032896181068</v>
      </c>
      <c r="Z2255" s="275">
        <v>1.1381757490235775</v>
      </c>
      <c r="AA2255" s="275">
        <v>1.1381757490235775</v>
      </c>
      <c r="AB2255" s="275">
        <v>1.1381757490235775</v>
      </c>
      <c r="AC2255" s="275">
        <v>1.1381757490235775</v>
      </c>
      <c r="AD2255" s="275">
        <v>1.1381757490235775</v>
      </c>
      <c r="AE2255" s="275">
        <v>1.1381757490235775</v>
      </c>
      <c r="AF2255" s="275">
        <v>308.7188885660014</v>
      </c>
      <c r="AG2255" s="275">
        <v>28.587051251522361</v>
      </c>
      <c r="AH2255" s="275">
        <v>28.587051251522361</v>
      </c>
      <c r="AI2255" s="275">
        <v>50.182455142860597</v>
      </c>
      <c r="AJ2255" s="275">
        <v>50.182455142860597</v>
      </c>
      <c r="AK2255" s="275">
        <v>50.182455142860597</v>
      </c>
    </row>
    <row r="2256" spans="1:37" ht="15" x14ac:dyDescent="0.25">
      <c r="A2256" s="269" t="s">
        <v>1259</v>
      </c>
      <c r="B2256" s="269" t="s">
        <v>1260</v>
      </c>
      <c r="C2256" s="275">
        <v>95</v>
      </c>
      <c r="D2256" s="269" t="s">
        <v>802</v>
      </c>
      <c r="E2256" s="275">
        <v>6978.8443372912971</v>
      </c>
      <c r="F2256" s="275">
        <v>6898.1988462721793</v>
      </c>
      <c r="G2256" s="275">
        <v>6926.3336221502404</v>
      </c>
      <c r="H2256" s="275">
        <v>6944.5776895504041</v>
      </c>
      <c r="I2256" s="275">
        <v>6922.9060144488321</v>
      </c>
      <c r="J2256" s="275">
        <v>6931.7138328185229</v>
      </c>
      <c r="K2256" s="275">
        <v>6978.8443372912971</v>
      </c>
      <c r="L2256" s="275">
        <v>6916.6095438736256</v>
      </c>
      <c r="M2256" s="275">
        <v>6933.9110505258514</v>
      </c>
      <c r="N2256" s="275">
        <v>206.1728224755677</v>
      </c>
      <c r="O2256" s="275">
        <v>181.37704207196171</v>
      </c>
      <c r="P2256" s="275">
        <v>193.57569054748652</v>
      </c>
      <c r="Q2256" s="275">
        <v>204.16078237685034</v>
      </c>
      <c r="R2256" s="275">
        <v>192.02946212074946</v>
      </c>
      <c r="S2256" s="275">
        <v>196.44225726194713</v>
      </c>
      <c r="T2256" s="275">
        <v>202.14030232616201</v>
      </c>
      <c r="U2256" s="275">
        <v>185.77441370148884</v>
      </c>
      <c r="V2256" s="275">
        <v>193.502750055945</v>
      </c>
      <c r="W2256" s="275">
        <v>4842.3721187622759</v>
      </c>
      <c r="X2256" s="275">
        <v>10.834460473937426</v>
      </c>
      <c r="Y2256" s="275">
        <v>2426.6032896181068</v>
      </c>
      <c r="Z2256" s="275">
        <v>1.1381757490235775</v>
      </c>
      <c r="AA2256" s="275">
        <v>1.1381757490235775</v>
      </c>
      <c r="AB2256" s="275">
        <v>1.1381757490235775</v>
      </c>
      <c r="AC2256" s="275">
        <v>1.1381757490235775</v>
      </c>
      <c r="AD2256" s="275">
        <v>1.1381757490235775</v>
      </c>
      <c r="AE2256" s="275">
        <v>1.1381757490235775</v>
      </c>
      <c r="AF2256" s="275">
        <v>319.12947282120138</v>
      </c>
      <c r="AG2256" s="275">
        <v>29.551061456922358</v>
      </c>
      <c r="AH2256" s="275">
        <v>29.551061456922358</v>
      </c>
      <c r="AI2256" s="275">
        <v>51.053854533261763</v>
      </c>
      <c r="AJ2256" s="275">
        <v>51.053854533261763</v>
      </c>
      <c r="AK2256" s="275">
        <v>51.053854533261763</v>
      </c>
    </row>
    <row r="2257" spans="1:37" ht="15" x14ac:dyDescent="0.25">
      <c r="A2257" s="269" t="s">
        <v>4245</v>
      </c>
      <c r="B2257" s="269" t="s">
        <v>4246</v>
      </c>
      <c r="C2257" s="275">
        <v>20</v>
      </c>
      <c r="D2257" s="269" t="s">
        <v>802</v>
      </c>
      <c r="E2257" s="275">
        <v>52.790366902952798</v>
      </c>
      <c r="F2257" s="275">
        <v>38.82636727287246</v>
      </c>
      <c r="G2257" s="275">
        <v>49.676934552998148</v>
      </c>
      <c r="H2257" s="275">
        <v>52.790366902952798</v>
      </c>
      <c r="I2257" s="275">
        <v>38.82636727287246</v>
      </c>
      <c r="J2257" s="275">
        <v>49.299366995432713</v>
      </c>
      <c r="K2257" s="275">
        <v>52.790366902952798</v>
      </c>
      <c r="L2257" s="275">
        <v>38.82636727287246</v>
      </c>
      <c r="M2257" s="275">
        <v>49.299366995432713</v>
      </c>
      <c r="N2257" s="275">
        <v>26.589130425964818</v>
      </c>
      <c r="O2257" s="275">
        <v>18.688944833471655</v>
      </c>
      <c r="P2257" s="275">
        <v>24.614084027841525</v>
      </c>
      <c r="Q2257" s="275">
        <v>26.589130425964818</v>
      </c>
      <c r="R2257" s="275">
        <v>18.688944833471655</v>
      </c>
      <c r="S2257" s="275">
        <v>24.614084027841528</v>
      </c>
      <c r="T2257" s="275">
        <v>26.589130425964818</v>
      </c>
      <c r="U2257" s="275">
        <v>18.688944833471655</v>
      </c>
      <c r="V2257" s="275">
        <v>24.614084027841528</v>
      </c>
      <c r="W2257" s="275">
        <v>0.42951228697087829</v>
      </c>
      <c r="X2257" s="275">
        <v>1.171356965298378E-2</v>
      </c>
      <c r="Y2257" s="275">
        <v>0.22061292831193102</v>
      </c>
      <c r="Z2257" s="275">
        <v>0.11913849413128912</v>
      </c>
      <c r="AA2257" s="275">
        <v>0.11913849413128912</v>
      </c>
      <c r="AB2257" s="275">
        <v>0.11913849413128912</v>
      </c>
      <c r="AC2257" s="275">
        <v>0.11913849413128912</v>
      </c>
      <c r="AD2257" s="275">
        <v>0.11913849413128912</v>
      </c>
      <c r="AE2257" s="275">
        <v>0.11913849413128912</v>
      </c>
      <c r="AF2257" s="275">
        <v>49.995073754400003</v>
      </c>
      <c r="AG2257" s="275">
        <v>4.6294940643000002</v>
      </c>
      <c r="AH2257" s="275">
        <v>4.6294940643000002</v>
      </c>
      <c r="AI2257" s="275">
        <v>5.3372410762028712</v>
      </c>
      <c r="AJ2257" s="275">
        <v>5.3372410762028712</v>
      </c>
      <c r="AK2257" s="275">
        <v>5.3372410762028712</v>
      </c>
    </row>
    <row r="2258" spans="1:37" ht="15" x14ac:dyDescent="0.25">
      <c r="A2258" s="269" t="s">
        <v>658</v>
      </c>
      <c r="B2258" s="269" t="s">
        <v>659</v>
      </c>
      <c r="C2258" s="275">
        <v>20</v>
      </c>
      <c r="D2258" s="269" t="s">
        <v>802</v>
      </c>
      <c r="E2258" s="275">
        <v>52.790366902952798</v>
      </c>
      <c r="F2258" s="275">
        <v>38.82636727287246</v>
      </c>
      <c r="G2258" s="275">
        <v>49.676934552998148</v>
      </c>
      <c r="H2258" s="275">
        <v>52.790366902952798</v>
      </c>
      <c r="I2258" s="275">
        <v>38.82636727287246</v>
      </c>
      <c r="J2258" s="275">
        <v>49.299366995432713</v>
      </c>
      <c r="K2258" s="275">
        <v>52.790366902952798</v>
      </c>
      <c r="L2258" s="275">
        <v>38.82636727287246</v>
      </c>
      <c r="M2258" s="275">
        <v>49.299366995432713</v>
      </c>
      <c r="N2258" s="275">
        <v>26.589130425964822</v>
      </c>
      <c r="O2258" s="275">
        <v>18.688944833471659</v>
      </c>
      <c r="P2258" s="275">
        <v>24.614084027841528</v>
      </c>
      <c r="Q2258" s="275">
        <v>26.589130425964822</v>
      </c>
      <c r="R2258" s="275">
        <v>18.688944833471659</v>
      </c>
      <c r="S2258" s="275">
        <v>24.614084027841532</v>
      </c>
      <c r="T2258" s="275">
        <v>26.589130425964822</v>
      </c>
      <c r="U2258" s="275">
        <v>18.688944833471659</v>
      </c>
      <c r="V2258" s="275">
        <v>24.614084027841532</v>
      </c>
      <c r="W2258" s="275">
        <v>0.42951228697087829</v>
      </c>
      <c r="X2258" s="275">
        <v>1.171356965298378E-2</v>
      </c>
      <c r="Y2258" s="275">
        <v>0.22061292831193102</v>
      </c>
      <c r="Z2258" s="275">
        <v>0.11913849413128912</v>
      </c>
      <c r="AA2258" s="275">
        <v>0.11913849413128912</v>
      </c>
      <c r="AB2258" s="275">
        <v>0.11913849413128912</v>
      </c>
      <c r="AC2258" s="275">
        <v>0.11913849413128912</v>
      </c>
      <c r="AD2258" s="275">
        <v>0.11913849413128912</v>
      </c>
      <c r="AE2258" s="275">
        <v>0.11913849413128912</v>
      </c>
      <c r="AF2258" s="275">
        <v>49.997439386400004</v>
      </c>
      <c r="AG2258" s="275">
        <v>4.6297131190999998</v>
      </c>
      <c r="AH2258" s="275">
        <v>4.6297131190999998</v>
      </c>
      <c r="AI2258" s="275">
        <v>5.3380005381982842</v>
      </c>
      <c r="AJ2258" s="275">
        <v>5.3380005381982842</v>
      </c>
      <c r="AK2258" s="275">
        <v>5.3380005381982842</v>
      </c>
    </row>
    <row r="2259" spans="1:37" ht="15" x14ac:dyDescent="0.25">
      <c r="A2259" s="269" t="s">
        <v>3262</v>
      </c>
      <c r="B2259" s="269" t="s">
        <v>3263</v>
      </c>
      <c r="C2259" s="275">
        <v>30</v>
      </c>
      <c r="D2259" s="269" t="s">
        <v>802</v>
      </c>
      <c r="E2259" s="275">
        <v>43.75535068158478</v>
      </c>
      <c r="F2259" s="275">
        <v>28.14676054074743</v>
      </c>
      <c r="G2259" s="275">
        <v>40.136378814549523</v>
      </c>
      <c r="H2259" s="275">
        <v>43.75535068158478</v>
      </c>
      <c r="I2259" s="275">
        <v>28.14676054074743</v>
      </c>
      <c r="J2259" s="275">
        <v>39.853203146375442</v>
      </c>
      <c r="K2259" s="275">
        <v>43.75535068158478</v>
      </c>
      <c r="L2259" s="275">
        <v>28.14676054074743</v>
      </c>
      <c r="M2259" s="275">
        <v>39.853203146375442</v>
      </c>
      <c r="N2259" s="275">
        <v>21.024961617666953</v>
      </c>
      <c r="O2259" s="275">
        <v>14.389007006708772</v>
      </c>
      <c r="P2259" s="275">
        <v>19.365972964927405</v>
      </c>
      <c r="Q2259" s="275">
        <v>21.024961617666953</v>
      </c>
      <c r="R2259" s="275">
        <v>14.389007006708772</v>
      </c>
      <c r="S2259" s="275">
        <v>19.365972964927408</v>
      </c>
      <c r="T2259" s="275">
        <v>21.024961617666953</v>
      </c>
      <c r="U2259" s="275">
        <v>14.389007006708772</v>
      </c>
      <c r="V2259" s="275">
        <v>19.365972964927408</v>
      </c>
      <c r="W2259" s="275">
        <v>0</v>
      </c>
      <c r="X2259" s="275">
        <v>0</v>
      </c>
      <c r="Y2259" s="275">
        <v>0</v>
      </c>
      <c r="Z2259" s="275">
        <v>0</v>
      </c>
      <c r="AA2259" s="275">
        <v>0</v>
      </c>
      <c r="AB2259" s="275">
        <v>0</v>
      </c>
      <c r="AC2259" s="275">
        <v>0</v>
      </c>
      <c r="AD2259" s="275">
        <v>0</v>
      </c>
      <c r="AE2259" s="275">
        <v>0</v>
      </c>
      <c r="AF2259" s="275">
        <v>43.527080855700007</v>
      </c>
      <c r="AG2259" s="275">
        <v>4.0305650479999997</v>
      </c>
      <c r="AH2259" s="275">
        <v>4.0305650479999997</v>
      </c>
      <c r="AI2259" s="275">
        <v>3.8807129629453803</v>
      </c>
      <c r="AJ2259" s="275">
        <v>3.8807129629453803</v>
      </c>
      <c r="AK2259" s="275">
        <v>3.8807129629453803</v>
      </c>
    </row>
    <row r="2260" spans="1:37" ht="15" x14ac:dyDescent="0.25">
      <c r="A2260" s="269" t="s">
        <v>660</v>
      </c>
      <c r="B2260" s="269" t="s">
        <v>661</v>
      </c>
      <c r="C2260" s="275">
        <v>30</v>
      </c>
      <c r="D2260" s="269" t="s">
        <v>802</v>
      </c>
      <c r="E2260" s="275">
        <v>96.132609426576366</v>
      </c>
      <c r="F2260" s="275">
        <v>63.069019748138587</v>
      </c>
      <c r="G2260" s="275">
        <v>88.62184712209779</v>
      </c>
      <c r="H2260" s="275">
        <v>96.132609426576366</v>
      </c>
      <c r="I2260" s="275">
        <v>63.069019748138587</v>
      </c>
      <c r="J2260" s="275">
        <v>87.866712006966921</v>
      </c>
      <c r="K2260" s="275">
        <v>96.132609426576366</v>
      </c>
      <c r="L2260" s="275">
        <v>63.069019748138587</v>
      </c>
      <c r="M2260" s="275">
        <v>87.866712006966921</v>
      </c>
      <c r="N2260" s="275">
        <v>47.074940595844666</v>
      </c>
      <c r="O2260" s="275">
        <v>32.02031910701848</v>
      </c>
      <c r="P2260" s="275">
        <v>43.311285223638123</v>
      </c>
      <c r="Q2260" s="275">
        <v>47.074940595844666</v>
      </c>
      <c r="R2260" s="275">
        <v>32.02031910701848</v>
      </c>
      <c r="S2260" s="275">
        <v>43.311285223638123</v>
      </c>
      <c r="T2260" s="275">
        <v>47.074940595844666</v>
      </c>
      <c r="U2260" s="275">
        <v>32.02031910701848</v>
      </c>
      <c r="V2260" s="275">
        <v>43.311285223638123</v>
      </c>
      <c r="W2260" s="275">
        <v>0.58923679074153834</v>
      </c>
      <c r="X2260" s="275">
        <v>1.6277811710657585E-2</v>
      </c>
      <c r="Y2260" s="275">
        <v>0.30275730122609795</v>
      </c>
      <c r="Z2260" s="275">
        <v>0.19544033653464812</v>
      </c>
      <c r="AA2260" s="275">
        <v>0.19544033653464812</v>
      </c>
      <c r="AB2260" s="275">
        <v>0.19544033653464812</v>
      </c>
      <c r="AC2260" s="275">
        <v>0.19544033653464812</v>
      </c>
      <c r="AD2260" s="275">
        <v>0.19544033653464812</v>
      </c>
      <c r="AE2260" s="275">
        <v>0.19544033653464812</v>
      </c>
      <c r="AF2260" s="275">
        <v>104.6846696122</v>
      </c>
      <c r="AG2260" s="275">
        <v>9.6936964609</v>
      </c>
      <c r="AH2260" s="275">
        <v>9.6936964609</v>
      </c>
      <c r="AI2260" s="275">
        <v>8.4366083768871327</v>
      </c>
      <c r="AJ2260" s="275">
        <v>8.4366083768871327</v>
      </c>
      <c r="AK2260" s="275">
        <v>8.4366083768871327</v>
      </c>
    </row>
    <row r="2261" spans="1:37" ht="15" x14ac:dyDescent="0.25">
      <c r="A2261" s="269" t="s">
        <v>1261</v>
      </c>
      <c r="B2261" s="269" t="s">
        <v>662</v>
      </c>
      <c r="C2261" s="275">
        <v>8</v>
      </c>
      <c r="D2261" s="269" t="s">
        <v>802</v>
      </c>
      <c r="E2261" s="275">
        <v>21.821383339467353</v>
      </c>
      <c r="F2261" s="275">
        <v>14.839383524427186</v>
      </c>
      <c r="G2261" s="275">
        <v>20.264667164490032</v>
      </c>
      <c r="H2261" s="275">
        <v>21.821383339467353</v>
      </c>
      <c r="I2261" s="275">
        <v>14.839383524427186</v>
      </c>
      <c r="J2261" s="275">
        <v>20.075883385707311</v>
      </c>
      <c r="K2261" s="275">
        <v>21.821383339467353</v>
      </c>
      <c r="L2261" s="275">
        <v>14.839383524427186</v>
      </c>
      <c r="M2261" s="275">
        <v>20.075883385707311</v>
      </c>
      <c r="N2261" s="275">
        <v>12.554954739060994</v>
      </c>
      <c r="O2261" s="275">
        <v>9.1874879879137925</v>
      </c>
      <c r="P2261" s="275">
        <v>11.713088051274193</v>
      </c>
      <c r="Q2261" s="275">
        <v>12.554954739060994</v>
      </c>
      <c r="R2261" s="275">
        <v>9.1874879879137925</v>
      </c>
      <c r="S2261" s="275">
        <v>11.713088051274195</v>
      </c>
      <c r="T2261" s="275">
        <v>12.554954739060994</v>
      </c>
      <c r="U2261" s="275">
        <v>9.1874879879137925</v>
      </c>
      <c r="V2261" s="275">
        <v>11.713088051274195</v>
      </c>
      <c r="W2261" s="275">
        <v>0.16147280675210066</v>
      </c>
      <c r="X2261" s="275">
        <v>4.5506282921192742E-3</v>
      </c>
      <c r="Y2261" s="275">
        <v>8.3011717522109965E-2</v>
      </c>
      <c r="Z2261" s="275">
        <v>5.6163947698233338E-2</v>
      </c>
      <c r="AA2261" s="275">
        <v>5.6163947698233338E-2</v>
      </c>
      <c r="AB2261" s="275">
        <v>5.6163947698233338E-2</v>
      </c>
      <c r="AC2261" s="275">
        <v>5.6163947698233338E-2</v>
      </c>
      <c r="AD2261" s="275">
        <v>5.6163947698233338E-2</v>
      </c>
      <c r="AE2261" s="275">
        <v>5.6163947698233338E-2</v>
      </c>
      <c r="AF2261" s="275">
        <v>24.2144481803</v>
      </c>
      <c r="AG2261" s="275">
        <v>2.2422335961999997</v>
      </c>
      <c r="AH2261" s="275">
        <v>2.2422335961999997</v>
      </c>
      <c r="AI2261" s="275">
        <v>1.7552358908174424</v>
      </c>
      <c r="AJ2261" s="275">
        <v>1.7552358908174424</v>
      </c>
      <c r="AK2261" s="275">
        <v>1.7552358908174424</v>
      </c>
    </row>
    <row r="2262" spans="1:37" ht="15" x14ac:dyDescent="0.25">
      <c r="A2262" s="269" t="s">
        <v>4247</v>
      </c>
      <c r="B2262" s="269" t="s">
        <v>662</v>
      </c>
      <c r="C2262" s="275">
        <v>8</v>
      </c>
      <c r="D2262" s="269" t="s">
        <v>802</v>
      </c>
      <c r="E2262" s="275">
        <v>21.821383339467353</v>
      </c>
      <c r="F2262" s="275">
        <v>14.839383524427186</v>
      </c>
      <c r="G2262" s="275">
        <v>20.264667164490032</v>
      </c>
      <c r="H2262" s="275">
        <v>21.821383339467353</v>
      </c>
      <c r="I2262" s="275">
        <v>14.839383524427186</v>
      </c>
      <c r="J2262" s="275">
        <v>20.075883385707311</v>
      </c>
      <c r="K2262" s="275">
        <v>21.821383339467353</v>
      </c>
      <c r="L2262" s="275">
        <v>14.839383524427186</v>
      </c>
      <c r="M2262" s="275">
        <v>20.075883385707311</v>
      </c>
      <c r="N2262" s="275">
        <v>12.554954739060996</v>
      </c>
      <c r="O2262" s="275">
        <v>9.1874879879137925</v>
      </c>
      <c r="P2262" s="275">
        <v>11.713088051274196</v>
      </c>
      <c r="Q2262" s="275">
        <v>12.554954739060996</v>
      </c>
      <c r="R2262" s="275">
        <v>9.1874879879137925</v>
      </c>
      <c r="S2262" s="275">
        <v>11.713088051274195</v>
      </c>
      <c r="T2262" s="275">
        <v>12.554954739060996</v>
      </c>
      <c r="U2262" s="275">
        <v>9.1874879879137925</v>
      </c>
      <c r="V2262" s="275">
        <v>11.713088051274195</v>
      </c>
      <c r="W2262" s="275">
        <v>0.16147280675210066</v>
      </c>
      <c r="X2262" s="275">
        <v>4.5506282921192742E-3</v>
      </c>
      <c r="Y2262" s="275">
        <v>8.3011717522109965E-2</v>
      </c>
      <c r="Z2262" s="275">
        <v>5.6163947698233338E-2</v>
      </c>
      <c r="AA2262" s="275">
        <v>5.6163947698233338E-2</v>
      </c>
      <c r="AB2262" s="275">
        <v>5.6163947698233338E-2</v>
      </c>
      <c r="AC2262" s="275">
        <v>5.6163947698233338E-2</v>
      </c>
      <c r="AD2262" s="275">
        <v>5.6163947698233338E-2</v>
      </c>
      <c r="AE2262" s="275">
        <v>5.6163947698233338E-2</v>
      </c>
      <c r="AF2262" s="275">
        <v>24.2144481803</v>
      </c>
      <c r="AG2262" s="275">
        <v>2.2422335961999997</v>
      </c>
      <c r="AH2262" s="275">
        <v>2.2422335961999997</v>
      </c>
      <c r="AI2262" s="275">
        <v>1.7552358908174424</v>
      </c>
      <c r="AJ2262" s="275">
        <v>1.7552358908174424</v>
      </c>
      <c r="AK2262" s="275">
        <v>1.7552358908174424</v>
      </c>
    </row>
    <row r="2263" spans="1:37" ht="15" x14ac:dyDescent="0.25">
      <c r="A2263" s="269" t="s">
        <v>4248</v>
      </c>
      <c r="B2263" s="269" t="s">
        <v>4249</v>
      </c>
      <c r="C2263" s="275">
        <v>15</v>
      </c>
      <c r="D2263" s="269" t="s">
        <v>802</v>
      </c>
      <c r="E2263" s="275">
        <v>51.602366823559407</v>
      </c>
      <c r="F2263" s="275">
        <v>37.638367193479084</v>
      </c>
      <c r="G2263" s="275">
        <v>48.488934473604765</v>
      </c>
      <c r="H2263" s="275">
        <v>51.602366823559407</v>
      </c>
      <c r="I2263" s="275">
        <v>37.638367193479084</v>
      </c>
      <c r="J2263" s="275">
        <v>48.11136691603933</v>
      </c>
      <c r="K2263" s="275">
        <v>51.602366823559407</v>
      </c>
      <c r="L2263" s="275">
        <v>37.638367193479084</v>
      </c>
      <c r="M2263" s="275">
        <v>48.11136691603933</v>
      </c>
      <c r="N2263" s="275">
        <v>25.297134771267856</v>
      </c>
      <c r="O2263" s="275">
        <v>17.78536654217428</v>
      </c>
      <c r="P2263" s="275">
        <v>23.419192713994459</v>
      </c>
      <c r="Q2263" s="275">
        <v>25.297134771267856</v>
      </c>
      <c r="R2263" s="275">
        <v>17.78536654217428</v>
      </c>
      <c r="S2263" s="275">
        <v>23.419192713994462</v>
      </c>
      <c r="T2263" s="275">
        <v>25.297134771267856</v>
      </c>
      <c r="U2263" s="275">
        <v>17.78536654217428</v>
      </c>
      <c r="V2263" s="275">
        <v>23.419192713994462</v>
      </c>
      <c r="W2263" s="275">
        <v>0</v>
      </c>
      <c r="X2263" s="275">
        <v>0</v>
      </c>
      <c r="Y2263" s="275">
        <v>0</v>
      </c>
      <c r="Z2263" s="275">
        <v>0</v>
      </c>
      <c r="AA2263" s="275">
        <v>0</v>
      </c>
      <c r="AB2263" s="275">
        <v>0</v>
      </c>
      <c r="AC2263" s="275">
        <v>0</v>
      </c>
      <c r="AD2263" s="275">
        <v>0</v>
      </c>
      <c r="AE2263" s="275">
        <v>0</v>
      </c>
      <c r="AF2263" s="275">
        <v>49.461225888600005</v>
      </c>
      <c r="AG2263" s="275">
        <v>4.5800601472999993</v>
      </c>
      <c r="AH2263" s="275">
        <v>4.5800601472999993</v>
      </c>
      <c r="AI2263" s="275">
        <v>4.9078231749186276</v>
      </c>
      <c r="AJ2263" s="275">
        <v>4.9078231749186276</v>
      </c>
      <c r="AK2263" s="275">
        <v>4.9078231749186276</v>
      </c>
    </row>
    <row r="2264" spans="1:37" ht="15" x14ac:dyDescent="0.25">
      <c r="A2264" s="269" t="s">
        <v>663</v>
      </c>
      <c r="B2264" s="269" t="s">
        <v>664</v>
      </c>
      <c r="C2264" s="275">
        <v>28</v>
      </c>
      <c r="D2264" s="269" t="s">
        <v>802</v>
      </c>
      <c r="E2264" s="275">
        <v>59.721258500374113</v>
      </c>
      <c r="F2264" s="275">
        <v>42.266258962773705</v>
      </c>
      <c r="G2264" s="275">
        <v>55.829468062930822</v>
      </c>
      <c r="H2264" s="275">
        <v>59.721258500374113</v>
      </c>
      <c r="I2264" s="275">
        <v>42.266258962773705</v>
      </c>
      <c r="J2264" s="275">
        <v>55.357508615974012</v>
      </c>
      <c r="K2264" s="275">
        <v>59.721258500374113</v>
      </c>
      <c r="L2264" s="275">
        <v>42.266258962773705</v>
      </c>
      <c r="M2264" s="275">
        <v>55.357508615974012</v>
      </c>
      <c r="N2264" s="275">
        <v>31.484900750225872</v>
      </c>
      <c r="O2264" s="275">
        <v>22.289399145558694</v>
      </c>
      <c r="P2264" s="275">
        <v>29.186025349059076</v>
      </c>
      <c r="Q2264" s="275">
        <v>31.484900750225872</v>
      </c>
      <c r="R2264" s="275">
        <v>22.289399145558694</v>
      </c>
      <c r="S2264" s="275">
        <v>29.186025349059079</v>
      </c>
      <c r="T2264" s="275">
        <v>31.484900750225872</v>
      </c>
      <c r="U2264" s="275">
        <v>22.289399145558694</v>
      </c>
      <c r="V2264" s="275">
        <v>29.186025349059079</v>
      </c>
      <c r="W2264" s="275">
        <v>0.50457652234631223</v>
      </c>
      <c r="X2264" s="275">
        <v>9.3055857465316263E-3</v>
      </c>
      <c r="Y2264" s="275">
        <v>0.25694105404642192</v>
      </c>
      <c r="Z2264" s="275">
        <v>0.12488094495636262</v>
      </c>
      <c r="AA2264" s="275">
        <v>0.12488094495636262</v>
      </c>
      <c r="AB2264" s="275">
        <v>0.12488094495636262</v>
      </c>
      <c r="AC2264" s="275">
        <v>0.12488094495636262</v>
      </c>
      <c r="AD2264" s="275">
        <v>0.12488094495636262</v>
      </c>
      <c r="AE2264" s="275">
        <v>0.12488094495636262</v>
      </c>
      <c r="AF2264" s="275">
        <v>61.5446508554</v>
      </c>
      <c r="AG2264" s="275">
        <v>5.6989731619999988</v>
      </c>
      <c r="AH2264" s="275">
        <v>5.6989731619999988</v>
      </c>
      <c r="AI2264" s="275">
        <v>6.0035917803981222</v>
      </c>
      <c r="AJ2264" s="275">
        <v>6.0035917803981222</v>
      </c>
      <c r="AK2264" s="275">
        <v>6.0035917803981222</v>
      </c>
    </row>
    <row r="2265" spans="1:37" ht="15" x14ac:dyDescent="0.25">
      <c r="A2265" s="269" t="s">
        <v>3264</v>
      </c>
      <c r="B2265" s="269" t="s">
        <v>665</v>
      </c>
      <c r="C2265" s="275">
        <v>4339</v>
      </c>
      <c r="D2265" s="269" t="s">
        <v>802</v>
      </c>
      <c r="E2265" s="275">
        <v>39223.87143984923</v>
      </c>
      <c r="F2265" s="275">
        <v>25776.848873668827</v>
      </c>
      <c r="G2265" s="275">
        <v>30191.471094821522</v>
      </c>
      <c r="H2265" s="275">
        <v>29151.009600600188</v>
      </c>
      <c r="I2265" s="275">
        <v>22187.559198263938</v>
      </c>
      <c r="J2265" s="275">
        <v>25284.472356990631</v>
      </c>
      <c r="K2265" s="275">
        <v>24242.254589058699</v>
      </c>
      <c r="L2265" s="275">
        <v>20023.551849018608</v>
      </c>
      <c r="M2265" s="275">
        <v>21858.873249210861</v>
      </c>
      <c r="N2265" s="275">
        <v>12135.455567730904</v>
      </c>
      <c r="O2265" s="275">
        <v>9553.2121779112695</v>
      </c>
      <c r="P2265" s="275">
        <v>10388.815948348334</v>
      </c>
      <c r="Q2265" s="275">
        <v>10747.264772999302</v>
      </c>
      <c r="R2265" s="275">
        <v>9088.0511343839426</v>
      </c>
      <c r="S2265" s="275">
        <v>9862.400483654299</v>
      </c>
      <c r="T2265" s="275">
        <v>10018.90909201624</v>
      </c>
      <c r="U2265" s="275">
        <v>8651.6064084751433</v>
      </c>
      <c r="V2265" s="275">
        <v>9205.5053362755862</v>
      </c>
      <c r="W2265" s="275">
        <v>61555.944549206746</v>
      </c>
      <c r="X2265" s="275">
        <v>46490.71143616578</v>
      </c>
      <c r="Y2265" s="275">
        <v>54023.32799268626</v>
      </c>
      <c r="Z2265" s="275">
        <v>706.0836272734158</v>
      </c>
      <c r="AA2265" s="275">
        <v>706.0836272734158</v>
      </c>
      <c r="AB2265" s="275">
        <v>706.0836272734158</v>
      </c>
      <c r="AC2265" s="275">
        <v>706.0836272734158</v>
      </c>
      <c r="AD2265" s="275">
        <v>706.0836272734158</v>
      </c>
      <c r="AE2265" s="275">
        <v>706.0836272734158</v>
      </c>
      <c r="AF2265" s="275">
        <v>19004.926329351307</v>
      </c>
      <c r="AG2265" s="275">
        <v>1746.6301002733062</v>
      </c>
      <c r="AH2265" s="275">
        <v>1746.6301002733062</v>
      </c>
      <c r="AI2265" s="275">
        <v>1791.2762646248773</v>
      </c>
      <c r="AJ2265" s="275">
        <v>1791.2762646248773</v>
      </c>
      <c r="AK2265" s="275">
        <v>1791.2762646248773</v>
      </c>
    </row>
    <row r="2266" spans="1:37" ht="15" x14ac:dyDescent="0.25">
      <c r="A2266" s="269" t="s">
        <v>3265</v>
      </c>
      <c r="B2266" s="269" t="s">
        <v>1262</v>
      </c>
      <c r="C2266" s="275">
        <v>136</v>
      </c>
      <c r="D2266" s="269" t="s">
        <v>802</v>
      </c>
      <c r="E2266" s="275">
        <v>1686.5107171710331</v>
      </c>
      <c r="F2266" s="275">
        <v>1038.9254868705705</v>
      </c>
      <c r="G2266" s="275">
        <v>1232.5400375619481</v>
      </c>
      <c r="H2266" s="275">
        <v>1385.7153732024044</v>
      </c>
      <c r="I2266" s="275">
        <v>854.5789037801344</v>
      </c>
      <c r="J2266" s="275">
        <v>1079.5755421282452</v>
      </c>
      <c r="K2266" s="275">
        <v>866.63943665065494</v>
      </c>
      <c r="L2266" s="275">
        <v>727.36589069980937</v>
      </c>
      <c r="M2266" s="275">
        <v>811.56076281641151</v>
      </c>
      <c r="N2266" s="275">
        <v>563.74042392044805</v>
      </c>
      <c r="O2266" s="275">
        <v>267.60141018474854</v>
      </c>
      <c r="P2266" s="275">
        <v>380.05837237538361</v>
      </c>
      <c r="Q2266" s="275">
        <v>441.07123695111682</v>
      </c>
      <c r="R2266" s="275">
        <v>309.16302075112208</v>
      </c>
      <c r="S2266" s="275">
        <v>355.10114881168829</v>
      </c>
      <c r="T2266" s="275">
        <v>298.52251010486907</v>
      </c>
      <c r="U2266" s="275">
        <v>251.75440361841524</v>
      </c>
      <c r="V2266" s="275">
        <v>281.10290952710363</v>
      </c>
      <c r="W2266" s="275">
        <v>6.9736481254529954</v>
      </c>
      <c r="X2266" s="275">
        <v>0.16370743327251142</v>
      </c>
      <c r="Y2266" s="275">
        <v>3.5686777793627535</v>
      </c>
      <c r="Z2266" s="275">
        <v>2.6540008996528037</v>
      </c>
      <c r="AA2266" s="275">
        <v>2.6540008996528037</v>
      </c>
      <c r="AB2266" s="275">
        <v>2.6540008996528037</v>
      </c>
      <c r="AC2266" s="275">
        <v>2.6540008996528037</v>
      </c>
      <c r="AD2266" s="275">
        <v>2.6540008996528037</v>
      </c>
      <c r="AE2266" s="275">
        <v>2.6540008996528037</v>
      </c>
      <c r="AF2266" s="275">
        <v>601.7272831047743</v>
      </c>
      <c r="AG2266" s="275">
        <v>55.719367152943178</v>
      </c>
      <c r="AH2266" s="275">
        <v>55.719367152943178</v>
      </c>
      <c r="AI2266" s="275">
        <v>45.978605868481125</v>
      </c>
      <c r="AJ2266" s="275">
        <v>45.978605868481125</v>
      </c>
      <c r="AK2266" s="275">
        <v>45.978605868481125</v>
      </c>
    </row>
    <row r="2267" spans="1:37" ht="15" x14ac:dyDescent="0.25">
      <c r="A2267" s="269" t="s">
        <v>4250</v>
      </c>
      <c r="B2267" s="269" t="s">
        <v>1263</v>
      </c>
      <c r="C2267" s="275">
        <v>523</v>
      </c>
      <c r="D2267" s="269" t="s">
        <v>802</v>
      </c>
      <c r="E2267" s="275">
        <v>3671.4773316415121</v>
      </c>
      <c r="F2267" s="275">
        <v>2104.2812084998832</v>
      </c>
      <c r="G2267" s="275">
        <v>2576.7835247010412</v>
      </c>
      <c r="H2267" s="275">
        <v>2728.8208936658125</v>
      </c>
      <c r="I2267" s="275">
        <v>2323.1947985920906</v>
      </c>
      <c r="J2267" s="275">
        <v>2476.5015006909412</v>
      </c>
      <c r="K2267" s="275">
        <v>2728.8208936658125</v>
      </c>
      <c r="L2267" s="275">
        <v>2395.849227055739</v>
      </c>
      <c r="M2267" s="275">
        <v>2526.4199761253099</v>
      </c>
      <c r="N2267" s="275">
        <v>1168.8041821958432</v>
      </c>
      <c r="O2267" s="275">
        <v>527.33876185648649</v>
      </c>
      <c r="P2267" s="275">
        <v>763.13605675973611</v>
      </c>
      <c r="Q2267" s="275">
        <v>851.52810707610183</v>
      </c>
      <c r="R2267" s="275">
        <v>635.63649257338056</v>
      </c>
      <c r="S2267" s="275">
        <v>719.89217123042067</v>
      </c>
      <c r="T2267" s="275">
        <v>851.52810707610183</v>
      </c>
      <c r="U2267" s="275">
        <v>635.63649257338056</v>
      </c>
      <c r="V2267" s="275">
        <v>724.40457667695773</v>
      </c>
      <c r="W2267" s="275">
        <v>26.107151586659786</v>
      </c>
      <c r="X2267" s="275">
        <v>0.52599359302554227</v>
      </c>
      <c r="Y2267" s="275">
        <v>13.316572589842664</v>
      </c>
      <c r="Z2267" s="275">
        <v>4.019665587943634</v>
      </c>
      <c r="AA2267" s="275">
        <v>4.019665587943634</v>
      </c>
      <c r="AB2267" s="275">
        <v>4.019665587943634</v>
      </c>
      <c r="AC2267" s="275">
        <v>4.019665587943634</v>
      </c>
      <c r="AD2267" s="275">
        <v>4.019665587943634</v>
      </c>
      <c r="AE2267" s="275">
        <v>4.019665587943634</v>
      </c>
      <c r="AF2267" s="275">
        <v>1096.6338081823528</v>
      </c>
      <c r="AG2267" s="275">
        <v>101.54721415897527</v>
      </c>
      <c r="AH2267" s="275">
        <v>101.54721415897527</v>
      </c>
      <c r="AI2267" s="275">
        <v>95.061619879111291</v>
      </c>
      <c r="AJ2267" s="275">
        <v>95.061619879111291</v>
      </c>
      <c r="AK2267" s="275">
        <v>95.061619879111291</v>
      </c>
    </row>
    <row r="2268" spans="1:37" ht="15" x14ac:dyDescent="0.25">
      <c r="A2268" s="269" t="s">
        <v>2482</v>
      </c>
      <c r="B2268" s="269" t="s">
        <v>1263</v>
      </c>
      <c r="C2268" s="275">
        <v>523</v>
      </c>
      <c r="D2268" s="269" t="s">
        <v>802</v>
      </c>
      <c r="E2268" s="275">
        <v>3671.4773316415121</v>
      </c>
      <c r="F2268" s="275">
        <v>2104.2812084998832</v>
      </c>
      <c r="G2268" s="275">
        <v>2576.7835247010412</v>
      </c>
      <c r="H2268" s="275">
        <v>2728.8208936658125</v>
      </c>
      <c r="I2268" s="275">
        <v>2323.1947985920906</v>
      </c>
      <c r="J2268" s="275">
        <v>2476.5015006909412</v>
      </c>
      <c r="K2268" s="275">
        <v>2728.8208936658125</v>
      </c>
      <c r="L2268" s="275">
        <v>2395.849227055739</v>
      </c>
      <c r="M2268" s="275">
        <v>2526.4199761253099</v>
      </c>
      <c r="N2268" s="275">
        <v>1168.7672911167592</v>
      </c>
      <c r="O2268" s="275">
        <v>527.30187077740266</v>
      </c>
      <c r="P2268" s="275">
        <v>763.09916568065216</v>
      </c>
      <c r="Q2268" s="275">
        <v>851.491215997018</v>
      </c>
      <c r="R2268" s="275">
        <v>635.59960149429673</v>
      </c>
      <c r="S2268" s="275">
        <v>719.85528015133673</v>
      </c>
      <c r="T2268" s="275">
        <v>851.491215997018</v>
      </c>
      <c r="U2268" s="275">
        <v>635.59960149429673</v>
      </c>
      <c r="V2268" s="275">
        <v>724.36768559787402</v>
      </c>
      <c r="W2268" s="275">
        <v>26.107151586659786</v>
      </c>
      <c r="X2268" s="275">
        <v>0.52599359302554227</v>
      </c>
      <c r="Y2268" s="275">
        <v>13.316572589842664</v>
      </c>
      <c r="Z2268" s="275">
        <v>4.019665587943634</v>
      </c>
      <c r="AA2268" s="275">
        <v>4.019665587943634</v>
      </c>
      <c r="AB2268" s="275">
        <v>4.019665587943634</v>
      </c>
      <c r="AC2268" s="275">
        <v>4.019665587943634</v>
      </c>
      <c r="AD2268" s="275">
        <v>4.019665587943634</v>
      </c>
      <c r="AE2268" s="275">
        <v>4.019665587943634</v>
      </c>
      <c r="AF2268" s="275">
        <v>1096.7633962649529</v>
      </c>
      <c r="AG2268" s="275">
        <v>101.55921386037527</v>
      </c>
      <c r="AH2268" s="275">
        <v>101.55921386037527</v>
      </c>
      <c r="AI2268" s="275">
        <v>95.824245470142458</v>
      </c>
      <c r="AJ2268" s="275">
        <v>95.824245470142458</v>
      </c>
      <c r="AK2268" s="275">
        <v>95.824245470142458</v>
      </c>
    </row>
    <row r="2269" spans="1:37" ht="15" x14ac:dyDescent="0.25">
      <c r="A2269" s="269" t="s">
        <v>4251</v>
      </c>
      <c r="B2269" s="269" t="s">
        <v>1264</v>
      </c>
      <c r="C2269" s="275">
        <v>129</v>
      </c>
      <c r="D2269" s="269" t="s">
        <v>802</v>
      </c>
      <c r="E2269" s="275">
        <v>1219.1813918628752</v>
      </c>
      <c r="F2269" s="275">
        <v>720.06567280342801</v>
      </c>
      <c r="G2269" s="275">
        <v>871.9088709318022</v>
      </c>
      <c r="H2269" s="275">
        <v>926.81842158526661</v>
      </c>
      <c r="I2269" s="275">
        <v>792.52645925314573</v>
      </c>
      <c r="J2269" s="275">
        <v>838.98044513744105</v>
      </c>
      <c r="K2269" s="275">
        <v>926.81842158526661</v>
      </c>
      <c r="L2269" s="275">
        <v>800.31843214814398</v>
      </c>
      <c r="M2269" s="275">
        <v>855.37158632484568</v>
      </c>
      <c r="N2269" s="275">
        <v>419.49379611528428</v>
      </c>
      <c r="O2269" s="275">
        <v>208.38598355010262</v>
      </c>
      <c r="P2269" s="275">
        <v>285.57327296310001</v>
      </c>
      <c r="Q2269" s="275">
        <v>314.35884027294162</v>
      </c>
      <c r="R2269" s="275">
        <v>243.94643244221709</v>
      </c>
      <c r="S2269" s="275">
        <v>271.37378816242932</v>
      </c>
      <c r="T2269" s="275">
        <v>314.35884027294162</v>
      </c>
      <c r="U2269" s="275">
        <v>243.94643244221709</v>
      </c>
      <c r="V2269" s="275">
        <v>272.85547353293407</v>
      </c>
      <c r="W2269" s="275">
        <v>12.540661066334307</v>
      </c>
      <c r="X2269" s="275">
        <v>0.27754612456868072</v>
      </c>
      <c r="Y2269" s="275">
        <v>6.4091035954514934</v>
      </c>
      <c r="Z2269" s="275">
        <v>1.915506362576308</v>
      </c>
      <c r="AA2269" s="275">
        <v>1.915506362576308</v>
      </c>
      <c r="AB2269" s="275">
        <v>1.915506362576308</v>
      </c>
      <c r="AC2269" s="275">
        <v>1.915506362576308</v>
      </c>
      <c r="AD2269" s="275">
        <v>1.915506362576308</v>
      </c>
      <c r="AE2269" s="275">
        <v>1.915506362576308</v>
      </c>
      <c r="AF2269" s="275">
        <v>337.83495144599328</v>
      </c>
      <c r="AG2269" s="275">
        <v>31.28318633681625</v>
      </c>
      <c r="AH2269" s="275">
        <v>31.28318633681625</v>
      </c>
      <c r="AI2269" s="275">
        <v>32.730179708366478</v>
      </c>
      <c r="AJ2269" s="275">
        <v>32.730179708366478</v>
      </c>
      <c r="AK2269" s="275">
        <v>32.730179708366478</v>
      </c>
    </row>
    <row r="2270" spans="1:37" ht="15" x14ac:dyDescent="0.25">
      <c r="A2270" s="269" t="s">
        <v>2483</v>
      </c>
      <c r="B2270" s="269" t="s">
        <v>1264</v>
      </c>
      <c r="C2270" s="275">
        <v>129</v>
      </c>
      <c r="D2270" s="269" t="s">
        <v>802</v>
      </c>
      <c r="E2270" s="275">
        <v>1219.1813918628752</v>
      </c>
      <c r="F2270" s="275">
        <v>720.06567280342801</v>
      </c>
      <c r="G2270" s="275">
        <v>871.9088709318022</v>
      </c>
      <c r="H2270" s="275">
        <v>926.81842158526661</v>
      </c>
      <c r="I2270" s="275">
        <v>792.52645925314573</v>
      </c>
      <c r="J2270" s="275">
        <v>838.98044513744105</v>
      </c>
      <c r="K2270" s="275">
        <v>926.81842158526661</v>
      </c>
      <c r="L2270" s="275">
        <v>800.31843214814398</v>
      </c>
      <c r="M2270" s="275">
        <v>855.37158632484568</v>
      </c>
      <c r="N2270" s="275">
        <v>419.4569050362004</v>
      </c>
      <c r="O2270" s="275">
        <v>208.34909247101871</v>
      </c>
      <c r="P2270" s="275">
        <v>285.53638188401607</v>
      </c>
      <c r="Q2270" s="275">
        <v>314.32194919385773</v>
      </c>
      <c r="R2270" s="275">
        <v>243.90954136313317</v>
      </c>
      <c r="S2270" s="275">
        <v>271.33689708334543</v>
      </c>
      <c r="T2270" s="275">
        <v>314.32194919385773</v>
      </c>
      <c r="U2270" s="275">
        <v>243.90954136313317</v>
      </c>
      <c r="V2270" s="275">
        <v>272.81858245385018</v>
      </c>
      <c r="W2270" s="275">
        <v>12.540661066334307</v>
      </c>
      <c r="X2270" s="275">
        <v>0.27754612456868072</v>
      </c>
      <c r="Y2270" s="275">
        <v>6.4091035954514934</v>
      </c>
      <c r="Z2270" s="275">
        <v>1.915506362576308</v>
      </c>
      <c r="AA2270" s="275">
        <v>1.915506362576308</v>
      </c>
      <c r="AB2270" s="275">
        <v>1.915506362576308</v>
      </c>
      <c r="AC2270" s="275">
        <v>1.915506362576308</v>
      </c>
      <c r="AD2270" s="275">
        <v>1.915506362576308</v>
      </c>
      <c r="AE2270" s="275">
        <v>1.915506362576308</v>
      </c>
      <c r="AF2270" s="275">
        <v>337.89276771939325</v>
      </c>
      <c r="AG2270" s="275">
        <v>31.288540053416249</v>
      </c>
      <c r="AH2270" s="275">
        <v>31.288540053416249</v>
      </c>
      <c r="AI2270" s="275">
        <v>33.059428023720564</v>
      </c>
      <c r="AJ2270" s="275">
        <v>33.059428023720564</v>
      </c>
      <c r="AK2270" s="275">
        <v>33.059428023720564</v>
      </c>
    </row>
    <row r="2271" spans="1:37" ht="15" x14ac:dyDescent="0.25">
      <c r="A2271" s="269" t="s">
        <v>4252</v>
      </c>
      <c r="B2271" s="269" t="s">
        <v>2079</v>
      </c>
      <c r="C2271" s="275">
        <v>163</v>
      </c>
      <c r="D2271" s="269" t="s">
        <v>802</v>
      </c>
      <c r="E2271" s="275">
        <v>931.55210852561549</v>
      </c>
      <c r="F2271" s="275">
        <v>534.29388950486782</v>
      </c>
      <c r="G2271" s="275">
        <v>651.84676575050787</v>
      </c>
      <c r="H2271" s="275">
        <v>680.7256573995071</v>
      </c>
      <c r="I2271" s="275">
        <v>585.14737977386392</v>
      </c>
      <c r="J2271" s="275">
        <v>627.89881971824502</v>
      </c>
      <c r="K2271" s="275">
        <v>680.7256573995071</v>
      </c>
      <c r="L2271" s="275">
        <v>618.79774023925313</v>
      </c>
      <c r="M2271" s="275">
        <v>639.8196496727212</v>
      </c>
      <c r="N2271" s="275">
        <v>282.3623314992339</v>
      </c>
      <c r="O2271" s="275">
        <v>128.91825347140636</v>
      </c>
      <c r="P2271" s="275">
        <v>185.09890223610216</v>
      </c>
      <c r="Q2271" s="275">
        <v>206.07829856213925</v>
      </c>
      <c r="R2271" s="275">
        <v>154.78039812021689</v>
      </c>
      <c r="S2271" s="275">
        <v>174.77200419925077</v>
      </c>
      <c r="T2271" s="275">
        <v>206.07829856213925</v>
      </c>
      <c r="U2271" s="275">
        <v>154.78039812021689</v>
      </c>
      <c r="V2271" s="275">
        <v>175.84959355961786</v>
      </c>
      <c r="W2271" s="275">
        <v>5.8194871963160324</v>
      </c>
      <c r="X2271" s="275">
        <v>0.10645893630317056</v>
      </c>
      <c r="Y2271" s="275">
        <v>2.9629730663096017</v>
      </c>
      <c r="Z2271" s="275">
        <v>0.85617137608583849</v>
      </c>
      <c r="AA2271" s="275">
        <v>0.85617137608583849</v>
      </c>
      <c r="AB2271" s="275">
        <v>0.85617137608583849</v>
      </c>
      <c r="AC2271" s="275">
        <v>0.85617137608583849</v>
      </c>
      <c r="AD2271" s="275">
        <v>0.85617137608583849</v>
      </c>
      <c r="AE2271" s="275">
        <v>0.85617137608583849</v>
      </c>
      <c r="AF2271" s="275">
        <v>282.38402960950003</v>
      </c>
      <c r="AG2271" s="275">
        <v>26.148486565499997</v>
      </c>
      <c r="AH2271" s="275">
        <v>26.148486565499997</v>
      </c>
      <c r="AI2271" s="275">
        <v>24.464672955407551</v>
      </c>
      <c r="AJ2271" s="275">
        <v>24.464672955407551</v>
      </c>
      <c r="AK2271" s="275">
        <v>24.464672955407551</v>
      </c>
    </row>
    <row r="2272" spans="1:37" ht="15" x14ac:dyDescent="0.25">
      <c r="A2272" s="269" t="s">
        <v>2484</v>
      </c>
      <c r="B2272" s="269" t="s">
        <v>2079</v>
      </c>
      <c r="C2272" s="275">
        <v>163</v>
      </c>
      <c r="D2272" s="269" t="s">
        <v>802</v>
      </c>
      <c r="E2272" s="275">
        <v>931.55210852561549</v>
      </c>
      <c r="F2272" s="275">
        <v>534.29388950486782</v>
      </c>
      <c r="G2272" s="275">
        <v>651.84676575050787</v>
      </c>
      <c r="H2272" s="275">
        <v>680.7256573995071</v>
      </c>
      <c r="I2272" s="275">
        <v>585.14737977386392</v>
      </c>
      <c r="J2272" s="275">
        <v>627.89881971824502</v>
      </c>
      <c r="K2272" s="275">
        <v>680.7256573995071</v>
      </c>
      <c r="L2272" s="275">
        <v>618.79774023925313</v>
      </c>
      <c r="M2272" s="275">
        <v>639.8196496727212</v>
      </c>
      <c r="N2272" s="275">
        <v>282.3623314992339</v>
      </c>
      <c r="O2272" s="275">
        <v>128.91825347140636</v>
      </c>
      <c r="P2272" s="275">
        <v>185.09890223610216</v>
      </c>
      <c r="Q2272" s="275">
        <v>206.07829856213922</v>
      </c>
      <c r="R2272" s="275">
        <v>154.78039812021686</v>
      </c>
      <c r="S2272" s="275">
        <v>174.77200419925074</v>
      </c>
      <c r="T2272" s="275">
        <v>206.07829856213922</v>
      </c>
      <c r="U2272" s="275">
        <v>154.78039812021686</v>
      </c>
      <c r="V2272" s="275">
        <v>175.84959355961786</v>
      </c>
      <c r="W2272" s="275">
        <v>5.8194871963160324</v>
      </c>
      <c r="X2272" s="275">
        <v>0.10645893630317056</v>
      </c>
      <c r="Y2272" s="275">
        <v>2.9629730663096017</v>
      </c>
      <c r="Z2272" s="275">
        <v>0.85617137608583849</v>
      </c>
      <c r="AA2272" s="275">
        <v>0.85617137608583849</v>
      </c>
      <c r="AB2272" s="275">
        <v>0.85617137608583849</v>
      </c>
      <c r="AC2272" s="275">
        <v>0.85617137608583849</v>
      </c>
      <c r="AD2272" s="275">
        <v>0.85617137608583849</v>
      </c>
      <c r="AE2272" s="275">
        <v>0.85617137608583849</v>
      </c>
      <c r="AF2272" s="275">
        <v>282.42878840260005</v>
      </c>
      <c r="AG2272" s="275">
        <v>26.152631176899998</v>
      </c>
      <c r="AH2272" s="275">
        <v>26.152631176899998</v>
      </c>
      <c r="AI2272" s="275">
        <v>24.735533752705734</v>
      </c>
      <c r="AJ2272" s="275">
        <v>24.735533752705734</v>
      </c>
      <c r="AK2272" s="275">
        <v>24.735533752705734</v>
      </c>
    </row>
    <row r="2273" spans="1:37" ht="15" x14ac:dyDescent="0.25">
      <c r="A2273" s="269" t="s">
        <v>4253</v>
      </c>
      <c r="B2273" s="269" t="s">
        <v>1265</v>
      </c>
      <c r="C2273" s="275">
        <v>231</v>
      </c>
      <c r="D2273" s="269" t="s">
        <v>802</v>
      </c>
      <c r="E2273" s="275">
        <v>1520.7438312530214</v>
      </c>
      <c r="F2273" s="275">
        <v>849.92164619158768</v>
      </c>
      <c r="G2273" s="275">
        <v>1053.0278880187313</v>
      </c>
      <c r="H2273" s="275">
        <v>1121.276814681039</v>
      </c>
      <c r="I2273" s="275">
        <v>945.52095956508117</v>
      </c>
      <c r="J2273" s="275">
        <v>1009.6222358352551</v>
      </c>
      <c r="K2273" s="275">
        <v>1121.276814681039</v>
      </c>
      <c r="L2273" s="275">
        <v>968.6062934472393</v>
      </c>
      <c r="M2273" s="275">
        <v>1031.2287401277431</v>
      </c>
      <c r="N2273" s="275">
        <v>466.94805458132481</v>
      </c>
      <c r="O2273" s="275">
        <v>190.03452483497745</v>
      </c>
      <c r="P2273" s="275">
        <v>292.46388156053371</v>
      </c>
      <c r="Q2273" s="275">
        <v>331.09096824102085</v>
      </c>
      <c r="R2273" s="275">
        <v>236.90966201094648</v>
      </c>
      <c r="S2273" s="275">
        <v>273.74637886874046</v>
      </c>
      <c r="T2273" s="275">
        <v>331.09096824102085</v>
      </c>
      <c r="U2273" s="275">
        <v>236.90966201094648</v>
      </c>
      <c r="V2273" s="275">
        <v>275.69950958440586</v>
      </c>
      <c r="W2273" s="275">
        <v>7.7470033240094498</v>
      </c>
      <c r="X2273" s="275">
        <v>0.14198853215369087</v>
      </c>
      <c r="Y2273" s="275">
        <v>3.9444959280815701</v>
      </c>
      <c r="Z2273" s="275">
        <v>1.2479878492814891</v>
      </c>
      <c r="AA2273" s="275">
        <v>1.2479878492814891</v>
      </c>
      <c r="AB2273" s="275">
        <v>1.2479878492814891</v>
      </c>
      <c r="AC2273" s="275">
        <v>1.2479878492814891</v>
      </c>
      <c r="AD2273" s="275">
        <v>1.2479878492814891</v>
      </c>
      <c r="AE2273" s="275">
        <v>1.2479878492814891</v>
      </c>
      <c r="AF2273" s="275">
        <v>476.41482712685934</v>
      </c>
      <c r="AG2273" s="275">
        <v>44.115541256659014</v>
      </c>
      <c r="AH2273" s="275">
        <v>44.115541256659014</v>
      </c>
      <c r="AI2273" s="275">
        <v>37.866767215337255</v>
      </c>
      <c r="AJ2273" s="275">
        <v>37.866767215337255</v>
      </c>
      <c r="AK2273" s="275">
        <v>37.866767215337255</v>
      </c>
    </row>
    <row r="2274" spans="1:37" ht="15" x14ac:dyDescent="0.25">
      <c r="A2274" s="269" t="s">
        <v>2485</v>
      </c>
      <c r="B2274" s="269" t="s">
        <v>1265</v>
      </c>
      <c r="C2274" s="275">
        <v>231</v>
      </c>
      <c r="D2274" s="269" t="s">
        <v>802</v>
      </c>
      <c r="E2274" s="275">
        <v>1520.7438312530214</v>
      </c>
      <c r="F2274" s="275">
        <v>849.92164619158768</v>
      </c>
      <c r="G2274" s="275">
        <v>1053.0278880187313</v>
      </c>
      <c r="H2274" s="275">
        <v>1121.276814681039</v>
      </c>
      <c r="I2274" s="275">
        <v>945.52095956508117</v>
      </c>
      <c r="J2274" s="275">
        <v>1009.6222358352551</v>
      </c>
      <c r="K2274" s="275">
        <v>1121.276814681039</v>
      </c>
      <c r="L2274" s="275">
        <v>968.6062934472393</v>
      </c>
      <c r="M2274" s="275">
        <v>1031.2287401277431</v>
      </c>
      <c r="N2274" s="275">
        <v>466.9480545813247</v>
      </c>
      <c r="O2274" s="275">
        <v>190.03452483497745</v>
      </c>
      <c r="P2274" s="275">
        <v>292.46388156053371</v>
      </c>
      <c r="Q2274" s="275">
        <v>331.09096824102085</v>
      </c>
      <c r="R2274" s="275">
        <v>236.90966201094653</v>
      </c>
      <c r="S2274" s="275">
        <v>273.74637886874046</v>
      </c>
      <c r="T2274" s="275">
        <v>331.09096824102085</v>
      </c>
      <c r="U2274" s="275">
        <v>236.90966201094653</v>
      </c>
      <c r="V2274" s="275">
        <v>275.69950958440586</v>
      </c>
      <c r="W2274" s="275">
        <v>7.7470033240094498</v>
      </c>
      <c r="X2274" s="275">
        <v>0.14198853215369087</v>
      </c>
      <c r="Y2274" s="275">
        <v>3.9444959280815701</v>
      </c>
      <c r="Z2274" s="275">
        <v>1.2479878492814891</v>
      </c>
      <c r="AA2274" s="275">
        <v>1.2479878492814891</v>
      </c>
      <c r="AB2274" s="275">
        <v>1.2479878492814891</v>
      </c>
      <c r="AC2274" s="275">
        <v>1.2479878492814891</v>
      </c>
      <c r="AD2274" s="275">
        <v>1.2479878492814891</v>
      </c>
      <c r="AE2274" s="275">
        <v>1.2479878492814891</v>
      </c>
      <c r="AF2274" s="275">
        <v>476.44184014295934</v>
      </c>
      <c r="AG2274" s="275">
        <v>44.118042630059016</v>
      </c>
      <c r="AH2274" s="275">
        <v>44.118042630059016</v>
      </c>
      <c r="AI2274" s="275">
        <v>38.029283693716167</v>
      </c>
      <c r="AJ2274" s="275">
        <v>38.029283693716167</v>
      </c>
      <c r="AK2274" s="275">
        <v>38.029283693716167</v>
      </c>
    </row>
    <row r="2275" spans="1:37" ht="15" x14ac:dyDescent="0.25">
      <c r="A2275" s="269" t="s">
        <v>666</v>
      </c>
      <c r="B2275" s="269" t="s">
        <v>667</v>
      </c>
      <c r="C2275" s="275">
        <v>16</v>
      </c>
      <c r="D2275" s="269" t="s">
        <v>802</v>
      </c>
      <c r="E2275" s="275">
        <v>145.28969832978899</v>
      </c>
      <c r="F2275" s="275">
        <v>82.853319719772074</v>
      </c>
      <c r="G2275" s="275">
        <v>99.150821651911542</v>
      </c>
      <c r="H2275" s="275">
        <v>104.09343573309003</v>
      </c>
      <c r="I2275" s="275">
        <v>86.932395946858804</v>
      </c>
      <c r="J2275" s="275">
        <v>94.214314227957743</v>
      </c>
      <c r="K2275" s="275">
        <v>104.09343573309003</v>
      </c>
      <c r="L2275" s="275">
        <v>86.932395946858804</v>
      </c>
      <c r="M2275" s="275">
        <v>97.126563125478583</v>
      </c>
      <c r="N2275" s="275">
        <v>65.732333427896904</v>
      </c>
      <c r="O2275" s="275">
        <v>27.877284018336059</v>
      </c>
      <c r="P2275" s="275">
        <v>41.07166825444029</v>
      </c>
      <c r="Q2275" s="275">
        <v>45.758087419715594</v>
      </c>
      <c r="R2275" s="275">
        <v>34.128033866291993</v>
      </c>
      <c r="S2275" s="275">
        <v>38.575709113763438</v>
      </c>
      <c r="T2275" s="275">
        <v>45.758087419715594</v>
      </c>
      <c r="U2275" s="275">
        <v>34.128033866291993</v>
      </c>
      <c r="V2275" s="275">
        <v>38.836157024094931</v>
      </c>
      <c r="W2275" s="275">
        <v>0.44408739866961794</v>
      </c>
      <c r="X2275" s="275">
        <v>2.0777075562488555E-2</v>
      </c>
      <c r="Y2275" s="275">
        <v>0.23243223711605324</v>
      </c>
      <c r="Z2275" s="275">
        <v>0.18881861662864521</v>
      </c>
      <c r="AA2275" s="275">
        <v>0.18881861662864521</v>
      </c>
      <c r="AB2275" s="275">
        <v>0.18881861662864521</v>
      </c>
      <c r="AC2275" s="275">
        <v>0.18881861662864521</v>
      </c>
      <c r="AD2275" s="275">
        <v>0.18881861662864521</v>
      </c>
      <c r="AE2275" s="275">
        <v>0.18881861662864521</v>
      </c>
      <c r="AF2275" s="275">
        <v>26.4927311131</v>
      </c>
      <c r="AG2275" s="275">
        <v>2.4532009939000003</v>
      </c>
      <c r="AH2275" s="275">
        <v>2.4532009939000003</v>
      </c>
      <c r="AI2275" s="275">
        <v>5.9119408574179255</v>
      </c>
      <c r="AJ2275" s="275">
        <v>5.9119408574179255</v>
      </c>
      <c r="AK2275" s="275">
        <v>5.9119408574179255</v>
      </c>
    </row>
    <row r="2276" spans="1:37" ht="15" x14ac:dyDescent="0.25">
      <c r="A2276" s="269" t="s">
        <v>668</v>
      </c>
      <c r="B2276" s="269" t="s">
        <v>669</v>
      </c>
      <c r="C2276" s="275">
        <v>16</v>
      </c>
      <c r="D2276" s="269" t="s">
        <v>802</v>
      </c>
      <c r="E2276" s="275">
        <v>145.28969832978899</v>
      </c>
      <c r="F2276" s="275">
        <v>82.853319719772074</v>
      </c>
      <c r="G2276" s="275">
        <v>99.150821651911542</v>
      </c>
      <c r="H2276" s="275">
        <v>104.09343573309003</v>
      </c>
      <c r="I2276" s="275">
        <v>86.932395946858804</v>
      </c>
      <c r="J2276" s="275">
        <v>94.214314227957743</v>
      </c>
      <c r="K2276" s="275">
        <v>104.09343573309003</v>
      </c>
      <c r="L2276" s="275">
        <v>86.932395946858804</v>
      </c>
      <c r="M2276" s="275">
        <v>97.126563125478583</v>
      </c>
      <c r="N2276" s="275">
        <v>65.732333427896904</v>
      </c>
      <c r="O2276" s="275">
        <v>27.877284018336059</v>
      </c>
      <c r="P2276" s="275">
        <v>41.07166825444029</v>
      </c>
      <c r="Q2276" s="275">
        <v>45.758087419715601</v>
      </c>
      <c r="R2276" s="275">
        <v>34.128033866292</v>
      </c>
      <c r="S2276" s="275">
        <v>38.575709113763438</v>
      </c>
      <c r="T2276" s="275">
        <v>45.758087419715601</v>
      </c>
      <c r="U2276" s="275">
        <v>34.128033866292</v>
      </c>
      <c r="V2276" s="275">
        <v>38.836157024094938</v>
      </c>
      <c r="W2276" s="275">
        <v>0.44408739866961794</v>
      </c>
      <c r="X2276" s="275">
        <v>2.0777075562488555E-2</v>
      </c>
      <c r="Y2276" s="275">
        <v>0.23243223711605324</v>
      </c>
      <c r="Z2276" s="275">
        <v>0.18881861662864521</v>
      </c>
      <c r="AA2276" s="275">
        <v>0.18881861662864521</v>
      </c>
      <c r="AB2276" s="275">
        <v>0.18881861662864521</v>
      </c>
      <c r="AC2276" s="275">
        <v>0.18881861662864521</v>
      </c>
      <c r="AD2276" s="275">
        <v>0.18881861662864521</v>
      </c>
      <c r="AE2276" s="275">
        <v>0.18881861662864521</v>
      </c>
      <c r="AF2276" s="275">
        <v>26.4927311131</v>
      </c>
      <c r="AG2276" s="275">
        <v>2.4532009939000003</v>
      </c>
      <c r="AH2276" s="275">
        <v>2.4532009939000003</v>
      </c>
      <c r="AI2276" s="275">
        <v>5.9119408574179255</v>
      </c>
      <c r="AJ2276" s="275">
        <v>5.9119408574179255</v>
      </c>
      <c r="AK2276" s="275">
        <v>5.9119408574179255</v>
      </c>
    </row>
    <row r="2277" spans="1:37" ht="15" x14ac:dyDescent="0.25">
      <c r="A2277" s="269" t="s">
        <v>670</v>
      </c>
      <c r="B2277" s="269" t="s">
        <v>671</v>
      </c>
      <c r="C2277" s="275">
        <v>17</v>
      </c>
      <c r="D2277" s="269" t="s">
        <v>802</v>
      </c>
      <c r="E2277" s="275">
        <v>145.28969832978899</v>
      </c>
      <c r="F2277" s="275">
        <v>82.853319719772074</v>
      </c>
      <c r="G2277" s="275">
        <v>99.150821651911542</v>
      </c>
      <c r="H2277" s="275">
        <v>104.09343573309003</v>
      </c>
      <c r="I2277" s="275">
        <v>86.932395946858804</v>
      </c>
      <c r="J2277" s="275">
        <v>94.214314227957743</v>
      </c>
      <c r="K2277" s="275">
        <v>104.09343573309003</v>
      </c>
      <c r="L2277" s="275">
        <v>86.932395946858804</v>
      </c>
      <c r="M2277" s="275">
        <v>97.126563125478583</v>
      </c>
      <c r="N2277" s="275">
        <v>65.824832036680206</v>
      </c>
      <c r="O2277" s="275">
        <v>27.969782627119365</v>
      </c>
      <c r="P2277" s="275">
        <v>41.164166863223585</v>
      </c>
      <c r="Q2277" s="275">
        <v>45.85058602849891</v>
      </c>
      <c r="R2277" s="275">
        <v>34.220532475075302</v>
      </c>
      <c r="S2277" s="275">
        <v>38.66820772254674</v>
      </c>
      <c r="T2277" s="275">
        <v>45.85058602849891</v>
      </c>
      <c r="U2277" s="275">
        <v>34.220532475075302</v>
      </c>
      <c r="V2277" s="275">
        <v>38.92865563287824</v>
      </c>
      <c r="W2277" s="275">
        <v>0.47895802508796537</v>
      </c>
      <c r="X2277" s="275">
        <v>2.1151400016736648E-2</v>
      </c>
      <c r="Y2277" s="275">
        <v>0.25005471255235101</v>
      </c>
      <c r="Z2277" s="275">
        <v>0.18970580276582419</v>
      </c>
      <c r="AA2277" s="275">
        <v>0.18970580276582419</v>
      </c>
      <c r="AB2277" s="275">
        <v>0.18970580276582419</v>
      </c>
      <c r="AC2277" s="275">
        <v>0.18970580276582419</v>
      </c>
      <c r="AD2277" s="275">
        <v>0.18970580276582419</v>
      </c>
      <c r="AE2277" s="275">
        <v>0.18970580276582419</v>
      </c>
      <c r="AF2277" s="275">
        <v>26.496499216699998</v>
      </c>
      <c r="AG2277" s="275">
        <v>2.4535499158000005</v>
      </c>
      <c r="AH2277" s="275">
        <v>2.4535499158000005</v>
      </c>
      <c r="AI2277" s="275">
        <v>5.9227622052477322</v>
      </c>
      <c r="AJ2277" s="275">
        <v>5.9227622052477322</v>
      </c>
      <c r="AK2277" s="275">
        <v>5.9227622052477322</v>
      </c>
    </row>
    <row r="2278" spans="1:37" ht="15" x14ac:dyDescent="0.25">
      <c r="A2278" s="269" t="s">
        <v>1266</v>
      </c>
      <c r="B2278" s="269" t="s">
        <v>1267</v>
      </c>
      <c r="C2278" s="275">
        <v>17</v>
      </c>
      <c r="D2278" s="269" t="s">
        <v>802</v>
      </c>
      <c r="E2278" s="275">
        <v>145.28969832978899</v>
      </c>
      <c r="F2278" s="275">
        <v>82.853319719772074</v>
      </c>
      <c r="G2278" s="275">
        <v>99.150821651911542</v>
      </c>
      <c r="H2278" s="275">
        <v>104.09343573309003</v>
      </c>
      <c r="I2278" s="275">
        <v>86.932395946858804</v>
      </c>
      <c r="J2278" s="275">
        <v>94.214314227957743</v>
      </c>
      <c r="K2278" s="275">
        <v>104.09343573309003</v>
      </c>
      <c r="L2278" s="275">
        <v>86.932395946858804</v>
      </c>
      <c r="M2278" s="275">
        <v>97.126563125478583</v>
      </c>
      <c r="N2278" s="275">
        <v>65.824272257505115</v>
      </c>
      <c r="O2278" s="275">
        <v>27.96922284794427</v>
      </c>
      <c r="P2278" s="275">
        <v>41.163607084048493</v>
      </c>
      <c r="Q2278" s="275">
        <v>45.850026249323818</v>
      </c>
      <c r="R2278" s="275">
        <v>34.219972695900204</v>
      </c>
      <c r="S2278" s="275">
        <v>38.667647943371648</v>
      </c>
      <c r="T2278" s="275">
        <v>45.850026249323818</v>
      </c>
      <c r="U2278" s="275">
        <v>34.219972695900204</v>
      </c>
      <c r="V2278" s="275">
        <v>38.928095853703141</v>
      </c>
      <c r="W2278" s="275">
        <v>0.47895802508796537</v>
      </c>
      <c r="X2278" s="275">
        <v>2.1151400016736648E-2</v>
      </c>
      <c r="Y2278" s="275">
        <v>0.25005471255235101</v>
      </c>
      <c r="Z2278" s="275">
        <v>0.18970580276582419</v>
      </c>
      <c r="AA2278" s="275">
        <v>0.18970580276582419</v>
      </c>
      <c r="AB2278" s="275">
        <v>0.18970580276582419</v>
      </c>
      <c r="AC2278" s="275">
        <v>0.18970580276582419</v>
      </c>
      <c r="AD2278" s="275">
        <v>0.18970580276582419</v>
      </c>
      <c r="AE2278" s="275">
        <v>0.18970580276582419</v>
      </c>
      <c r="AF2278" s="275">
        <v>26.4908312978</v>
      </c>
      <c r="AG2278" s="275">
        <v>2.4530250738000001</v>
      </c>
      <c r="AH2278" s="275">
        <v>2.4530250738000001</v>
      </c>
      <c r="AI2278" s="275">
        <v>5.9190191117319646</v>
      </c>
      <c r="AJ2278" s="275">
        <v>5.9190191117319646</v>
      </c>
      <c r="AK2278" s="275">
        <v>5.9190191117319646</v>
      </c>
    </row>
    <row r="2279" spans="1:37" ht="15" x14ac:dyDescent="0.25">
      <c r="A2279" s="269" t="s">
        <v>4254</v>
      </c>
      <c r="B2279" s="269" t="s">
        <v>4255</v>
      </c>
      <c r="C2279" s="275">
        <v>545</v>
      </c>
      <c r="D2279" s="269" t="s">
        <v>802</v>
      </c>
      <c r="E2279" s="275">
        <v>1307.5002810985213</v>
      </c>
      <c r="F2279" s="275">
        <v>881.60076924629288</v>
      </c>
      <c r="G2279" s="275">
        <v>1006.7353624801532</v>
      </c>
      <c r="H2279" s="275">
        <v>1036.9543464803958</v>
      </c>
      <c r="I2279" s="275">
        <v>932.77683785743932</v>
      </c>
      <c r="J2279" s="275">
        <v>988.46637134776324</v>
      </c>
      <c r="K2279" s="275">
        <v>1024.070250052569</v>
      </c>
      <c r="L2279" s="275">
        <v>962.22459618359881</v>
      </c>
      <c r="M2279" s="275">
        <v>996.68146560031153</v>
      </c>
      <c r="N2279" s="275">
        <v>433.4316383936154</v>
      </c>
      <c r="O2279" s="275">
        <v>266.63551732730258</v>
      </c>
      <c r="P2279" s="275">
        <v>326.18781599559856</v>
      </c>
      <c r="Q2279" s="275">
        <v>346.9099944880536</v>
      </c>
      <c r="R2279" s="275">
        <v>291.87334064498503</v>
      </c>
      <c r="S2279" s="275">
        <v>316.32915895709311</v>
      </c>
      <c r="T2279" s="275">
        <v>343.94446816519519</v>
      </c>
      <c r="U2279" s="275">
        <v>291.87334064498503</v>
      </c>
      <c r="V2279" s="275">
        <v>316.60683661195242</v>
      </c>
      <c r="W2279" s="275">
        <v>0</v>
      </c>
      <c r="X2279" s="275">
        <v>0</v>
      </c>
      <c r="Y2279" s="275">
        <v>0</v>
      </c>
      <c r="Z2279" s="275">
        <v>0</v>
      </c>
      <c r="AA2279" s="275">
        <v>0</v>
      </c>
      <c r="AB2279" s="275">
        <v>0</v>
      </c>
      <c r="AC2279" s="275">
        <v>0</v>
      </c>
      <c r="AD2279" s="275">
        <v>0</v>
      </c>
      <c r="AE2279" s="275">
        <v>0</v>
      </c>
      <c r="AF2279" s="275">
        <v>309.57809479422258</v>
      </c>
      <c r="AG2279" s="275">
        <v>28.666629742672086</v>
      </c>
      <c r="AH2279" s="275">
        <v>28.666629742672086</v>
      </c>
      <c r="AI2279" s="275">
        <v>35.639918150151786</v>
      </c>
      <c r="AJ2279" s="275">
        <v>35.639918150151786</v>
      </c>
      <c r="AK2279" s="275">
        <v>35.639918150151786</v>
      </c>
    </row>
    <row r="2280" spans="1:37" ht="15" x14ac:dyDescent="0.25">
      <c r="A2280" s="269" t="s">
        <v>4256</v>
      </c>
      <c r="B2280" s="269" t="s">
        <v>4257</v>
      </c>
      <c r="C2280" s="275">
        <v>224</v>
      </c>
      <c r="D2280" s="269" t="s">
        <v>802</v>
      </c>
      <c r="E2280" s="275">
        <v>0</v>
      </c>
      <c r="F2280" s="275">
        <v>0</v>
      </c>
      <c r="G2280" s="275">
        <v>0</v>
      </c>
      <c r="H2280" s="275">
        <v>0</v>
      </c>
      <c r="I2280" s="275">
        <v>0</v>
      </c>
      <c r="J2280" s="275">
        <v>0</v>
      </c>
      <c r="K2280" s="275">
        <v>0</v>
      </c>
      <c r="L2280" s="275">
        <v>0</v>
      </c>
      <c r="M2280" s="275">
        <v>0</v>
      </c>
      <c r="N2280" s="275">
        <v>5.2628158606952509</v>
      </c>
      <c r="O2280" s="275">
        <v>5.2628158606952509</v>
      </c>
      <c r="P2280" s="275">
        <v>5.26281586069525</v>
      </c>
      <c r="Q2280" s="275">
        <v>5.2628158606952509</v>
      </c>
      <c r="R2280" s="275">
        <v>5.2628158606952509</v>
      </c>
      <c r="S2280" s="275">
        <v>5.2628158606952509</v>
      </c>
      <c r="T2280" s="275">
        <v>5.2628158606952509</v>
      </c>
      <c r="U2280" s="275">
        <v>5.2628158606952509</v>
      </c>
      <c r="V2280" s="275">
        <v>5.2628158606952509</v>
      </c>
      <c r="W2280" s="275">
        <v>0</v>
      </c>
      <c r="X2280" s="275">
        <v>0</v>
      </c>
      <c r="Y2280" s="275">
        <v>0</v>
      </c>
      <c r="Z2280" s="275">
        <v>0</v>
      </c>
      <c r="AA2280" s="275">
        <v>0</v>
      </c>
      <c r="AB2280" s="275">
        <v>0</v>
      </c>
      <c r="AC2280" s="275">
        <v>0</v>
      </c>
      <c r="AD2280" s="275">
        <v>0</v>
      </c>
      <c r="AE2280" s="275">
        <v>0</v>
      </c>
      <c r="AF2280" s="275">
        <v>10.287435954567368</v>
      </c>
      <c r="AG2280" s="275">
        <v>0.95260458756883026</v>
      </c>
      <c r="AH2280" s="275">
        <v>0.95260458756883026</v>
      </c>
      <c r="AI2280" s="275">
        <v>0.64665096322694204</v>
      </c>
      <c r="AJ2280" s="275">
        <v>0.64665096322694204</v>
      </c>
      <c r="AK2280" s="275">
        <v>0.64665096322694204</v>
      </c>
    </row>
    <row r="2281" spans="1:37" ht="15" x14ac:dyDescent="0.25">
      <c r="A2281" s="269" t="s">
        <v>4258</v>
      </c>
      <c r="B2281" s="269" t="s">
        <v>4259</v>
      </c>
      <c r="C2281" s="275">
        <v>297</v>
      </c>
      <c r="D2281" s="269" t="s">
        <v>802</v>
      </c>
      <c r="E2281" s="275">
        <v>1269.1527576563069</v>
      </c>
      <c r="F2281" s="275">
        <v>863.60839931890507</v>
      </c>
      <c r="G2281" s="275">
        <v>982.30124200269256</v>
      </c>
      <c r="H2281" s="275">
        <v>1009.2693011341004</v>
      </c>
      <c r="I2281" s="275">
        <v>911.29454640088113</v>
      </c>
      <c r="J2281" s="275">
        <v>965.5289974973191</v>
      </c>
      <c r="K2281" s="275">
        <v>1002.6014068689832</v>
      </c>
      <c r="L2281" s="275">
        <v>938.9507355853118</v>
      </c>
      <c r="M2281" s="275">
        <v>972.99903987771268</v>
      </c>
      <c r="N2281" s="275">
        <v>396.55484872272956</v>
      </c>
      <c r="O2281" s="275">
        <v>239.18763455962889</v>
      </c>
      <c r="P2281" s="275">
        <v>295.14796869336772</v>
      </c>
      <c r="Q2281" s="275">
        <v>314.478260928682</v>
      </c>
      <c r="R2281" s="275">
        <v>262.80907383676066</v>
      </c>
      <c r="S2281" s="275">
        <v>285.93474278216559</v>
      </c>
      <c r="T2281" s="275">
        <v>311.5127346058236</v>
      </c>
      <c r="U2281" s="275">
        <v>262.80907383676066</v>
      </c>
      <c r="V2281" s="275">
        <v>286.14507110200191</v>
      </c>
      <c r="W2281" s="275">
        <v>0</v>
      </c>
      <c r="X2281" s="275">
        <v>0</v>
      </c>
      <c r="Y2281" s="275">
        <v>0</v>
      </c>
      <c r="Z2281" s="275">
        <v>0</v>
      </c>
      <c r="AA2281" s="275">
        <v>0</v>
      </c>
      <c r="AB2281" s="275">
        <v>0</v>
      </c>
      <c r="AC2281" s="275">
        <v>0</v>
      </c>
      <c r="AD2281" s="275">
        <v>0</v>
      </c>
      <c r="AE2281" s="275">
        <v>0</v>
      </c>
      <c r="AF2281" s="275">
        <v>296.96223382785269</v>
      </c>
      <c r="AG2281" s="275">
        <v>27.49841372227117</v>
      </c>
      <c r="AH2281" s="275">
        <v>27.49841372227117</v>
      </c>
      <c r="AI2281" s="275">
        <v>33.813380154913958</v>
      </c>
      <c r="AJ2281" s="275">
        <v>33.813380154913958</v>
      </c>
      <c r="AK2281" s="275">
        <v>33.813380154913958</v>
      </c>
    </row>
    <row r="2282" spans="1:37" ht="15" x14ac:dyDescent="0.25">
      <c r="A2282" s="269" t="s">
        <v>4260</v>
      </c>
      <c r="B2282" s="269" t="s">
        <v>4261</v>
      </c>
      <c r="C2282" s="275">
        <v>456</v>
      </c>
      <c r="D2282" s="269" t="s">
        <v>802</v>
      </c>
      <c r="E2282" s="275">
        <v>1230.8052342140923</v>
      </c>
      <c r="F2282" s="275">
        <v>845.61602939151703</v>
      </c>
      <c r="G2282" s="275">
        <v>957.86712152523171</v>
      </c>
      <c r="H2282" s="275">
        <v>983.29310886834719</v>
      </c>
      <c r="I2282" s="275">
        <v>889.81225494432283</v>
      </c>
      <c r="J2282" s="275">
        <v>942.59162364687495</v>
      </c>
      <c r="K2282" s="275">
        <v>983.29310886834719</v>
      </c>
      <c r="L2282" s="275">
        <v>915.67687498702469</v>
      </c>
      <c r="M2282" s="275">
        <v>949.31661415511371</v>
      </c>
      <c r="N2282" s="275">
        <v>377.62271817742186</v>
      </c>
      <c r="O2282" s="275">
        <v>229.68441091753334</v>
      </c>
      <c r="P2282" s="275">
        <v>282.05278051671525</v>
      </c>
      <c r="Q2282" s="275">
        <v>299.99118649488861</v>
      </c>
      <c r="R2282" s="275">
        <v>251.68946615411446</v>
      </c>
      <c r="S2282" s="275">
        <v>273.48498573281626</v>
      </c>
      <c r="T2282" s="275">
        <v>297.02566017203014</v>
      </c>
      <c r="U2282" s="275">
        <v>251.68946615411446</v>
      </c>
      <c r="V2282" s="275">
        <v>273.62796471762965</v>
      </c>
      <c r="W2282" s="275">
        <v>0</v>
      </c>
      <c r="X2282" s="275">
        <v>0</v>
      </c>
      <c r="Y2282" s="275">
        <v>0</v>
      </c>
      <c r="Z2282" s="275">
        <v>0</v>
      </c>
      <c r="AA2282" s="275">
        <v>0</v>
      </c>
      <c r="AB2282" s="275">
        <v>0</v>
      </c>
      <c r="AC2282" s="275">
        <v>0</v>
      </c>
      <c r="AD2282" s="275">
        <v>0</v>
      </c>
      <c r="AE2282" s="275">
        <v>0</v>
      </c>
      <c r="AF2282" s="275">
        <v>284.94245625502253</v>
      </c>
      <c r="AG2282" s="275">
        <v>26.385394359172089</v>
      </c>
      <c r="AH2282" s="275">
        <v>26.385394359172089</v>
      </c>
      <c r="AI2282" s="275">
        <v>33.469991646360533</v>
      </c>
      <c r="AJ2282" s="275">
        <v>33.469991646360533</v>
      </c>
      <c r="AK2282" s="275">
        <v>33.469991646360533</v>
      </c>
    </row>
    <row r="2283" spans="1:37" ht="15" x14ac:dyDescent="0.25">
      <c r="A2283" s="269" t="s">
        <v>3266</v>
      </c>
      <c r="B2283" s="269" t="s">
        <v>4262</v>
      </c>
      <c r="C2283" s="275">
        <v>531</v>
      </c>
      <c r="D2283" s="269" t="s">
        <v>802</v>
      </c>
      <c r="E2283" s="275">
        <v>1307.5002810985213</v>
      </c>
      <c r="F2283" s="275">
        <v>881.60076924629288</v>
      </c>
      <c r="G2283" s="275">
        <v>1006.7353624801532</v>
      </c>
      <c r="H2283" s="275">
        <v>1036.9543464803958</v>
      </c>
      <c r="I2283" s="275">
        <v>932.77683785743932</v>
      </c>
      <c r="J2283" s="275">
        <v>988.46637134776324</v>
      </c>
      <c r="K2283" s="275">
        <v>1024.070250052569</v>
      </c>
      <c r="L2283" s="275">
        <v>962.22459618359881</v>
      </c>
      <c r="M2283" s="275">
        <v>996.68146560031153</v>
      </c>
      <c r="N2283" s="275">
        <v>434.85510185325472</v>
      </c>
      <c r="O2283" s="275">
        <v>268.0589807869419</v>
      </c>
      <c r="P2283" s="275">
        <v>327.61127945523782</v>
      </c>
      <c r="Q2283" s="275">
        <v>348.33345794769292</v>
      </c>
      <c r="R2283" s="275">
        <v>293.29680410462436</v>
      </c>
      <c r="S2283" s="275">
        <v>317.75262241673244</v>
      </c>
      <c r="T2283" s="275">
        <v>345.36793162483445</v>
      </c>
      <c r="U2283" s="275">
        <v>293.29680410462436</v>
      </c>
      <c r="V2283" s="275">
        <v>318.03030007159168</v>
      </c>
      <c r="W2283" s="275">
        <v>0</v>
      </c>
      <c r="X2283" s="275">
        <v>0</v>
      </c>
      <c r="Y2283" s="275">
        <v>0</v>
      </c>
      <c r="Z2283" s="275">
        <v>0</v>
      </c>
      <c r="AA2283" s="275">
        <v>0</v>
      </c>
      <c r="AB2283" s="275">
        <v>0</v>
      </c>
      <c r="AC2283" s="275">
        <v>0</v>
      </c>
      <c r="AD2283" s="275">
        <v>0</v>
      </c>
      <c r="AE2283" s="275">
        <v>0</v>
      </c>
      <c r="AF2283" s="275">
        <v>309.57005589442258</v>
      </c>
      <c r="AG2283" s="275">
        <v>28.665885349072088</v>
      </c>
      <c r="AH2283" s="275">
        <v>28.665885349072088</v>
      </c>
      <c r="AI2283" s="275">
        <v>35.672638290167484</v>
      </c>
      <c r="AJ2283" s="275">
        <v>35.672638290167484</v>
      </c>
      <c r="AK2283" s="275">
        <v>35.672638290167484</v>
      </c>
    </row>
    <row r="2284" spans="1:37" ht="15" x14ac:dyDescent="0.25">
      <c r="A2284" s="269" t="s">
        <v>4263</v>
      </c>
      <c r="B2284" s="269" t="s">
        <v>4264</v>
      </c>
      <c r="C2284" s="275">
        <v>358</v>
      </c>
      <c r="D2284" s="269" t="s">
        <v>802</v>
      </c>
      <c r="E2284" s="275">
        <v>1269.1527576563069</v>
      </c>
      <c r="F2284" s="275">
        <v>863.60839931890507</v>
      </c>
      <c r="G2284" s="275">
        <v>982.30124200269256</v>
      </c>
      <c r="H2284" s="275">
        <v>1009.2693011341004</v>
      </c>
      <c r="I2284" s="275">
        <v>911.29454640088113</v>
      </c>
      <c r="J2284" s="275">
        <v>965.5289974973191</v>
      </c>
      <c r="K2284" s="275">
        <v>1002.6014068689832</v>
      </c>
      <c r="L2284" s="275">
        <v>938.9507355853118</v>
      </c>
      <c r="M2284" s="275">
        <v>972.99903987771268</v>
      </c>
      <c r="N2284" s="275">
        <v>399.28975791285001</v>
      </c>
      <c r="O2284" s="275">
        <v>241.92254374974939</v>
      </c>
      <c r="P2284" s="275">
        <v>297.88287788348822</v>
      </c>
      <c r="Q2284" s="275">
        <v>317.21317011880257</v>
      </c>
      <c r="R2284" s="275">
        <v>265.54398302688116</v>
      </c>
      <c r="S2284" s="275">
        <v>288.66965197228615</v>
      </c>
      <c r="T2284" s="275">
        <v>314.2476437959441</v>
      </c>
      <c r="U2284" s="275">
        <v>265.54398302688116</v>
      </c>
      <c r="V2284" s="275">
        <v>288.87998029212241</v>
      </c>
      <c r="W2284" s="275">
        <v>0</v>
      </c>
      <c r="X2284" s="275">
        <v>0</v>
      </c>
      <c r="Y2284" s="275">
        <v>0</v>
      </c>
      <c r="Z2284" s="275">
        <v>0</v>
      </c>
      <c r="AA2284" s="275">
        <v>0</v>
      </c>
      <c r="AB2284" s="275">
        <v>0</v>
      </c>
      <c r="AC2284" s="275">
        <v>0</v>
      </c>
      <c r="AD2284" s="275">
        <v>0</v>
      </c>
      <c r="AE2284" s="275">
        <v>0</v>
      </c>
      <c r="AF2284" s="275">
        <v>296.7827080232376</v>
      </c>
      <c r="AG2284" s="275">
        <v>27.481789844471631</v>
      </c>
      <c r="AH2284" s="275">
        <v>27.481789844471631</v>
      </c>
      <c r="AI2284" s="275">
        <v>33.966087460687731</v>
      </c>
      <c r="AJ2284" s="275">
        <v>33.966087460687731</v>
      </c>
      <c r="AK2284" s="275">
        <v>33.966087460687731</v>
      </c>
    </row>
    <row r="2285" spans="1:37" ht="15" x14ac:dyDescent="0.25">
      <c r="A2285" s="269" t="s">
        <v>4265</v>
      </c>
      <c r="B2285" s="269" t="s">
        <v>4266</v>
      </c>
      <c r="C2285" s="275">
        <v>392</v>
      </c>
      <c r="D2285" s="269" t="s">
        <v>802</v>
      </c>
      <c r="E2285" s="275">
        <v>0</v>
      </c>
      <c r="F2285" s="275">
        <v>0</v>
      </c>
      <c r="G2285" s="275">
        <v>0</v>
      </c>
      <c r="H2285" s="275">
        <v>0</v>
      </c>
      <c r="I2285" s="275">
        <v>0</v>
      </c>
      <c r="J2285" s="275">
        <v>0</v>
      </c>
      <c r="K2285" s="275">
        <v>0</v>
      </c>
      <c r="L2285" s="275">
        <v>0</v>
      </c>
      <c r="M2285" s="275">
        <v>0</v>
      </c>
      <c r="N2285" s="275">
        <v>12.484699167723001</v>
      </c>
      <c r="O2285" s="275">
        <v>12.484699167723001</v>
      </c>
      <c r="P2285" s="275">
        <v>12.484699167722999</v>
      </c>
      <c r="Q2285" s="275">
        <v>12.484699167723001</v>
      </c>
      <c r="R2285" s="275">
        <v>12.484699167723001</v>
      </c>
      <c r="S2285" s="275">
        <v>12.484699167723001</v>
      </c>
      <c r="T2285" s="275">
        <v>12.484699167723001</v>
      </c>
      <c r="U2285" s="275">
        <v>12.484699167723001</v>
      </c>
      <c r="V2285" s="275">
        <v>12.484699167723001</v>
      </c>
      <c r="W2285" s="275">
        <v>0</v>
      </c>
      <c r="X2285" s="275">
        <v>0</v>
      </c>
      <c r="Y2285" s="275">
        <v>0</v>
      </c>
      <c r="Z2285" s="275">
        <v>0</v>
      </c>
      <c r="AA2285" s="275">
        <v>0</v>
      </c>
      <c r="AB2285" s="275">
        <v>0</v>
      </c>
      <c r="AC2285" s="275">
        <v>0</v>
      </c>
      <c r="AD2285" s="275">
        <v>0</v>
      </c>
      <c r="AE2285" s="275">
        <v>0</v>
      </c>
      <c r="AF2285" s="275">
        <v>5.7926609896098391</v>
      </c>
      <c r="AG2285" s="275">
        <v>0.53639361061905921</v>
      </c>
      <c r="AH2285" s="275">
        <v>0.53639361061905921</v>
      </c>
      <c r="AI2285" s="275">
        <v>1.5361008857574672</v>
      </c>
      <c r="AJ2285" s="275">
        <v>1.5361008857574672</v>
      </c>
      <c r="AK2285" s="275">
        <v>1.5361008857574672</v>
      </c>
    </row>
    <row r="2286" spans="1:37" ht="15" x14ac:dyDescent="0.25">
      <c r="A2286" s="269" t="s">
        <v>4267</v>
      </c>
      <c r="B2286" s="269" t="s">
        <v>4268</v>
      </c>
      <c r="C2286" s="275">
        <v>167</v>
      </c>
      <c r="D2286" s="269" t="s">
        <v>802</v>
      </c>
      <c r="E2286" s="275">
        <v>0</v>
      </c>
      <c r="F2286" s="275">
        <v>0</v>
      </c>
      <c r="G2286" s="275">
        <v>0</v>
      </c>
      <c r="H2286" s="275">
        <v>0</v>
      </c>
      <c r="I2286" s="275">
        <v>0</v>
      </c>
      <c r="J2286" s="275">
        <v>0</v>
      </c>
      <c r="K2286" s="275">
        <v>0</v>
      </c>
      <c r="L2286" s="275">
        <v>0</v>
      </c>
      <c r="M2286" s="275">
        <v>0</v>
      </c>
      <c r="N2286" s="275">
        <v>3.3653680847012004</v>
      </c>
      <c r="O2286" s="275">
        <v>3.3653680847012004</v>
      </c>
      <c r="P2286" s="275">
        <v>3.3653680847012004</v>
      </c>
      <c r="Q2286" s="275">
        <v>3.3653680847012004</v>
      </c>
      <c r="R2286" s="275">
        <v>3.3653680847012004</v>
      </c>
      <c r="S2286" s="275">
        <v>3.3653680847012004</v>
      </c>
      <c r="T2286" s="275">
        <v>3.3653680847012004</v>
      </c>
      <c r="U2286" s="275">
        <v>3.3653680847012004</v>
      </c>
      <c r="V2286" s="275">
        <v>3.3653680847012004</v>
      </c>
      <c r="W2286" s="275">
        <v>0</v>
      </c>
      <c r="X2286" s="275">
        <v>0</v>
      </c>
      <c r="Y2286" s="275">
        <v>0</v>
      </c>
      <c r="Z2286" s="275">
        <v>0</v>
      </c>
      <c r="AA2286" s="275">
        <v>0</v>
      </c>
      <c r="AB2286" s="275">
        <v>0</v>
      </c>
      <c r="AC2286" s="275">
        <v>0</v>
      </c>
      <c r="AD2286" s="275">
        <v>0</v>
      </c>
      <c r="AE2286" s="275">
        <v>0</v>
      </c>
      <c r="AF2286" s="275">
        <v>5.2251709934098409</v>
      </c>
      <c r="AG2286" s="275">
        <v>0.48384468111905904</v>
      </c>
      <c r="AH2286" s="275">
        <v>0.48384468111905904</v>
      </c>
      <c r="AI2286" s="275">
        <v>0.45045902135975857</v>
      </c>
      <c r="AJ2286" s="275">
        <v>0.45045902135975857</v>
      </c>
      <c r="AK2286" s="275">
        <v>0.45045902135975857</v>
      </c>
    </row>
    <row r="2287" spans="1:37" ht="15" x14ac:dyDescent="0.25">
      <c r="A2287" s="269" t="s">
        <v>4269</v>
      </c>
      <c r="B2287" s="269" t="s">
        <v>4270</v>
      </c>
      <c r="C2287" s="275">
        <v>192</v>
      </c>
      <c r="D2287" s="269" t="s">
        <v>802</v>
      </c>
      <c r="E2287" s="275">
        <v>0</v>
      </c>
      <c r="F2287" s="275">
        <v>0</v>
      </c>
      <c r="G2287" s="275">
        <v>0</v>
      </c>
      <c r="H2287" s="275">
        <v>0</v>
      </c>
      <c r="I2287" s="275">
        <v>0</v>
      </c>
      <c r="J2287" s="275">
        <v>0</v>
      </c>
      <c r="K2287" s="275">
        <v>0</v>
      </c>
      <c r="L2287" s="275">
        <v>0</v>
      </c>
      <c r="M2287" s="275">
        <v>0</v>
      </c>
      <c r="N2287" s="275">
        <v>6.1299509508174541</v>
      </c>
      <c r="O2287" s="275">
        <v>6.1299509508174541</v>
      </c>
      <c r="P2287" s="275">
        <v>6.1299509508174532</v>
      </c>
      <c r="Q2287" s="275">
        <v>6.1299509508174541</v>
      </c>
      <c r="R2287" s="275">
        <v>6.1299509508174541</v>
      </c>
      <c r="S2287" s="275">
        <v>6.1299509508174541</v>
      </c>
      <c r="T2287" s="275">
        <v>6.1299509508174541</v>
      </c>
      <c r="U2287" s="275">
        <v>6.1299509508174541</v>
      </c>
      <c r="V2287" s="275">
        <v>6.1299509508174541</v>
      </c>
      <c r="W2287" s="275">
        <v>0</v>
      </c>
      <c r="X2287" s="275">
        <v>0</v>
      </c>
      <c r="Y2287" s="275">
        <v>0</v>
      </c>
      <c r="Z2287" s="275">
        <v>0</v>
      </c>
      <c r="AA2287" s="275">
        <v>0</v>
      </c>
      <c r="AB2287" s="275">
        <v>0</v>
      </c>
      <c r="AC2287" s="275">
        <v>0</v>
      </c>
      <c r="AD2287" s="275">
        <v>0</v>
      </c>
      <c r="AE2287" s="275">
        <v>0</v>
      </c>
      <c r="AF2287" s="275">
        <v>5.6507283571098395</v>
      </c>
      <c r="AG2287" s="275">
        <v>0.52325079281905906</v>
      </c>
      <c r="AH2287" s="275">
        <v>0.52325079281905906</v>
      </c>
      <c r="AI2287" s="275">
        <v>0.84211663857060204</v>
      </c>
      <c r="AJ2287" s="275">
        <v>0.84211663857060204</v>
      </c>
      <c r="AK2287" s="275">
        <v>0.84211663857060204</v>
      </c>
    </row>
    <row r="2288" spans="1:37" ht="15" x14ac:dyDescent="0.25">
      <c r="A2288" s="269" t="s">
        <v>4271</v>
      </c>
      <c r="B2288" s="269" t="s">
        <v>4272</v>
      </c>
      <c r="C2288" s="275">
        <v>321</v>
      </c>
      <c r="D2288" s="269" t="s">
        <v>802</v>
      </c>
      <c r="E2288" s="275">
        <v>0</v>
      </c>
      <c r="F2288" s="275">
        <v>0</v>
      </c>
      <c r="G2288" s="275">
        <v>0</v>
      </c>
      <c r="H2288" s="275">
        <v>0</v>
      </c>
      <c r="I2288" s="275">
        <v>0</v>
      </c>
      <c r="J2288" s="275">
        <v>0</v>
      </c>
      <c r="K2288" s="275">
        <v>0</v>
      </c>
      <c r="L2288" s="275">
        <v>0</v>
      </c>
      <c r="M2288" s="275">
        <v>0</v>
      </c>
      <c r="N2288" s="275">
        <v>12.189253959351074</v>
      </c>
      <c r="O2288" s="275">
        <v>12.189253959351074</v>
      </c>
      <c r="P2288" s="275">
        <v>12.189253959351076</v>
      </c>
      <c r="Q2288" s="275">
        <v>12.189253959351074</v>
      </c>
      <c r="R2288" s="275">
        <v>12.189253959351074</v>
      </c>
      <c r="S2288" s="275">
        <v>12.189253959351074</v>
      </c>
      <c r="T2288" s="275">
        <v>12.189253959351074</v>
      </c>
      <c r="U2288" s="275">
        <v>12.189253959351074</v>
      </c>
      <c r="V2288" s="275">
        <v>12.189253959351074</v>
      </c>
      <c r="W2288" s="275">
        <v>0</v>
      </c>
      <c r="X2288" s="275">
        <v>0</v>
      </c>
      <c r="Y2288" s="275">
        <v>0</v>
      </c>
      <c r="Z2288" s="275">
        <v>0</v>
      </c>
      <c r="AA2288" s="275">
        <v>0</v>
      </c>
      <c r="AB2288" s="275">
        <v>0</v>
      </c>
      <c r="AC2288" s="275">
        <v>0</v>
      </c>
      <c r="AD2288" s="275">
        <v>0</v>
      </c>
      <c r="AE2288" s="275">
        <v>0</v>
      </c>
      <c r="AF2288" s="275">
        <v>5.7821847228098395</v>
      </c>
      <c r="AG2288" s="275">
        <v>0.53542351221905904</v>
      </c>
      <c r="AH2288" s="275">
        <v>0.53542351221905904</v>
      </c>
      <c r="AI2288" s="275">
        <v>1.3915809473373173</v>
      </c>
      <c r="AJ2288" s="275">
        <v>1.3915809473373173</v>
      </c>
      <c r="AK2288" s="275">
        <v>1.3915809473373173</v>
      </c>
    </row>
    <row r="2289" spans="1:37" ht="15" x14ac:dyDescent="0.25">
      <c r="A2289" s="269" t="s">
        <v>4273</v>
      </c>
      <c r="B2289" s="269" t="s">
        <v>4274</v>
      </c>
      <c r="C2289" s="275">
        <v>373</v>
      </c>
      <c r="D2289" s="269" t="s">
        <v>802</v>
      </c>
      <c r="E2289" s="275">
        <v>0</v>
      </c>
      <c r="F2289" s="275">
        <v>0</v>
      </c>
      <c r="G2289" s="275">
        <v>0</v>
      </c>
      <c r="H2289" s="275">
        <v>0</v>
      </c>
      <c r="I2289" s="275">
        <v>0</v>
      </c>
      <c r="J2289" s="275">
        <v>0</v>
      </c>
      <c r="K2289" s="275">
        <v>0</v>
      </c>
      <c r="L2289" s="275">
        <v>0</v>
      </c>
      <c r="M2289" s="275">
        <v>0</v>
      </c>
      <c r="N2289" s="275">
        <v>13.837331531512666</v>
      </c>
      <c r="O2289" s="275">
        <v>13.837331531512666</v>
      </c>
      <c r="P2289" s="275">
        <v>13.837331531512662</v>
      </c>
      <c r="Q2289" s="275">
        <v>13.837331531512666</v>
      </c>
      <c r="R2289" s="275">
        <v>13.837331531512666</v>
      </c>
      <c r="S2289" s="275">
        <v>13.837331531512666</v>
      </c>
      <c r="T2289" s="275">
        <v>13.837331531512666</v>
      </c>
      <c r="U2289" s="275">
        <v>13.837331531512666</v>
      </c>
      <c r="V2289" s="275">
        <v>13.837331531512666</v>
      </c>
      <c r="W2289" s="275">
        <v>0</v>
      </c>
      <c r="X2289" s="275">
        <v>0</v>
      </c>
      <c r="Y2289" s="275">
        <v>0</v>
      </c>
      <c r="Z2289" s="275">
        <v>0</v>
      </c>
      <c r="AA2289" s="275">
        <v>0</v>
      </c>
      <c r="AB2289" s="275">
        <v>0</v>
      </c>
      <c r="AC2289" s="275">
        <v>0</v>
      </c>
      <c r="AD2289" s="275">
        <v>0</v>
      </c>
      <c r="AE2289" s="275">
        <v>0</v>
      </c>
      <c r="AF2289" s="275">
        <v>5.8040585034098395</v>
      </c>
      <c r="AG2289" s="275">
        <v>0.53744900801905915</v>
      </c>
      <c r="AH2289" s="275">
        <v>0.53744900801905915</v>
      </c>
      <c r="AI2289" s="275">
        <v>1.5598065966311421</v>
      </c>
      <c r="AJ2289" s="275">
        <v>1.5598065966311421</v>
      </c>
      <c r="AK2289" s="275">
        <v>1.5598065966311421</v>
      </c>
    </row>
    <row r="2290" spans="1:37" ht="15" x14ac:dyDescent="0.25">
      <c r="A2290" s="269" t="s">
        <v>4275</v>
      </c>
      <c r="B2290" s="269" t="s">
        <v>4276</v>
      </c>
      <c r="C2290" s="275">
        <v>232</v>
      </c>
      <c r="D2290" s="269" t="s">
        <v>802</v>
      </c>
      <c r="E2290" s="275">
        <v>0</v>
      </c>
      <c r="F2290" s="275">
        <v>0</v>
      </c>
      <c r="G2290" s="275">
        <v>0</v>
      </c>
      <c r="H2290" s="275">
        <v>0</v>
      </c>
      <c r="I2290" s="275">
        <v>0</v>
      </c>
      <c r="J2290" s="275">
        <v>0</v>
      </c>
      <c r="K2290" s="275">
        <v>0</v>
      </c>
      <c r="L2290" s="275">
        <v>0</v>
      </c>
      <c r="M2290" s="275">
        <v>0</v>
      </c>
      <c r="N2290" s="275">
        <v>7.8321536668283365</v>
      </c>
      <c r="O2290" s="275">
        <v>7.8321536668283365</v>
      </c>
      <c r="P2290" s="275">
        <v>7.8321536668283338</v>
      </c>
      <c r="Q2290" s="275">
        <v>7.8321536668283365</v>
      </c>
      <c r="R2290" s="275">
        <v>7.8321536668283365</v>
      </c>
      <c r="S2290" s="275">
        <v>7.8321536668283365</v>
      </c>
      <c r="T2290" s="275">
        <v>7.8321536668283365</v>
      </c>
      <c r="U2290" s="275">
        <v>7.8321536668283365</v>
      </c>
      <c r="V2290" s="275">
        <v>7.8321536668283365</v>
      </c>
      <c r="W2290" s="275">
        <v>0</v>
      </c>
      <c r="X2290" s="275">
        <v>0</v>
      </c>
      <c r="Y2290" s="275">
        <v>0</v>
      </c>
      <c r="Z2290" s="275">
        <v>0</v>
      </c>
      <c r="AA2290" s="275">
        <v>0</v>
      </c>
      <c r="AB2290" s="275">
        <v>0</v>
      </c>
      <c r="AC2290" s="275">
        <v>0</v>
      </c>
      <c r="AD2290" s="275">
        <v>0</v>
      </c>
      <c r="AE2290" s="275">
        <v>0</v>
      </c>
      <c r="AF2290" s="275">
        <v>5.6351205527098402</v>
      </c>
      <c r="AG2290" s="275">
        <v>0.52180553401905905</v>
      </c>
      <c r="AH2290" s="275">
        <v>0.52180553401905905</v>
      </c>
      <c r="AI2290" s="275">
        <v>0.98936493457934016</v>
      </c>
      <c r="AJ2290" s="275">
        <v>0.98936493457934016</v>
      </c>
      <c r="AK2290" s="275">
        <v>0.98936493457934016</v>
      </c>
    </row>
    <row r="2291" spans="1:37" ht="15" x14ac:dyDescent="0.25">
      <c r="A2291" s="269" t="s">
        <v>4277</v>
      </c>
      <c r="B2291" s="269" t="s">
        <v>4278</v>
      </c>
      <c r="C2291" s="275">
        <v>153</v>
      </c>
      <c r="D2291" s="269" t="s">
        <v>802</v>
      </c>
      <c r="E2291" s="275">
        <v>1307.5002810985213</v>
      </c>
      <c r="F2291" s="275">
        <v>881.60076924629288</v>
      </c>
      <c r="G2291" s="275">
        <v>1006.7353624801532</v>
      </c>
      <c r="H2291" s="275">
        <v>1036.9543464803958</v>
      </c>
      <c r="I2291" s="275">
        <v>932.77683785743932</v>
      </c>
      <c r="J2291" s="275">
        <v>988.46637134776324</v>
      </c>
      <c r="K2291" s="275">
        <v>1024.070250052569</v>
      </c>
      <c r="L2291" s="275">
        <v>962.22459618359881</v>
      </c>
      <c r="M2291" s="275">
        <v>996.68146560031153</v>
      </c>
      <c r="N2291" s="275">
        <v>420.94693922589244</v>
      </c>
      <c r="O2291" s="275">
        <v>254.15081815957959</v>
      </c>
      <c r="P2291" s="275">
        <v>313.70311682787548</v>
      </c>
      <c r="Q2291" s="275">
        <v>334.42529532033063</v>
      </c>
      <c r="R2291" s="275">
        <v>279.38864147726201</v>
      </c>
      <c r="S2291" s="275">
        <v>303.84445978937015</v>
      </c>
      <c r="T2291" s="275">
        <v>331.45976899747217</v>
      </c>
      <c r="U2291" s="275">
        <v>279.38864147726201</v>
      </c>
      <c r="V2291" s="275">
        <v>304.12213744422934</v>
      </c>
      <c r="W2291" s="275">
        <v>0</v>
      </c>
      <c r="X2291" s="275">
        <v>0</v>
      </c>
      <c r="Y2291" s="275">
        <v>0</v>
      </c>
      <c r="Z2291" s="275">
        <v>0</v>
      </c>
      <c r="AA2291" s="275">
        <v>0</v>
      </c>
      <c r="AB2291" s="275">
        <v>0</v>
      </c>
      <c r="AC2291" s="275">
        <v>0</v>
      </c>
      <c r="AD2291" s="275">
        <v>0</v>
      </c>
      <c r="AE2291" s="275">
        <v>0</v>
      </c>
      <c r="AF2291" s="275">
        <v>303.78543380461269</v>
      </c>
      <c r="AG2291" s="275">
        <v>28.130236132053028</v>
      </c>
      <c r="AH2291" s="275">
        <v>28.130236132053028</v>
      </c>
      <c r="AI2291" s="275">
        <v>34.103817264394316</v>
      </c>
      <c r="AJ2291" s="275">
        <v>34.103817264394316</v>
      </c>
      <c r="AK2291" s="275">
        <v>34.103817264394316</v>
      </c>
    </row>
    <row r="2292" spans="1:37" ht="15" x14ac:dyDescent="0.25">
      <c r="A2292" s="269" t="s">
        <v>4279</v>
      </c>
      <c r="B2292" s="269" t="s">
        <v>4280</v>
      </c>
      <c r="C2292" s="275">
        <v>57</v>
      </c>
      <c r="D2292" s="269" t="s">
        <v>802</v>
      </c>
      <c r="E2292" s="275">
        <v>0</v>
      </c>
      <c r="F2292" s="275">
        <v>0</v>
      </c>
      <c r="G2292" s="275">
        <v>0</v>
      </c>
      <c r="H2292" s="275">
        <v>0</v>
      </c>
      <c r="I2292" s="275">
        <v>0</v>
      </c>
      <c r="J2292" s="275">
        <v>0</v>
      </c>
      <c r="K2292" s="275">
        <v>0</v>
      </c>
      <c r="L2292" s="275">
        <v>0</v>
      </c>
      <c r="M2292" s="275">
        <v>0</v>
      </c>
      <c r="N2292" s="275">
        <v>1.8974477759940502</v>
      </c>
      <c r="O2292" s="275">
        <v>1.8974477759940502</v>
      </c>
      <c r="P2292" s="275">
        <v>1.89744777599405</v>
      </c>
      <c r="Q2292" s="275">
        <v>1.8974477759940502</v>
      </c>
      <c r="R2292" s="275">
        <v>1.8974477759940502</v>
      </c>
      <c r="S2292" s="275">
        <v>1.8974477759940502</v>
      </c>
      <c r="T2292" s="275">
        <v>1.8974477759940502</v>
      </c>
      <c r="U2292" s="275">
        <v>1.8974477759940502</v>
      </c>
      <c r="V2292" s="275">
        <v>1.8974477759940502</v>
      </c>
      <c r="W2292" s="275">
        <v>0</v>
      </c>
      <c r="X2292" s="275">
        <v>0</v>
      </c>
      <c r="Y2292" s="275">
        <v>0</v>
      </c>
      <c r="Z2292" s="275">
        <v>0</v>
      </c>
      <c r="AA2292" s="275">
        <v>0</v>
      </c>
      <c r="AB2292" s="275">
        <v>0</v>
      </c>
      <c r="AC2292" s="275">
        <v>0</v>
      </c>
      <c r="AD2292" s="275">
        <v>0</v>
      </c>
      <c r="AE2292" s="275">
        <v>0</v>
      </c>
      <c r="AF2292" s="275">
        <v>5.0622649611575303</v>
      </c>
      <c r="AG2292" s="275">
        <v>0.46875990644977128</v>
      </c>
      <c r="AH2292" s="275">
        <v>0.46875990644977128</v>
      </c>
      <c r="AI2292" s="275">
        <v>0.19619194186718339</v>
      </c>
      <c r="AJ2292" s="275">
        <v>0.19619194186718339</v>
      </c>
      <c r="AK2292" s="275">
        <v>0.19619194186718339</v>
      </c>
    </row>
    <row r="2293" spans="1:37" ht="15" x14ac:dyDescent="0.25">
      <c r="A2293" s="269" t="s">
        <v>4281</v>
      </c>
      <c r="B2293" s="269" t="s">
        <v>4282</v>
      </c>
      <c r="C2293" s="275">
        <v>105</v>
      </c>
      <c r="D2293" s="269" t="s">
        <v>802</v>
      </c>
      <c r="E2293" s="275">
        <v>1269.1527576563069</v>
      </c>
      <c r="F2293" s="275">
        <v>863.60839931890507</v>
      </c>
      <c r="G2293" s="275">
        <v>982.30124200269256</v>
      </c>
      <c r="H2293" s="275">
        <v>1009.2693011341004</v>
      </c>
      <c r="I2293" s="275">
        <v>911.29454640088113</v>
      </c>
      <c r="J2293" s="275">
        <v>965.5289974973191</v>
      </c>
      <c r="K2293" s="275">
        <v>1002.6014068689832</v>
      </c>
      <c r="L2293" s="275">
        <v>938.9507355853118</v>
      </c>
      <c r="M2293" s="275">
        <v>972.99903987771268</v>
      </c>
      <c r="N2293" s="275">
        <v>390.42489777191207</v>
      </c>
      <c r="O2293" s="275">
        <v>233.05768360881143</v>
      </c>
      <c r="P2293" s="275">
        <v>289.01801774255028</v>
      </c>
      <c r="Q2293" s="275">
        <v>308.34830997786457</v>
      </c>
      <c r="R2293" s="275">
        <v>256.67912288594317</v>
      </c>
      <c r="S2293" s="275">
        <v>279.80479183134815</v>
      </c>
      <c r="T2293" s="275">
        <v>305.38278365500611</v>
      </c>
      <c r="U2293" s="275">
        <v>256.67912288594317</v>
      </c>
      <c r="V2293" s="275">
        <v>280.01512015118442</v>
      </c>
      <c r="W2293" s="275">
        <v>0</v>
      </c>
      <c r="X2293" s="275">
        <v>0</v>
      </c>
      <c r="Y2293" s="275">
        <v>0</v>
      </c>
      <c r="Z2293" s="275">
        <v>0</v>
      </c>
      <c r="AA2293" s="275">
        <v>0</v>
      </c>
      <c r="AB2293" s="275">
        <v>0</v>
      </c>
      <c r="AC2293" s="275">
        <v>0</v>
      </c>
      <c r="AD2293" s="275">
        <v>0</v>
      </c>
      <c r="AE2293" s="275">
        <v>0</v>
      </c>
      <c r="AF2293" s="275">
        <v>291.31150547074282</v>
      </c>
      <c r="AG2293" s="275">
        <v>26.975162929452114</v>
      </c>
      <c r="AH2293" s="275">
        <v>26.975162929452114</v>
      </c>
      <c r="AI2293" s="275">
        <v>32.971263516343356</v>
      </c>
      <c r="AJ2293" s="275">
        <v>32.971263516343356</v>
      </c>
      <c r="AK2293" s="275">
        <v>32.971263516343356</v>
      </c>
    </row>
    <row r="2294" spans="1:37" ht="15" x14ac:dyDescent="0.25">
      <c r="A2294" s="269" t="s">
        <v>4283</v>
      </c>
      <c r="B2294" s="269" t="s">
        <v>4284</v>
      </c>
      <c r="C2294" s="275">
        <v>135</v>
      </c>
      <c r="D2294" s="269" t="s">
        <v>802</v>
      </c>
      <c r="E2294" s="275">
        <v>1230.8052342140923</v>
      </c>
      <c r="F2294" s="275">
        <v>845.61602939151703</v>
      </c>
      <c r="G2294" s="275">
        <v>957.86712152523171</v>
      </c>
      <c r="H2294" s="275">
        <v>983.29310886834719</v>
      </c>
      <c r="I2294" s="275">
        <v>889.81225494432283</v>
      </c>
      <c r="J2294" s="275">
        <v>942.59162364687495</v>
      </c>
      <c r="K2294" s="275">
        <v>983.29310886834719</v>
      </c>
      <c r="L2294" s="275">
        <v>915.67687498702469</v>
      </c>
      <c r="M2294" s="275">
        <v>949.31661415511371</v>
      </c>
      <c r="N2294" s="275">
        <v>365.4334642180707</v>
      </c>
      <c r="O2294" s="275">
        <v>217.49515695818224</v>
      </c>
      <c r="P2294" s="275">
        <v>269.86352655736408</v>
      </c>
      <c r="Q2294" s="275">
        <v>287.8019325355375</v>
      </c>
      <c r="R2294" s="275">
        <v>239.50021219476335</v>
      </c>
      <c r="S2294" s="275">
        <v>261.29573177346515</v>
      </c>
      <c r="T2294" s="275">
        <v>284.83640621267909</v>
      </c>
      <c r="U2294" s="275">
        <v>239.50021219476335</v>
      </c>
      <c r="V2294" s="275">
        <v>261.43871075827855</v>
      </c>
      <c r="W2294" s="275">
        <v>0</v>
      </c>
      <c r="X2294" s="275">
        <v>0</v>
      </c>
      <c r="Y2294" s="275">
        <v>0</v>
      </c>
      <c r="Z2294" s="275">
        <v>0</v>
      </c>
      <c r="AA2294" s="275">
        <v>0</v>
      </c>
      <c r="AB2294" s="275">
        <v>0</v>
      </c>
      <c r="AC2294" s="275">
        <v>0</v>
      </c>
      <c r="AD2294" s="275">
        <v>0</v>
      </c>
      <c r="AE2294" s="275">
        <v>0</v>
      </c>
      <c r="AF2294" s="275">
        <v>279.16027153221268</v>
      </c>
      <c r="AG2294" s="275">
        <v>25.849970846953028</v>
      </c>
      <c r="AH2294" s="275">
        <v>25.849970846953028</v>
      </c>
      <c r="AI2294" s="275">
        <v>32.078410699023216</v>
      </c>
      <c r="AJ2294" s="275">
        <v>32.078410699023216</v>
      </c>
      <c r="AK2294" s="275">
        <v>32.078410699023216</v>
      </c>
    </row>
    <row r="2295" spans="1:37" ht="15" x14ac:dyDescent="0.25">
      <c r="A2295" s="269" t="s">
        <v>4285</v>
      </c>
      <c r="B2295" s="269" t="s">
        <v>4286</v>
      </c>
      <c r="C2295" s="275">
        <v>158</v>
      </c>
      <c r="D2295" s="269" t="s">
        <v>802</v>
      </c>
      <c r="E2295" s="275">
        <v>1307.5002810985213</v>
      </c>
      <c r="F2295" s="275">
        <v>881.60076924629288</v>
      </c>
      <c r="G2295" s="275">
        <v>1006.7353624801532</v>
      </c>
      <c r="H2295" s="275">
        <v>1036.9543464803958</v>
      </c>
      <c r="I2295" s="275">
        <v>932.77683785743932</v>
      </c>
      <c r="J2295" s="275">
        <v>988.46637134776324</v>
      </c>
      <c r="K2295" s="275">
        <v>1024.070250052569</v>
      </c>
      <c r="L2295" s="275">
        <v>962.22459618359881</v>
      </c>
      <c r="M2295" s="275">
        <v>996.68146560031153</v>
      </c>
      <c r="N2295" s="275">
        <v>421.01777032174203</v>
      </c>
      <c r="O2295" s="275">
        <v>254.22164925542924</v>
      </c>
      <c r="P2295" s="275">
        <v>313.77394792372519</v>
      </c>
      <c r="Q2295" s="275">
        <v>334.49612641618029</v>
      </c>
      <c r="R2295" s="275">
        <v>279.45947257311173</v>
      </c>
      <c r="S2295" s="275">
        <v>303.9152908852198</v>
      </c>
      <c r="T2295" s="275">
        <v>331.53060009332182</v>
      </c>
      <c r="U2295" s="275">
        <v>279.45947257311173</v>
      </c>
      <c r="V2295" s="275">
        <v>304.19296854007905</v>
      </c>
      <c r="W2295" s="275">
        <v>0</v>
      </c>
      <c r="X2295" s="275">
        <v>0</v>
      </c>
      <c r="Y2295" s="275">
        <v>0</v>
      </c>
      <c r="Z2295" s="275">
        <v>0</v>
      </c>
      <c r="AA2295" s="275">
        <v>0</v>
      </c>
      <c r="AB2295" s="275">
        <v>0</v>
      </c>
      <c r="AC2295" s="275">
        <v>0</v>
      </c>
      <c r="AD2295" s="275">
        <v>0</v>
      </c>
      <c r="AE2295" s="275">
        <v>0</v>
      </c>
      <c r="AF2295" s="275">
        <v>303.76599739101272</v>
      </c>
      <c r="AG2295" s="275">
        <v>28.128436341053028</v>
      </c>
      <c r="AH2295" s="275">
        <v>28.128436341053028</v>
      </c>
      <c r="AI2295" s="275">
        <v>34.112831693536343</v>
      </c>
      <c r="AJ2295" s="275">
        <v>34.112831693536343</v>
      </c>
      <c r="AK2295" s="275">
        <v>34.112831693536343</v>
      </c>
    </row>
    <row r="2296" spans="1:37" ht="15" x14ac:dyDescent="0.25">
      <c r="A2296" s="269" t="s">
        <v>4287</v>
      </c>
      <c r="B2296" s="269" t="s">
        <v>4288</v>
      </c>
      <c r="C2296" s="275">
        <v>126</v>
      </c>
      <c r="D2296" s="269" t="s">
        <v>802</v>
      </c>
      <c r="E2296" s="275">
        <v>1269.1527576563069</v>
      </c>
      <c r="F2296" s="275">
        <v>863.60839931890507</v>
      </c>
      <c r="G2296" s="275">
        <v>982.30124200269256</v>
      </c>
      <c r="H2296" s="275">
        <v>1009.2693011341004</v>
      </c>
      <c r="I2296" s="275">
        <v>911.29454640088113</v>
      </c>
      <c r="J2296" s="275">
        <v>965.5289974973191</v>
      </c>
      <c r="K2296" s="275">
        <v>1002.6014068689832</v>
      </c>
      <c r="L2296" s="275">
        <v>938.9507355853118</v>
      </c>
      <c r="M2296" s="275">
        <v>972.99903987771268</v>
      </c>
      <c r="N2296" s="275">
        <v>391.45760424602167</v>
      </c>
      <c r="O2296" s="275">
        <v>234.09039008292103</v>
      </c>
      <c r="P2296" s="275">
        <v>290.05072421665994</v>
      </c>
      <c r="Q2296" s="275">
        <v>309.38101645197418</v>
      </c>
      <c r="R2296" s="275">
        <v>257.71182936005277</v>
      </c>
      <c r="S2296" s="275">
        <v>280.83749830545776</v>
      </c>
      <c r="T2296" s="275">
        <v>306.41549012911571</v>
      </c>
      <c r="U2296" s="275">
        <v>257.71182936005277</v>
      </c>
      <c r="V2296" s="275">
        <v>281.04782662529408</v>
      </c>
      <c r="W2296" s="275">
        <v>0</v>
      </c>
      <c r="X2296" s="275">
        <v>0</v>
      </c>
      <c r="Y2296" s="275">
        <v>0</v>
      </c>
      <c r="Z2296" s="275">
        <v>0</v>
      </c>
      <c r="AA2296" s="275">
        <v>0</v>
      </c>
      <c r="AB2296" s="275">
        <v>0</v>
      </c>
      <c r="AC2296" s="275">
        <v>0</v>
      </c>
      <c r="AD2296" s="275">
        <v>0</v>
      </c>
      <c r="AE2296" s="275">
        <v>0</v>
      </c>
      <c r="AF2296" s="275">
        <v>291.14758747052775</v>
      </c>
      <c r="AG2296" s="275">
        <v>26.959984310452569</v>
      </c>
      <c r="AH2296" s="275">
        <v>26.959984310452569</v>
      </c>
      <c r="AI2296" s="275">
        <v>32.976722526108389</v>
      </c>
      <c r="AJ2296" s="275">
        <v>32.976722526108389</v>
      </c>
      <c r="AK2296" s="275">
        <v>32.976722526108389</v>
      </c>
    </row>
    <row r="2297" spans="1:37" ht="15" x14ac:dyDescent="0.25">
      <c r="A2297" s="269" t="s">
        <v>4289</v>
      </c>
      <c r="B2297" s="269" t="s">
        <v>4290</v>
      </c>
      <c r="C2297" s="275">
        <v>79</v>
      </c>
      <c r="D2297" s="269" t="s">
        <v>802</v>
      </c>
      <c r="E2297" s="275">
        <v>490.3529757933797</v>
      </c>
      <c r="F2297" s="275">
        <v>237.14416326752004</v>
      </c>
      <c r="G2297" s="275">
        <v>316.2557782989511</v>
      </c>
      <c r="H2297" s="275">
        <v>352.37488844342454</v>
      </c>
      <c r="I2297" s="275">
        <v>261.88227049443532</v>
      </c>
      <c r="J2297" s="275">
        <v>298.29481877475405</v>
      </c>
      <c r="K2297" s="275">
        <v>352.37488844342454</v>
      </c>
      <c r="L2297" s="275">
        <v>261.88227049443532</v>
      </c>
      <c r="M2297" s="275">
        <v>307.23544124061118</v>
      </c>
      <c r="N2297" s="275">
        <v>185.28891933077563</v>
      </c>
      <c r="O2297" s="275">
        <v>70.955336934353781</v>
      </c>
      <c r="P2297" s="275">
        <v>113.46556157010006</v>
      </c>
      <c r="Q2297" s="275">
        <v>129.57484687685229</v>
      </c>
      <c r="R2297" s="275">
        <v>90.35194542096167</v>
      </c>
      <c r="S2297" s="275">
        <v>105.72038804246151</v>
      </c>
      <c r="T2297" s="275">
        <v>129.57484687685229</v>
      </c>
      <c r="U2297" s="275">
        <v>90.35194542096167</v>
      </c>
      <c r="V2297" s="275">
        <v>106.52858006273684</v>
      </c>
      <c r="W2297" s="275">
        <v>5.3439511500939654</v>
      </c>
      <c r="X2297" s="275">
        <v>0.11095003899419838</v>
      </c>
      <c r="Y2297" s="275">
        <v>2.7274505945440817</v>
      </c>
      <c r="Z2297" s="275">
        <v>0.86836356871520326</v>
      </c>
      <c r="AA2297" s="275">
        <v>0.86836356871520326</v>
      </c>
      <c r="AB2297" s="275">
        <v>0.86836356871520326</v>
      </c>
      <c r="AC2297" s="275">
        <v>0.86836356871520326</v>
      </c>
      <c r="AD2297" s="275">
        <v>0.86836356871520326</v>
      </c>
      <c r="AE2297" s="275">
        <v>0.86836356871520326</v>
      </c>
      <c r="AF2297" s="275">
        <v>159.35805312868521</v>
      </c>
      <c r="AG2297" s="275">
        <v>14.756397806359557</v>
      </c>
      <c r="AH2297" s="275">
        <v>14.756397806359557</v>
      </c>
      <c r="AI2297" s="275">
        <v>15.53055606141935</v>
      </c>
      <c r="AJ2297" s="275">
        <v>15.53055606141935</v>
      </c>
      <c r="AK2297" s="275">
        <v>15.53055606141935</v>
      </c>
    </row>
    <row r="2298" spans="1:37" ht="15" x14ac:dyDescent="0.25">
      <c r="A2298" s="269" t="s">
        <v>2080</v>
      </c>
      <c r="B2298" s="269" t="s">
        <v>712</v>
      </c>
      <c r="C2298" s="275">
        <v>83</v>
      </c>
      <c r="D2298" s="269" t="s">
        <v>802</v>
      </c>
      <c r="E2298" s="275">
        <v>532.86259069438461</v>
      </c>
      <c r="F2298" s="275">
        <v>270.70680782058469</v>
      </c>
      <c r="G2298" s="275">
        <v>351.62903128257557</v>
      </c>
      <c r="H2298" s="275">
        <v>384.85615314550421</v>
      </c>
      <c r="I2298" s="275">
        <v>304.39188539544023</v>
      </c>
      <c r="J2298" s="275">
        <v>333.66807175837852</v>
      </c>
      <c r="K2298" s="275">
        <v>384.85615314550421</v>
      </c>
      <c r="L2298" s="275">
        <v>304.39188539544023</v>
      </c>
      <c r="M2298" s="275">
        <v>342.60869422423559</v>
      </c>
      <c r="N2298" s="275">
        <v>194.39278301405002</v>
      </c>
      <c r="O2298" s="275">
        <v>79.649335786551575</v>
      </c>
      <c r="P2298" s="275">
        <v>121.95462800675953</v>
      </c>
      <c r="Q2298" s="275">
        <v>137.85898089797342</v>
      </c>
      <c r="R2298" s="275">
        <v>99.045944273159449</v>
      </c>
      <c r="S2298" s="275">
        <v>114.20945447912096</v>
      </c>
      <c r="T2298" s="275">
        <v>137.85898089797342</v>
      </c>
      <c r="U2298" s="275">
        <v>99.045944273159449</v>
      </c>
      <c r="V2298" s="275">
        <v>115.01764649939629</v>
      </c>
      <c r="W2298" s="275">
        <v>5.3439511500939654</v>
      </c>
      <c r="X2298" s="275">
        <v>0.11095003899419838</v>
      </c>
      <c r="Y2298" s="275">
        <v>2.7274505945440817</v>
      </c>
      <c r="Z2298" s="275">
        <v>0.86836356871520326</v>
      </c>
      <c r="AA2298" s="275">
        <v>0.86836356871520326</v>
      </c>
      <c r="AB2298" s="275">
        <v>0.86836356871520326</v>
      </c>
      <c r="AC2298" s="275">
        <v>0.86836356871520326</v>
      </c>
      <c r="AD2298" s="275">
        <v>0.86836356871520326</v>
      </c>
      <c r="AE2298" s="275">
        <v>0.86836356871520326</v>
      </c>
      <c r="AF2298" s="275">
        <v>167.37012483858521</v>
      </c>
      <c r="AG2298" s="275">
        <v>15.498308803359556</v>
      </c>
      <c r="AH2298" s="275">
        <v>15.498308803359556</v>
      </c>
      <c r="AI2298" s="275">
        <v>16.317415508125197</v>
      </c>
      <c r="AJ2298" s="275">
        <v>16.317415508125197</v>
      </c>
      <c r="AK2298" s="275">
        <v>16.317415508125197</v>
      </c>
    </row>
    <row r="2299" spans="1:37" ht="15" x14ac:dyDescent="0.25">
      <c r="A2299" s="269" t="s">
        <v>2081</v>
      </c>
      <c r="B2299" s="269" t="s">
        <v>1268</v>
      </c>
      <c r="C2299" s="275">
        <v>30</v>
      </c>
      <c r="D2299" s="269" t="s">
        <v>802</v>
      </c>
      <c r="E2299" s="275">
        <v>294.99806994224241</v>
      </c>
      <c r="F2299" s="275">
        <v>163.92017850534245</v>
      </c>
      <c r="G2299" s="275">
        <v>204.38129023633783</v>
      </c>
      <c r="H2299" s="275">
        <v>220.99485116780218</v>
      </c>
      <c r="I2299" s="275">
        <v>180.76271729277019</v>
      </c>
      <c r="J2299" s="275">
        <v>195.40081047423934</v>
      </c>
      <c r="K2299" s="275">
        <v>220.99485116780218</v>
      </c>
      <c r="L2299" s="275">
        <v>180.76271729277019</v>
      </c>
      <c r="M2299" s="275">
        <v>199.87112170716787</v>
      </c>
      <c r="N2299" s="275">
        <v>99.777088169432602</v>
      </c>
      <c r="O2299" s="275">
        <v>42.937794056640087</v>
      </c>
      <c r="P2299" s="275">
        <v>64.356654917222428</v>
      </c>
      <c r="Q2299" s="275">
        <v>72.575046113307735</v>
      </c>
      <c r="R2299" s="275">
        <v>52.636098299944031</v>
      </c>
      <c r="S2299" s="275">
        <v>60.484068153403143</v>
      </c>
      <c r="T2299" s="275">
        <v>72.575046113307735</v>
      </c>
      <c r="U2299" s="275">
        <v>52.636098299944031</v>
      </c>
      <c r="V2299" s="275">
        <v>60.888164163540814</v>
      </c>
      <c r="W2299" s="275">
        <v>0.71431495477622897</v>
      </c>
      <c r="X2299" s="275">
        <v>2.7090022117656619E-2</v>
      </c>
      <c r="Y2299" s="275">
        <v>0.37070248844694281</v>
      </c>
      <c r="Z2299" s="275">
        <v>0.25654934174211264</v>
      </c>
      <c r="AA2299" s="275">
        <v>0.25654934174211264</v>
      </c>
      <c r="AB2299" s="275">
        <v>0.25654934174211264</v>
      </c>
      <c r="AC2299" s="275">
        <v>0.25654934174211264</v>
      </c>
      <c r="AD2299" s="275">
        <v>0.25654934174211264</v>
      </c>
      <c r="AE2299" s="275">
        <v>0.25654934174211264</v>
      </c>
      <c r="AF2299" s="275">
        <v>85.965307204269877</v>
      </c>
      <c r="AG2299" s="275">
        <v>7.9603018724009145</v>
      </c>
      <c r="AH2299" s="275">
        <v>7.9603018724009145</v>
      </c>
      <c r="AI2299" s="275">
        <v>6.3692230597412181</v>
      </c>
      <c r="AJ2299" s="275">
        <v>6.3692230597412181</v>
      </c>
      <c r="AK2299" s="275">
        <v>6.3692230597412181</v>
      </c>
    </row>
    <row r="2300" spans="1:37" ht="15" x14ac:dyDescent="0.25">
      <c r="A2300" s="269" t="s">
        <v>3267</v>
      </c>
      <c r="B2300" s="269" t="s">
        <v>1269</v>
      </c>
      <c r="C2300" s="275">
        <v>587</v>
      </c>
      <c r="D2300" s="269" t="s">
        <v>802</v>
      </c>
      <c r="E2300" s="275">
        <v>4286.8722644501731</v>
      </c>
      <c r="F2300" s="275">
        <v>3334.8608050626854</v>
      </c>
      <c r="G2300" s="275">
        <v>3610.0477365780357</v>
      </c>
      <c r="H2300" s="275">
        <v>3730.6790218390452</v>
      </c>
      <c r="I2300" s="275">
        <v>2881.2072953536194</v>
      </c>
      <c r="J2300" s="275">
        <v>3282.0495757716344</v>
      </c>
      <c r="K2300" s="275">
        <v>3130.4695759867068</v>
      </c>
      <c r="L2300" s="275">
        <v>2844.0199277412867</v>
      </c>
      <c r="M2300" s="275">
        <v>2968.8926346090175</v>
      </c>
      <c r="N2300" s="275">
        <v>1886.9832374408354</v>
      </c>
      <c r="O2300" s="275">
        <v>1480.5443633019713</v>
      </c>
      <c r="P2300" s="275">
        <v>1621.1701219827676</v>
      </c>
      <c r="Q2300" s="275">
        <v>1682.9432245827429</v>
      </c>
      <c r="R2300" s="275">
        <v>940.89995133056448</v>
      </c>
      <c r="S2300" s="275">
        <v>1331.4485091644851</v>
      </c>
      <c r="T2300" s="275">
        <v>1173.6752904665302</v>
      </c>
      <c r="U2300" s="275">
        <v>935.53489084899957</v>
      </c>
      <c r="V2300" s="275">
        <v>1026.9612919992501</v>
      </c>
      <c r="W2300" s="275">
        <v>8.2285346848271246</v>
      </c>
      <c r="X2300" s="275">
        <v>0.28190353402076518</v>
      </c>
      <c r="Y2300" s="275">
        <v>4.2552191094239449</v>
      </c>
      <c r="Z2300" s="275">
        <v>3.246730158623897</v>
      </c>
      <c r="AA2300" s="275">
        <v>3.246730158623897</v>
      </c>
      <c r="AB2300" s="275">
        <v>3.246730158623897</v>
      </c>
      <c r="AC2300" s="275">
        <v>3.246730158623897</v>
      </c>
      <c r="AD2300" s="275">
        <v>3.246730158623897</v>
      </c>
      <c r="AE2300" s="275">
        <v>3.246730158623897</v>
      </c>
      <c r="AF2300" s="275">
        <v>1350.1606417608198</v>
      </c>
      <c r="AG2300" s="275">
        <v>125.02353147116145</v>
      </c>
      <c r="AH2300" s="275">
        <v>125.02353147116145</v>
      </c>
      <c r="AI2300" s="275">
        <v>131.74085490105574</v>
      </c>
      <c r="AJ2300" s="275">
        <v>131.74085490105574</v>
      </c>
      <c r="AK2300" s="275">
        <v>131.74085490105574</v>
      </c>
    </row>
    <row r="2301" spans="1:37" ht="15" x14ac:dyDescent="0.25">
      <c r="A2301" s="269" t="s">
        <v>3268</v>
      </c>
      <c r="B2301" s="269" t="s">
        <v>1270</v>
      </c>
      <c r="C2301" s="275">
        <v>587</v>
      </c>
      <c r="D2301" s="269" t="s">
        <v>802</v>
      </c>
      <c r="E2301" s="275">
        <v>4284.587442871959</v>
      </c>
      <c r="F2301" s="275">
        <v>3333.3168943569835</v>
      </c>
      <c r="G2301" s="275">
        <v>3608.3636713168166</v>
      </c>
      <c r="H2301" s="275">
        <v>3729.2372747699219</v>
      </c>
      <c r="I2301" s="275">
        <v>2880.3450409718016</v>
      </c>
      <c r="J2301" s="275">
        <v>3280.6506966863144</v>
      </c>
      <c r="K2301" s="275">
        <v>3128.6438427882085</v>
      </c>
      <c r="L2301" s="275">
        <v>2843.2358023733332</v>
      </c>
      <c r="M2301" s="275">
        <v>2967.8345836856406</v>
      </c>
      <c r="N2301" s="275">
        <v>1903.4400379775689</v>
      </c>
      <c r="O2301" s="275">
        <v>1496.4717998881481</v>
      </c>
      <c r="P2301" s="275">
        <v>1636.8328765936665</v>
      </c>
      <c r="Q2301" s="275">
        <v>1698.3412972183637</v>
      </c>
      <c r="R2301" s="275">
        <v>951.79843038645424</v>
      </c>
      <c r="S2301" s="275">
        <v>1344.927637479338</v>
      </c>
      <c r="T2301" s="275">
        <v>1186.4265433493676</v>
      </c>
      <c r="U2301" s="275">
        <v>945.37464200377622</v>
      </c>
      <c r="V2301" s="275">
        <v>1037.9259415489594</v>
      </c>
      <c r="W2301" s="275">
        <v>8.2459699980362977</v>
      </c>
      <c r="X2301" s="275">
        <v>0.28209069624788924</v>
      </c>
      <c r="Y2301" s="275">
        <v>4.2640303471420937</v>
      </c>
      <c r="Z2301" s="275">
        <v>3.2471737517335577</v>
      </c>
      <c r="AA2301" s="275">
        <v>3.2471737517335577</v>
      </c>
      <c r="AB2301" s="275">
        <v>3.2471737517335577</v>
      </c>
      <c r="AC2301" s="275">
        <v>3.2471737517335577</v>
      </c>
      <c r="AD2301" s="275">
        <v>3.2471737517335577</v>
      </c>
      <c r="AE2301" s="275">
        <v>3.2471737517335577</v>
      </c>
      <c r="AF2301" s="275">
        <v>1343.9139572739196</v>
      </c>
      <c r="AG2301" s="275">
        <v>124.44509403316148</v>
      </c>
      <c r="AH2301" s="275">
        <v>124.44509403316148</v>
      </c>
      <c r="AI2301" s="275">
        <v>132.62671711112233</v>
      </c>
      <c r="AJ2301" s="275">
        <v>132.62671711112233</v>
      </c>
      <c r="AK2301" s="275">
        <v>132.62671711112233</v>
      </c>
    </row>
    <row r="2302" spans="1:37" ht="15" x14ac:dyDescent="0.25">
      <c r="A2302" s="269" t="s">
        <v>4291</v>
      </c>
      <c r="B2302" s="269" t="s">
        <v>672</v>
      </c>
      <c r="C2302" s="275">
        <v>63</v>
      </c>
      <c r="D2302" s="269" t="s">
        <v>802</v>
      </c>
      <c r="E2302" s="275">
        <v>788.93900755737207</v>
      </c>
      <c r="F2302" s="275">
        <v>440.06659327246155</v>
      </c>
      <c r="G2302" s="275">
        <v>545.37641139805862</v>
      </c>
      <c r="H2302" s="275">
        <v>580.05090963704083</v>
      </c>
      <c r="I2302" s="275">
        <v>489.01035906456951</v>
      </c>
      <c r="J2302" s="275">
        <v>522.92521199281236</v>
      </c>
      <c r="K2302" s="275">
        <v>580.05090963704083</v>
      </c>
      <c r="L2302" s="275">
        <v>503.35062593369167</v>
      </c>
      <c r="M2302" s="275">
        <v>534.10099007513372</v>
      </c>
      <c r="N2302" s="275">
        <v>285.54236637414778</v>
      </c>
      <c r="O2302" s="275">
        <v>140.73057784892899</v>
      </c>
      <c r="P2302" s="275">
        <v>192.92095337876609</v>
      </c>
      <c r="Q2302" s="275">
        <v>212.11015474736061</v>
      </c>
      <c r="R2302" s="275">
        <v>164.97633845718886</v>
      </c>
      <c r="S2302" s="275">
        <v>183.23948646921789</v>
      </c>
      <c r="T2302" s="275">
        <v>212.11015474736061</v>
      </c>
      <c r="U2302" s="275">
        <v>164.97633845718886</v>
      </c>
      <c r="V2302" s="275">
        <v>184.24972649456205</v>
      </c>
      <c r="W2302" s="275">
        <v>4.0790023922268297</v>
      </c>
      <c r="X2302" s="275">
        <v>7.1825251310674423E-2</v>
      </c>
      <c r="Y2302" s="275">
        <v>2.0754138217687519</v>
      </c>
      <c r="Z2302" s="275">
        <v>1.0732163171253555</v>
      </c>
      <c r="AA2302" s="275">
        <v>1.0732163171253555</v>
      </c>
      <c r="AB2302" s="275">
        <v>1.0732163171253555</v>
      </c>
      <c r="AC2302" s="275">
        <v>1.0732163171253555</v>
      </c>
      <c r="AD2302" s="275">
        <v>1.0732163171253555</v>
      </c>
      <c r="AE2302" s="275">
        <v>1.0732163171253555</v>
      </c>
      <c r="AF2302" s="275">
        <v>244.93315790733936</v>
      </c>
      <c r="AG2302" s="275">
        <v>22.680572776799941</v>
      </c>
      <c r="AH2302" s="275">
        <v>22.680572776799941</v>
      </c>
      <c r="AI2302" s="275">
        <v>26.640222680361088</v>
      </c>
      <c r="AJ2302" s="275">
        <v>26.640222680361088</v>
      </c>
      <c r="AK2302" s="275">
        <v>26.640222680361088</v>
      </c>
    </row>
    <row r="2303" spans="1:37" ht="15" x14ac:dyDescent="0.25">
      <c r="A2303" s="269" t="s">
        <v>3269</v>
      </c>
      <c r="B2303" s="269" t="s">
        <v>2678</v>
      </c>
      <c r="C2303" s="275">
        <v>73</v>
      </c>
      <c r="D2303" s="269" t="s">
        <v>802</v>
      </c>
      <c r="E2303" s="275">
        <v>158.98334484302461</v>
      </c>
      <c r="F2303" s="275">
        <v>68.615760435777887</v>
      </c>
      <c r="G2303" s="275">
        <v>96.193371066628117</v>
      </c>
      <c r="H2303" s="275">
        <v>106.30508226042272</v>
      </c>
      <c r="I2303" s="275">
        <v>81.952289777742962</v>
      </c>
      <c r="J2303" s="275">
        <v>90.206384558562434</v>
      </c>
      <c r="K2303" s="275">
        <v>106.30508226042272</v>
      </c>
      <c r="L2303" s="275">
        <v>82.826443076709808</v>
      </c>
      <c r="M2303" s="275">
        <v>93.186592047181449</v>
      </c>
      <c r="N2303" s="275">
        <v>87.661966730759161</v>
      </c>
      <c r="O2303" s="275">
        <v>49.225740396114183</v>
      </c>
      <c r="P2303" s="275">
        <v>63.233299173444088</v>
      </c>
      <c r="Q2303" s="275">
        <v>68.440544841109315</v>
      </c>
      <c r="R2303" s="275">
        <v>55.691276558316808</v>
      </c>
      <c r="S2303" s="275">
        <v>60.651574664231234</v>
      </c>
      <c r="T2303" s="275">
        <v>68.440544841109315</v>
      </c>
      <c r="U2303" s="275">
        <v>55.691276558316808</v>
      </c>
      <c r="V2303" s="275">
        <v>60.920972004323005</v>
      </c>
      <c r="W2303" s="275">
        <v>0.84068294413722944</v>
      </c>
      <c r="X2303" s="275">
        <v>8.5710772914718292E-3</v>
      </c>
      <c r="Y2303" s="275">
        <v>0.42462701071435061</v>
      </c>
      <c r="Z2303" s="275">
        <v>0.26321695849066407</v>
      </c>
      <c r="AA2303" s="275">
        <v>0.26321695849066407</v>
      </c>
      <c r="AB2303" s="275">
        <v>0.26321695849066407</v>
      </c>
      <c r="AC2303" s="275">
        <v>0.26321695849066407</v>
      </c>
      <c r="AD2303" s="275">
        <v>0.26321695849066407</v>
      </c>
      <c r="AE2303" s="275">
        <v>0.26321695849066407</v>
      </c>
      <c r="AF2303" s="275">
        <v>60.121650458600001</v>
      </c>
      <c r="AG2303" s="275">
        <v>5.5672055367999995</v>
      </c>
      <c r="AH2303" s="275">
        <v>5.5672055367999995</v>
      </c>
      <c r="AI2303" s="275">
        <v>5.9841477504694547</v>
      </c>
      <c r="AJ2303" s="275">
        <v>5.9841477504694547</v>
      </c>
      <c r="AK2303" s="275">
        <v>5.9841477504694547</v>
      </c>
    </row>
    <row r="2304" spans="1:37" ht="15" x14ac:dyDescent="0.25">
      <c r="A2304" s="269" t="s">
        <v>3270</v>
      </c>
      <c r="B2304" s="269" t="s">
        <v>2679</v>
      </c>
      <c r="C2304" s="275">
        <v>73</v>
      </c>
      <c r="D2304" s="269" t="s">
        <v>802</v>
      </c>
      <c r="E2304" s="275">
        <v>158.31046383637781</v>
      </c>
      <c r="F2304" s="275">
        <v>68.313334865387489</v>
      </c>
      <c r="G2304" s="275">
        <v>95.820868218478836</v>
      </c>
      <c r="H2304" s="275">
        <v>106.05373850832115</v>
      </c>
      <c r="I2304" s="275">
        <v>81.688928714284671</v>
      </c>
      <c r="J2304" s="275">
        <v>89.833881710413166</v>
      </c>
      <c r="K2304" s="275">
        <v>106.05373850832115</v>
      </c>
      <c r="L2304" s="275">
        <v>82.153562070063003</v>
      </c>
      <c r="M2304" s="275">
        <v>92.814089199032182</v>
      </c>
      <c r="N2304" s="275">
        <v>88.985376607150556</v>
      </c>
      <c r="O2304" s="275">
        <v>50.284468297227285</v>
      </c>
      <c r="P2304" s="275">
        <v>64.159686086918057</v>
      </c>
      <c r="Q2304" s="275">
        <v>69.234590766944137</v>
      </c>
      <c r="R2304" s="275">
        <v>56.750004459429917</v>
      </c>
      <c r="S2304" s="275">
        <v>61.577961577705203</v>
      </c>
      <c r="T2304" s="275">
        <v>69.234590766944137</v>
      </c>
      <c r="U2304" s="275">
        <v>56.750004459429917</v>
      </c>
      <c r="V2304" s="275">
        <v>61.847358917796981</v>
      </c>
      <c r="W2304" s="275">
        <v>0.84134548709722945</v>
      </c>
      <c r="X2304" s="275">
        <v>8.6212120114718283E-3</v>
      </c>
      <c r="Y2304" s="275">
        <v>0.42498334955435063</v>
      </c>
      <c r="Z2304" s="275">
        <v>0.26342493267066408</v>
      </c>
      <c r="AA2304" s="275">
        <v>0.26342493267066408</v>
      </c>
      <c r="AB2304" s="275">
        <v>0.26342493267066408</v>
      </c>
      <c r="AC2304" s="275">
        <v>0.26342493267066408</v>
      </c>
      <c r="AD2304" s="275">
        <v>0.26342493267066408</v>
      </c>
      <c r="AE2304" s="275">
        <v>0.26342493267066408</v>
      </c>
      <c r="AF2304" s="275">
        <v>57.8290139705</v>
      </c>
      <c r="AG2304" s="275">
        <v>5.3549093799999996</v>
      </c>
      <c r="AH2304" s="275">
        <v>5.3549093799999996</v>
      </c>
      <c r="AI2304" s="275">
        <v>5.9615033236304287</v>
      </c>
      <c r="AJ2304" s="275">
        <v>5.9615033236304287</v>
      </c>
      <c r="AK2304" s="275">
        <v>5.9615033236304287</v>
      </c>
    </row>
    <row r="2305" spans="1:37" ht="15" x14ac:dyDescent="0.25">
      <c r="A2305" s="269" t="s">
        <v>3271</v>
      </c>
      <c r="B2305" s="269" t="s">
        <v>3272</v>
      </c>
      <c r="C2305" s="275">
        <v>315</v>
      </c>
      <c r="D2305" s="269" t="s">
        <v>802</v>
      </c>
      <c r="E2305" s="275">
        <v>2540.5117570357338</v>
      </c>
      <c r="F2305" s="275">
        <v>1588.5002976482456</v>
      </c>
      <c r="G2305" s="275">
        <v>1877.6292295026278</v>
      </c>
      <c r="H2305" s="275">
        <v>1984.3185144246061</v>
      </c>
      <c r="I2305" s="275">
        <v>1723.1339045269128</v>
      </c>
      <c r="J2305" s="275">
        <v>1829.1172742217173</v>
      </c>
      <c r="K2305" s="275">
        <v>1958.5503215689528</v>
      </c>
      <c r="L2305" s="275">
        <v>1791.99987689005</v>
      </c>
      <c r="M2305" s="275">
        <v>1851.5078777040517</v>
      </c>
      <c r="N2305" s="275">
        <v>787.51060134277054</v>
      </c>
      <c r="O2305" s="275">
        <v>380.46620461013441</v>
      </c>
      <c r="P2305" s="275">
        <v>529.29606853602593</v>
      </c>
      <c r="Q2305" s="275">
        <v>582.86506589090629</v>
      </c>
      <c r="R2305" s="275">
        <v>443.87292356990451</v>
      </c>
      <c r="S2305" s="275">
        <v>504.41530544058935</v>
      </c>
      <c r="T2305" s="275">
        <v>576.93401324518936</v>
      </c>
      <c r="U2305" s="275">
        <v>443.87292356990451</v>
      </c>
      <c r="V2305" s="275">
        <v>505.50945543049141</v>
      </c>
      <c r="W2305" s="275">
        <v>8.2285346848271246</v>
      </c>
      <c r="X2305" s="275">
        <v>0.28190353402076518</v>
      </c>
      <c r="Y2305" s="275">
        <v>4.2552191094239449</v>
      </c>
      <c r="Z2305" s="275">
        <v>3.246730158623897</v>
      </c>
      <c r="AA2305" s="275">
        <v>3.246730158623897</v>
      </c>
      <c r="AB2305" s="275">
        <v>3.246730158623897</v>
      </c>
      <c r="AC2305" s="275">
        <v>3.246730158623897</v>
      </c>
      <c r="AD2305" s="275">
        <v>3.246730158623897</v>
      </c>
      <c r="AE2305" s="275">
        <v>3.246730158623897</v>
      </c>
      <c r="AF2305" s="275">
        <v>645.25150861032694</v>
      </c>
      <c r="AG2305" s="275">
        <v>59.749654364860284</v>
      </c>
      <c r="AH2305" s="275">
        <v>59.749654364860284</v>
      </c>
      <c r="AI2305" s="275">
        <v>70.939346465258296</v>
      </c>
      <c r="AJ2305" s="275">
        <v>70.939346465258296</v>
      </c>
      <c r="AK2305" s="275">
        <v>70.939346465258296</v>
      </c>
    </row>
    <row r="2306" spans="1:37" ht="15" x14ac:dyDescent="0.25">
      <c r="A2306" s="269" t="s">
        <v>3273</v>
      </c>
      <c r="B2306" s="269" t="s">
        <v>3274</v>
      </c>
      <c r="C2306" s="275">
        <v>315</v>
      </c>
      <c r="D2306" s="269" t="s">
        <v>802</v>
      </c>
      <c r="E2306" s="275">
        <v>2539.1659950224407</v>
      </c>
      <c r="F2306" s="275">
        <v>1587.8954465074648</v>
      </c>
      <c r="G2306" s="275">
        <v>1876.8842238063298</v>
      </c>
      <c r="H2306" s="275">
        <v>1983.815826920403</v>
      </c>
      <c r="I2306" s="275">
        <v>1722.6071823999962</v>
      </c>
      <c r="J2306" s="275">
        <v>1828.3722685254186</v>
      </c>
      <c r="K2306" s="275">
        <v>1958.0476340647494</v>
      </c>
      <c r="L2306" s="275">
        <v>1791.3950257492693</v>
      </c>
      <c r="M2306" s="275">
        <v>1850.7628720077532</v>
      </c>
      <c r="N2306" s="275">
        <v>790.15742109555333</v>
      </c>
      <c r="O2306" s="275">
        <v>382.58366041236059</v>
      </c>
      <c r="P2306" s="275">
        <v>531.14884236297371</v>
      </c>
      <c r="Q2306" s="275">
        <v>584.45315774257585</v>
      </c>
      <c r="R2306" s="275">
        <v>445.99037937213069</v>
      </c>
      <c r="S2306" s="275">
        <v>506.26807926753736</v>
      </c>
      <c r="T2306" s="275">
        <v>578.52210509685904</v>
      </c>
      <c r="U2306" s="275">
        <v>445.99037937213069</v>
      </c>
      <c r="V2306" s="275">
        <v>507.36222925743937</v>
      </c>
      <c r="W2306" s="275">
        <v>8.2459699980362977</v>
      </c>
      <c r="X2306" s="275">
        <v>0.28209069624788924</v>
      </c>
      <c r="Y2306" s="275">
        <v>4.2640303471420937</v>
      </c>
      <c r="Z2306" s="275">
        <v>3.2471737517335577</v>
      </c>
      <c r="AA2306" s="275">
        <v>3.2471737517335577</v>
      </c>
      <c r="AB2306" s="275">
        <v>3.2471737517335577</v>
      </c>
      <c r="AC2306" s="275">
        <v>3.2471737517335577</v>
      </c>
      <c r="AD2306" s="275">
        <v>3.2471737517335577</v>
      </c>
      <c r="AE2306" s="275">
        <v>3.2471737517335577</v>
      </c>
      <c r="AF2306" s="275">
        <v>640.6658412835269</v>
      </c>
      <c r="AG2306" s="275">
        <v>59.325025534860288</v>
      </c>
      <c r="AH2306" s="275">
        <v>59.325025534860288</v>
      </c>
      <c r="AI2306" s="275">
        <v>70.894057611580251</v>
      </c>
      <c r="AJ2306" s="275">
        <v>70.894057611580251</v>
      </c>
      <c r="AK2306" s="275">
        <v>70.894057611580251</v>
      </c>
    </row>
    <row r="2307" spans="1:37" ht="15" x14ac:dyDescent="0.25">
      <c r="A2307" s="269" t="s">
        <v>3275</v>
      </c>
      <c r="B2307" s="269" t="s">
        <v>3276</v>
      </c>
      <c r="C2307" s="275">
        <v>660</v>
      </c>
      <c r="D2307" s="269" t="s">
        <v>802</v>
      </c>
      <c r="E2307" s="275">
        <v>4445.8556092931976</v>
      </c>
      <c r="F2307" s="275">
        <v>3403.4765654984631</v>
      </c>
      <c r="G2307" s="275">
        <v>3706.2411076446647</v>
      </c>
      <c r="H2307" s="275">
        <v>3836.9841040994679</v>
      </c>
      <c r="I2307" s="275">
        <v>2970.9490184729934</v>
      </c>
      <c r="J2307" s="275">
        <v>3372.255960330197</v>
      </c>
      <c r="K2307" s="275">
        <v>3213.2960190634171</v>
      </c>
      <c r="L2307" s="275">
        <v>2937.8930474735052</v>
      </c>
      <c r="M2307" s="275">
        <v>3062.0792266561994</v>
      </c>
      <c r="N2307" s="275">
        <v>1974.6452041715945</v>
      </c>
      <c r="O2307" s="275">
        <v>1529.7701036980857</v>
      </c>
      <c r="P2307" s="275">
        <v>1684.4034211562114</v>
      </c>
      <c r="Q2307" s="275">
        <v>1751.3837694238525</v>
      </c>
      <c r="R2307" s="275">
        <v>996.59122788888169</v>
      </c>
      <c r="S2307" s="275">
        <v>1392.1000838287166</v>
      </c>
      <c r="T2307" s="275">
        <v>1233.8587285079282</v>
      </c>
      <c r="U2307" s="275">
        <v>994.90351942546761</v>
      </c>
      <c r="V2307" s="275">
        <v>1087.8822640035733</v>
      </c>
      <c r="W2307" s="275">
        <v>9.0692176289643562</v>
      </c>
      <c r="X2307" s="275">
        <v>0.29047461131223695</v>
      </c>
      <c r="Y2307" s="275">
        <v>4.679846120138297</v>
      </c>
      <c r="Z2307" s="275">
        <v>3.5099471171145611</v>
      </c>
      <c r="AA2307" s="275">
        <v>3.5099471171145611</v>
      </c>
      <c r="AB2307" s="275">
        <v>3.5099471171145611</v>
      </c>
      <c r="AC2307" s="275">
        <v>3.5099471171145611</v>
      </c>
      <c r="AD2307" s="275">
        <v>3.5099471171145611</v>
      </c>
      <c r="AE2307" s="275">
        <v>3.5099471171145611</v>
      </c>
      <c r="AF2307" s="275">
        <v>1410.2822922194196</v>
      </c>
      <c r="AG2307" s="275">
        <v>130.59073700796145</v>
      </c>
      <c r="AH2307" s="275">
        <v>130.59073700796145</v>
      </c>
      <c r="AI2307" s="275">
        <v>137.72500265152524</v>
      </c>
      <c r="AJ2307" s="275">
        <v>137.72500265152524</v>
      </c>
      <c r="AK2307" s="275">
        <v>137.72500265152524</v>
      </c>
    </row>
    <row r="2308" spans="1:37" ht="15" x14ac:dyDescent="0.25">
      <c r="A2308" s="269" t="s">
        <v>3277</v>
      </c>
      <c r="B2308" s="269" t="s">
        <v>3278</v>
      </c>
      <c r="C2308" s="275">
        <v>660</v>
      </c>
      <c r="D2308" s="269" t="s">
        <v>802</v>
      </c>
      <c r="E2308" s="275">
        <v>4442.8979067083364</v>
      </c>
      <c r="F2308" s="275">
        <v>3401.6302292223709</v>
      </c>
      <c r="G2308" s="275">
        <v>3704.1845395352957</v>
      </c>
      <c r="H2308" s="275">
        <v>3835.2910132782426</v>
      </c>
      <c r="I2308" s="275">
        <v>2969.7843385207852</v>
      </c>
      <c r="J2308" s="275">
        <v>3370.4845783967276</v>
      </c>
      <c r="K2308" s="275">
        <v>3210.7974048582719</v>
      </c>
      <c r="L2308" s="275">
        <v>2936.8455610420938</v>
      </c>
      <c r="M2308" s="275">
        <v>3060.648672884673</v>
      </c>
      <c r="N2308" s="275">
        <v>1992.4254145847194</v>
      </c>
      <c r="O2308" s="275">
        <v>1546.7562681853756</v>
      </c>
      <c r="P2308" s="275">
        <v>1700.9925626805841</v>
      </c>
      <c r="Q2308" s="275">
        <v>1767.5758879853076</v>
      </c>
      <c r="R2308" s="275">
        <v>1008.5484348458843</v>
      </c>
      <c r="S2308" s="275">
        <v>1406.5055990570434</v>
      </c>
      <c r="T2308" s="275">
        <v>1247.9333912671573</v>
      </c>
      <c r="U2308" s="275">
        <v>1005.2726345308007</v>
      </c>
      <c r="V2308" s="275">
        <v>1099.7733004667564</v>
      </c>
      <c r="W2308" s="275">
        <v>9.0873154851335318</v>
      </c>
      <c r="X2308" s="275">
        <v>0.290711908259361</v>
      </c>
      <c r="Y2308" s="275">
        <v>4.6890136966964464</v>
      </c>
      <c r="Z2308" s="275">
        <v>3.5105986844042225</v>
      </c>
      <c r="AA2308" s="275">
        <v>3.5105986844042225</v>
      </c>
      <c r="AB2308" s="275">
        <v>3.5105986844042225</v>
      </c>
      <c r="AC2308" s="275">
        <v>3.5105986844042225</v>
      </c>
      <c r="AD2308" s="275">
        <v>3.5105986844042225</v>
      </c>
      <c r="AE2308" s="275">
        <v>3.5105986844042225</v>
      </c>
      <c r="AF2308" s="275">
        <v>1401.7429712444196</v>
      </c>
      <c r="AG2308" s="275">
        <v>129.80000341316145</v>
      </c>
      <c r="AH2308" s="275">
        <v>129.80000341316145</v>
      </c>
      <c r="AI2308" s="275">
        <v>138.58822043475277</v>
      </c>
      <c r="AJ2308" s="275">
        <v>138.58822043475277</v>
      </c>
      <c r="AK2308" s="275">
        <v>138.58822043475277</v>
      </c>
    </row>
    <row r="2309" spans="1:37" ht="15" x14ac:dyDescent="0.25">
      <c r="A2309" s="269" t="s">
        <v>2082</v>
      </c>
      <c r="B2309" s="269" t="s">
        <v>2083</v>
      </c>
      <c r="C2309" s="275">
        <v>240</v>
      </c>
      <c r="D2309" s="269" t="s">
        <v>802</v>
      </c>
      <c r="E2309" s="275">
        <v>0</v>
      </c>
      <c r="F2309" s="275">
        <v>0</v>
      </c>
      <c r="G2309" s="275">
        <v>0</v>
      </c>
      <c r="H2309" s="275">
        <v>0</v>
      </c>
      <c r="I2309" s="275">
        <v>0</v>
      </c>
      <c r="J2309" s="275">
        <v>0</v>
      </c>
      <c r="K2309" s="275">
        <v>0</v>
      </c>
      <c r="L2309" s="275">
        <v>0</v>
      </c>
      <c r="M2309" s="275">
        <v>0</v>
      </c>
      <c r="N2309" s="275">
        <v>8.1200849410898552</v>
      </c>
      <c r="O2309" s="275">
        <v>8.1200849410898552</v>
      </c>
      <c r="P2309" s="275">
        <v>8.1200849410898552</v>
      </c>
      <c r="Q2309" s="275">
        <v>8.1200849410898552</v>
      </c>
      <c r="R2309" s="275">
        <v>8.1200849410898552</v>
      </c>
      <c r="S2309" s="275">
        <v>8.1200849410898552</v>
      </c>
      <c r="T2309" s="275">
        <v>8.1200849410898552</v>
      </c>
      <c r="U2309" s="275">
        <v>8.1200849410898552</v>
      </c>
      <c r="V2309" s="275">
        <v>8.1200849410898552</v>
      </c>
      <c r="W2309" s="275">
        <v>3.8725570980381256</v>
      </c>
      <c r="X2309" s="275">
        <v>3.8789393288831769E-2</v>
      </c>
      <c r="Y2309" s="275">
        <v>1.9556732456634787</v>
      </c>
      <c r="Z2309" s="275">
        <v>1.1677472571016208</v>
      </c>
      <c r="AA2309" s="275">
        <v>1.1677472571016208</v>
      </c>
      <c r="AB2309" s="275">
        <v>1.1677472571016208</v>
      </c>
      <c r="AC2309" s="275">
        <v>1.1677472571016208</v>
      </c>
      <c r="AD2309" s="275">
        <v>1.1677472571016208</v>
      </c>
      <c r="AE2309" s="275">
        <v>1.1677472571016208</v>
      </c>
      <c r="AF2309" s="275">
        <v>2.7271114622393826</v>
      </c>
      <c r="AG2309" s="275">
        <v>0.25252733379994285</v>
      </c>
      <c r="AH2309" s="275">
        <v>0.25252733379994285</v>
      </c>
      <c r="AI2309" s="275">
        <v>0.83314609776706383</v>
      </c>
      <c r="AJ2309" s="275">
        <v>0.83314609776706383</v>
      </c>
      <c r="AK2309" s="275">
        <v>0.83314609776706383</v>
      </c>
    </row>
    <row r="2310" spans="1:37" ht="15" x14ac:dyDescent="0.25">
      <c r="A2310" s="269" t="s">
        <v>2084</v>
      </c>
      <c r="B2310" s="269" t="s">
        <v>673</v>
      </c>
      <c r="C2310" s="275">
        <v>31</v>
      </c>
      <c r="D2310" s="269" t="s">
        <v>802</v>
      </c>
      <c r="E2310" s="275">
        <v>0</v>
      </c>
      <c r="F2310" s="275">
        <v>0</v>
      </c>
      <c r="G2310" s="275">
        <v>0</v>
      </c>
      <c r="H2310" s="275">
        <v>0</v>
      </c>
      <c r="I2310" s="275">
        <v>0</v>
      </c>
      <c r="J2310" s="275">
        <v>0</v>
      </c>
      <c r="K2310" s="275">
        <v>0</v>
      </c>
      <c r="L2310" s="275">
        <v>0</v>
      </c>
      <c r="M2310" s="275">
        <v>0</v>
      </c>
      <c r="N2310" s="275">
        <v>1.0437816027200557</v>
      </c>
      <c r="O2310" s="275">
        <v>1.0437816027200557</v>
      </c>
      <c r="P2310" s="275">
        <v>1.0437816027200559</v>
      </c>
      <c r="Q2310" s="275">
        <v>1.0437816027200557</v>
      </c>
      <c r="R2310" s="275">
        <v>1.0437816027200557</v>
      </c>
      <c r="S2310" s="275">
        <v>1.0437816027200557</v>
      </c>
      <c r="T2310" s="275">
        <v>1.0437816027200557</v>
      </c>
      <c r="U2310" s="275">
        <v>1.0437816027200557</v>
      </c>
      <c r="V2310" s="275">
        <v>1.0437816027200557</v>
      </c>
      <c r="W2310" s="275">
        <v>0.50460678086549304</v>
      </c>
      <c r="X2310" s="275">
        <v>4.9850102607797162E-3</v>
      </c>
      <c r="Y2310" s="275">
        <v>0.25479589556313637</v>
      </c>
      <c r="Z2310" s="275">
        <v>0.1677280570398213</v>
      </c>
      <c r="AA2310" s="275">
        <v>0.1677280570398213</v>
      </c>
      <c r="AB2310" s="275">
        <v>0.1677280570398213</v>
      </c>
      <c r="AC2310" s="275">
        <v>0.1677280570398213</v>
      </c>
      <c r="AD2310" s="275">
        <v>0.1677280570398213</v>
      </c>
      <c r="AE2310" s="275">
        <v>0.1677280570398213</v>
      </c>
      <c r="AF2310" s="275">
        <v>2.0329016750393825</v>
      </c>
      <c r="AG2310" s="275">
        <v>0.18824429099994283</v>
      </c>
      <c r="AH2310" s="275">
        <v>0.18824429099994283</v>
      </c>
      <c r="AI2310" s="275">
        <v>0.10892994284324484</v>
      </c>
      <c r="AJ2310" s="275">
        <v>0.10892994284324484</v>
      </c>
      <c r="AK2310" s="275">
        <v>0.10892994284324484</v>
      </c>
    </row>
    <row r="2311" spans="1:37" ht="15" x14ac:dyDescent="0.25">
      <c r="A2311" s="269" t="s">
        <v>2085</v>
      </c>
      <c r="B2311" s="269" t="s">
        <v>2086</v>
      </c>
      <c r="C2311" s="275">
        <v>139</v>
      </c>
      <c r="D2311" s="269" t="s">
        <v>802</v>
      </c>
      <c r="E2311" s="275">
        <v>0</v>
      </c>
      <c r="F2311" s="275">
        <v>0</v>
      </c>
      <c r="G2311" s="275">
        <v>0</v>
      </c>
      <c r="H2311" s="275">
        <v>0</v>
      </c>
      <c r="I2311" s="275">
        <v>0</v>
      </c>
      <c r="J2311" s="275">
        <v>0</v>
      </c>
      <c r="K2311" s="275">
        <v>0</v>
      </c>
      <c r="L2311" s="275">
        <v>0</v>
      </c>
      <c r="M2311" s="275">
        <v>0</v>
      </c>
      <c r="N2311" s="275">
        <v>4.745285768083277</v>
      </c>
      <c r="O2311" s="275">
        <v>4.745285768083277</v>
      </c>
      <c r="P2311" s="275">
        <v>4.745285768083277</v>
      </c>
      <c r="Q2311" s="275">
        <v>4.745285768083277</v>
      </c>
      <c r="R2311" s="275">
        <v>4.745285768083277</v>
      </c>
      <c r="S2311" s="275">
        <v>4.745285768083277</v>
      </c>
      <c r="T2311" s="275">
        <v>4.745285768083277</v>
      </c>
      <c r="U2311" s="275">
        <v>4.745285768083277</v>
      </c>
      <c r="V2311" s="275">
        <v>4.745285768083277</v>
      </c>
      <c r="W2311" s="275">
        <v>2.2513056886082952</v>
      </c>
      <c r="X2311" s="275">
        <v>2.2610609727260263E-2</v>
      </c>
      <c r="Y2311" s="275">
        <v>1.1369581491677778</v>
      </c>
      <c r="Z2311" s="275">
        <v>0.65545356235373975</v>
      </c>
      <c r="AA2311" s="275">
        <v>0.65545356235373975</v>
      </c>
      <c r="AB2311" s="275">
        <v>0.65545356235373975</v>
      </c>
      <c r="AC2311" s="275">
        <v>0.65545356235373975</v>
      </c>
      <c r="AD2311" s="275">
        <v>0.65545356235373975</v>
      </c>
      <c r="AE2311" s="275">
        <v>0.65545356235373975</v>
      </c>
      <c r="AF2311" s="275">
        <v>0.41160905840000001</v>
      </c>
      <c r="AG2311" s="275">
        <v>3.8114532400000005E-2</v>
      </c>
      <c r="AH2311" s="275">
        <v>3.8114532400000005E-2</v>
      </c>
      <c r="AI2311" s="275">
        <v>0.48354941929157114</v>
      </c>
      <c r="AJ2311" s="275">
        <v>0.48354941929157114</v>
      </c>
      <c r="AK2311" s="275">
        <v>0.48354941929157114</v>
      </c>
    </row>
    <row r="2312" spans="1:37" ht="15" x14ac:dyDescent="0.25">
      <c r="A2312" s="269" t="s">
        <v>2087</v>
      </c>
      <c r="B2312" s="269" t="s">
        <v>2088</v>
      </c>
      <c r="C2312" s="275">
        <v>70</v>
      </c>
      <c r="D2312" s="269" t="s">
        <v>802</v>
      </c>
      <c r="E2312" s="275">
        <v>0</v>
      </c>
      <c r="F2312" s="275">
        <v>0</v>
      </c>
      <c r="G2312" s="275">
        <v>0</v>
      </c>
      <c r="H2312" s="275">
        <v>0</v>
      </c>
      <c r="I2312" s="275">
        <v>0</v>
      </c>
      <c r="J2312" s="275">
        <v>0</v>
      </c>
      <c r="K2312" s="275">
        <v>0</v>
      </c>
      <c r="L2312" s="275">
        <v>0</v>
      </c>
      <c r="M2312" s="275">
        <v>0</v>
      </c>
      <c r="N2312" s="275">
        <v>2.3310175702865221</v>
      </c>
      <c r="O2312" s="275">
        <v>2.3310175702865221</v>
      </c>
      <c r="P2312" s="275">
        <v>2.3310175702865226</v>
      </c>
      <c r="Q2312" s="275">
        <v>2.3310175702865221</v>
      </c>
      <c r="R2312" s="275">
        <v>2.3310175702865221</v>
      </c>
      <c r="S2312" s="275">
        <v>2.3310175702865221</v>
      </c>
      <c r="T2312" s="275">
        <v>2.3310175702865221</v>
      </c>
      <c r="U2312" s="275">
        <v>2.3310175702865221</v>
      </c>
      <c r="V2312" s="275">
        <v>2.3310175702865221</v>
      </c>
      <c r="W2312" s="275">
        <v>1.1166446285643368</v>
      </c>
      <c r="X2312" s="275">
        <v>1.1193773300791804E-2</v>
      </c>
      <c r="Y2312" s="275">
        <v>0.56391920093256431</v>
      </c>
      <c r="Z2312" s="275">
        <v>0.34456563770805965</v>
      </c>
      <c r="AA2312" s="275">
        <v>0.34456563770805965</v>
      </c>
      <c r="AB2312" s="275">
        <v>0.34456563770805965</v>
      </c>
      <c r="AC2312" s="275">
        <v>0.34456563770805965</v>
      </c>
      <c r="AD2312" s="275">
        <v>0.34456563770805965</v>
      </c>
      <c r="AE2312" s="275">
        <v>0.34456563770805965</v>
      </c>
      <c r="AF2312" s="275">
        <v>0.28260072880000003</v>
      </c>
      <c r="AG2312" s="275">
        <v>2.6168510400000001E-2</v>
      </c>
      <c r="AH2312" s="275">
        <v>2.6168510400000001E-2</v>
      </c>
      <c r="AI2312" s="275">
        <v>0.2406667356322478</v>
      </c>
      <c r="AJ2312" s="275">
        <v>0.2406667356322478</v>
      </c>
      <c r="AK2312" s="275">
        <v>0.2406667356322478</v>
      </c>
    </row>
    <row r="2313" spans="1:37" ht="15" x14ac:dyDescent="0.25">
      <c r="A2313" s="269" t="s">
        <v>2089</v>
      </c>
      <c r="B2313" s="269" t="s">
        <v>2090</v>
      </c>
      <c r="C2313" s="275">
        <v>8</v>
      </c>
      <c r="D2313" s="269" t="s">
        <v>802</v>
      </c>
      <c r="E2313" s="275">
        <v>0</v>
      </c>
      <c r="F2313" s="275">
        <v>0</v>
      </c>
      <c r="G2313" s="275">
        <v>0</v>
      </c>
      <c r="H2313" s="275">
        <v>0</v>
      </c>
      <c r="I2313" s="275">
        <v>0</v>
      </c>
      <c r="J2313" s="275">
        <v>0</v>
      </c>
      <c r="K2313" s="275">
        <v>0</v>
      </c>
      <c r="L2313" s="275">
        <v>0</v>
      </c>
      <c r="M2313" s="275">
        <v>0</v>
      </c>
      <c r="N2313" s="275">
        <v>0.20812656877558233</v>
      </c>
      <c r="O2313" s="275">
        <v>0.20812656877558233</v>
      </c>
      <c r="P2313" s="275">
        <v>0.20812656877558225</v>
      </c>
      <c r="Q2313" s="275">
        <v>0.20812656877558233</v>
      </c>
      <c r="R2313" s="275">
        <v>0.20812656877558233</v>
      </c>
      <c r="S2313" s="275">
        <v>0.20812656877558233</v>
      </c>
      <c r="T2313" s="275">
        <v>0.20812656877558233</v>
      </c>
      <c r="U2313" s="275">
        <v>0.20812656877558233</v>
      </c>
      <c r="V2313" s="275">
        <v>0.20812656877558233</v>
      </c>
      <c r="W2313" s="275">
        <v>0.10557824100292697</v>
      </c>
      <c r="X2313" s="275">
        <v>1.0875892243702289E-3</v>
      </c>
      <c r="Y2313" s="275">
        <v>5.3332915113648599E-2</v>
      </c>
      <c r="Z2313" s="275">
        <v>4.2916879899018857E-2</v>
      </c>
      <c r="AA2313" s="275">
        <v>4.2916879899018857E-2</v>
      </c>
      <c r="AB2313" s="275">
        <v>4.2916879899018857E-2</v>
      </c>
      <c r="AC2313" s="275">
        <v>4.2916879899018857E-2</v>
      </c>
      <c r="AD2313" s="275">
        <v>4.2916879899018857E-2</v>
      </c>
      <c r="AE2313" s="275">
        <v>4.2916879899018857E-2</v>
      </c>
      <c r="AF2313" s="275">
        <v>0.30705193080000004</v>
      </c>
      <c r="AG2313" s="275">
        <v>2.84326474E-2</v>
      </c>
      <c r="AH2313" s="275">
        <v>2.84326474E-2</v>
      </c>
      <c r="AI2313" s="275">
        <v>2.4677747661345961E-2</v>
      </c>
      <c r="AJ2313" s="275">
        <v>2.4677747661345961E-2</v>
      </c>
      <c r="AK2313" s="275">
        <v>2.4677747661345961E-2</v>
      </c>
    </row>
    <row r="2314" spans="1:37" ht="15" x14ac:dyDescent="0.25">
      <c r="A2314" s="269" t="s">
        <v>2091</v>
      </c>
      <c r="B2314" s="269" t="s">
        <v>2092</v>
      </c>
      <c r="C2314" s="275">
        <v>8</v>
      </c>
      <c r="D2314" s="269" t="s">
        <v>802</v>
      </c>
      <c r="E2314" s="275">
        <v>0</v>
      </c>
      <c r="F2314" s="275">
        <v>0</v>
      </c>
      <c r="G2314" s="275">
        <v>0</v>
      </c>
      <c r="H2314" s="275">
        <v>0</v>
      </c>
      <c r="I2314" s="275">
        <v>0</v>
      </c>
      <c r="J2314" s="275">
        <v>0</v>
      </c>
      <c r="K2314" s="275">
        <v>0</v>
      </c>
      <c r="L2314" s="275">
        <v>0</v>
      </c>
      <c r="M2314" s="275">
        <v>0</v>
      </c>
      <c r="N2314" s="275">
        <v>0.2497518825306988</v>
      </c>
      <c r="O2314" s="275">
        <v>0.2497518825306988</v>
      </c>
      <c r="P2314" s="275">
        <v>0.24975188253069888</v>
      </c>
      <c r="Q2314" s="275">
        <v>0.2497518825306988</v>
      </c>
      <c r="R2314" s="275">
        <v>0.2497518825306988</v>
      </c>
      <c r="S2314" s="275">
        <v>0.2497518825306988</v>
      </c>
      <c r="T2314" s="275">
        <v>0.2497518825306988</v>
      </c>
      <c r="U2314" s="275">
        <v>0.2497518825306988</v>
      </c>
      <c r="V2314" s="275">
        <v>0.2497518825306988</v>
      </c>
      <c r="W2314" s="275">
        <v>0.12240434365210064</v>
      </c>
      <c r="X2314" s="275">
        <v>1.2246337714942746E-3</v>
      </c>
      <c r="Y2314" s="275">
        <v>6.1814488711797455E-2</v>
      </c>
      <c r="Z2314" s="275">
        <v>4.3254537887608344E-2</v>
      </c>
      <c r="AA2314" s="275">
        <v>4.3254537887608344E-2</v>
      </c>
      <c r="AB2314" s="275">
        <v>4.3254537887608344E-2</v>
      </c>
      <c r="AC2314" s="275">
        <v>4.3254537887608344E-2</v>
      </c>
      <c r="AD2314" s="275">
        <v>4.3254537887608344E-2</v>
      </c>
      <c r="AE2314" s="275">
        <v>4.3254537887608344E-2</v>
      </c>
      <c r="AF2314" s="275">
        <v>5.8280320000000004E-3</v>
      </c>
      <c r="AG2314" s="275">
        <v>5.3966999999999991E-4</v>
      </c>
      <c r="AH2314" s="275">
        <v>5.3966999999999991E-4</v>
      </c>
      <c r="AI2314" s="275">
        <v>2.6697049179343565E-2</v>
      </c>
      <c r="AJ2314" s="275">
        <v>2.6697049179343565E-2</v>
      </c>
      <c r="AK2314" s="275">
        <v>2.6697049179343565E-2</v>
      </c>
    </row>
    <row r="2315" spans="1:37" ht="15" x14ac:dyDescent="0.25">
      <c r="A2315" s="269" t="s">
        <v>2093</v>
      </c>
      <c r="B2315" s="269" t="s">
        <v>2094</v>
      </c>
      <c r="C2315" s="275">
        <v>86</v>
      </c>
      <c r="D2315" s="269" t="s">
        <v>802</v>
      </c>
      <c r="E2315" s="275">
        <v>0</v>
      </c>
      <c r="F2315" s="275">
        <v>0</v>
      </c>
      <c r="G2315" s="275">
        <v>0</v>
      </c>
      <c r="H2315" s="275">
        <v>0</v>
      </c>
      <c r="I2315" s="275">
        <v>0</v>
      </c>
      <c r="J2315" s="275">
        <v>0</v>
      </c>
      <c r="K2315" s="275">
        <v>0</v>
      </c>
      <c r="L2315" s="275">
        <v>0</v>
      </c>
      <c r="M2315" s="275">
        <v>0</v>
      </c>
      <c r="N2315" s="275">
        <v>3.0802732178786183</v>
      </c>
      <c r="O2315" s="275">
        <v>3.0802732178786183</v>
      </c>
      <c r="P2315" s="275">
        <v>3.0802732178786187</v>
      </c>
      <c r="Q2315" s="275">
        <v>3.0802732178786183</v>
      </c>
      <c r="R2315" s="275">
        <v>3.0802732178786183</v>
      </c>
      <c r="S2315" s="275">
        <v>3.0802732178786183</v>
      </c>
      <c r="T2315" s="275">
        <v>3.0802732178786183</v>
      </c>
      <c r="U2315" s="275">
        <v>3.0802732178786183</v>
      </c>
      <c r="V2315" s="275">
        <v>3.0802732178786183</v>
      </c>
      <c r="W2315" s="275">
        <v>1.4474366599394135</v>
      </c>
      <c r="X2315" s="275">
        <v>1.44643904767032E-2</v>
      </c>
      <c r="Y2315" s="275">
        <v>0.73095052520805837</v>
      </c>
      <c r="Z2315" s="275">
        <v>0.39895560629293331</v>
      </c>
      <c r="AA2315" s="275">
        <v>0.39895560629293331</v>
      </c>
      <c r="AB2315" s="275">
        <v>0.39895560629293331</v>
      </c>
      <c r="AC2315" s="275">
        <v>0.39895560629293331</v>
      </c>
      <c r="AD2315" s="275">
        <v>0.39895560629293331</v>
      </c>
      <c r="AE2315" s="275">
        <v>0.39895560629293331</v>
      </c>
      <c r="AF2315" s="275">
        <v>7.0713621599999998E-2</v>
      </c>
      <c r="AG2315" s="275">
        <v>6.5480099999999999E-3</v>
      </c>
      <c r="AH2315" s="275">
        <v>6.5480099999999999E-3</v>
      </c>
      <c r="AI2315" s="275">
        <v>0.30617664309892056</v>
      </c>
      <c r="AJ2315" s="275">
        <v>0.30617664309892056</v>
      </c>
      <c r="AK2315" s="275">
        <v>0.30617664309892056</v>
      </c>
    </row>
    <row r="2316" spans="1:37" ht="15" x14ac:dyDescent="0.25">
      <c r="A2316" s="269" t="s">
        <v>2095</v>
      </c>
      <c r="B2316" s="269" t="s">
        <v>2096</v>
      </c>
      <c r="C2316" s="275">
        <v>49</v>
      </c>
      <c r="D2316" s="269" t="s">
        <v>802</v>
      </c>
      <c r="E2316" s="275">
        <v>0</v>
      </c>
      <c r="F2316" s="275">
        <v>0</v>
      </c>
      <c r="G2316" s="275">
        <v>0</v>
      </c>
      <c r="H2316" s="275">
        <v>0</v>
      </c>
      <c r="I2316" s="275">
        <v>0</v>
      </c>
      <c r="J2316" s="275">
        <v>0</v>
      </c>
      <c r="K2316" s="275">
        <v>0</v>
      </c>
      <c r="L2316" s="275">
        <v>0</v>
      </c>
      <c r="M2316" s="275">
        <v>0</v>
      </c>
      <c r="N2316" s="275">
        <v>1.5817619226944257</v>
      </c>
      <c r="O2316" s="275">
        <v>1.5817619226944257</v>
      </c>
      <c r="P2316" s="275">
        <v>1.5817619226944257</v>
      </c>
      <c r="Q2316" s="275">
        <v>1.5817619226944257</v>
      </c>
      <c r="R2316" s="275">
        <v>1.5817619226944257</v>
      </c>
      <c r="S2316" s="275">
        <v>1.5817619226944257</v>
      </c>
      <c r="T2316" s="275">
        <v>1.5817619226944257</v>
      </c>
      <c r="U2316" s="275">
        <v>1.5817619226944257</v>
      </c>
      <c r="V2316" s="275">
        <v>1.5817619226944257</v>
      </c>
      <c r="W2316" s="275">
        <v>0.75259338233886808</v>
      </c>
      <c r="X2316" s="275">
        <v>7.6706872525589788E-3</v>
      </c>
      <c r="Y2316" s="275">
        <v>0.3801320347957135</v>
      </c>
      <c r="Z2316" s="275">
        <v>0.22084570220755614</v>
      </c>
      <c r="AA2316" s="275">
        <v>0.22084570220755614</v>
      </c>
      <c r="AB2316" s="275">
        <v>0.22084570220755614</v>
      </c>
      <c r="AC2316" s="275">
        <v>0.22084570220755614</v>
      </c>
      <c r="AD2316" s="275">
        <v>0.22084570220755614</v>
      </c>
      <c r="AE2316" s="275">
        <v>0.22084570220755614</v>
      </c>
      <c r="AF2316" s="275">
        <v>0.265392658</v>
      </c>
      <c r="AG2316" s="275">
        <v>2.4575060400000001E-2</v>
      </c>
      <c r="AH2316" s="275">
        <v>2.4575060400000001E-2</v>
      </c>
      <c r="AI2316" s="275">
        <v>0.16604355312097632</v>
      </c>
      <c r="AJ2316" s="275">
        <v>0.16604355312097632</v>
      </c>
      <c r="AK2316" s="275">
        <v>0.16604355312097632</v>
      </c>
    </row>
    <row r="2317" spans="1:37" ht="15" x14ac:dyDescent="0.25">
      <c r="A2317" s="269" t="s">
        <v>2097</v>
      </c>
      <c r="B2317" s="269" t="s">
        <v>2098</v>
      </c>
      <c r="C2317" s="275">
        <v>45</v>
      </c>
      <c r="D2317" s="269" t="s">
        <v>802</v>
      </c>
      <c r="E2317" s="275">
        <v>0</v>
      </c>
      <c r="F2317" s="275">
        <v>0</v>
      </c>
      <c r="G2317" s="275">
        <v>0</v>
      </c>
      <c r="H2317" s="275">
        <v>0</v>
      </c>
      <c r="I2317" s="275">
        <v>0</v>
      </c>
      <c r="J2317" s="275">
        <v>0</v>
      </c>
      <c r="K2317" s="275">
        <v>0</v>
      </c>
      <c r="L2317" s="275">
        <v>0</v>
      </c>
      <c r="M2317" s="275">
        <v>0</v>
      </c>
      <c r="N2317" s="275">
        <v>1.4568859814290764</v>
      </c>
      <c r="O2317" s="275">
        <v>1.4568859814290764</v>
      </c>
      <c r="P2317" s="275">
        <v>1.4568859814290764</v>
      </c>
      <c r="Q2317" s="275">
        <v>1.4568859814290764</v>
      </c>
      <c r="R2317" s="275">
        <v>1.4568859814290764</v>
      </c>
      <c r="S2317" s="275">
        <v>1.4568859814290764</v>
      </c>
      <c r="T2317" s="275">
        <v>1.4568859814290764</v>
      </c>
      <c r="U2317" s="275">
        <v>1.4568859814290764</v>
      </c>
      <c r="V2317" s="275">
        <v>1.4568859814290764</v>
      </c>
      <c r="W2317" s="275">
        <v>0.69829078766595498</v>
      </c>
      <c r="X2317" s="275">
        <v>7.0586300261868398E-3</v>
      </c>
      <c r="Y2317" s="275">
        <v>0.35267470884607088</v>
      </c>
      <c r="Z2317" s="275">
        <v>0.21358107616178765</v>
      </c>
      <c r="AA2317" s="275">
        <v>0.21358107616178765</v>
      </c>
      <c r="AB2317" s="275">
        <v>0.21358107616178765</v>
      </c>
      <c r="AC2317" s="275">
        <v>0.21358107616178765</v>
      </c>
      <c r="AD2317" s="275">
        <v>0.21358107616178765</v>
      </c>
      <c r="AE2317" s="275">
        <v>0.21358107616178765</v>
      </c>
      <c r="AF2317" s="275">
        <v>3.3843506000000002E-2</v>
      </c>
      <c r="AG2317" s="275">
        <v>3.1338749999999999E-3</v>
      </c>
      <c r="AH2317" s="275">
        <v>3.1338749999999999E-3</v>
      </c>
      <c r="AI2317" s="275">
        <v>0.15269502853130457</v>
      </c>
      <c r="AJ2317" s="275">
        <v>0.15269502853130457</v>
      </c>
      <c r="AK2317" s="275">
        <v>0.15269502853130457</v>
      </c>
    </row>
    <row r="2318" spans="1:37" ht="15" x14ac:dyDescent="0.25">
      <c r="A2318" s="269" t="s">
        <v>2099</v>
      </c>
      <c r="B2318" s="269" t="s">
        <v>2100</v>
      </c>
      <c r="C2318" s="275">
        <v>13</v>
      </c>
      <c r="D2318" s="269" t="s">
        <v>802</v>
      </c>
      <c r="E2318" s="275">
        <v>0</v>
      </c>
      <c r="F2318" s="275">
        <v>0</v>
      </c>
      <c r="G2318" s="275">
        <v>0</v>
      </c>
      <c r="H2318" s="275">
        <v>0</v>
      </c>
      <c r="I2318" s="275">
        <v>0</v>
      </c>
      <c r="J2318" s="275">
        <v>0</v>
      </c>
      <c r="K2318" s="275">
        <v>0</v>
      </c>
      <c r="L2318" s="275">
        <v>0</v>
      </c>
      <c r="M2318" s="275">
        <v>0</v>
      </c>
      <c r="N2318" s="275">
        <v>0.4995037650613976</v>
      </c>
      <c r="O2318" s="275">
        <v>0.4995037650613976</v>
      </c>
      <c r="P2318" s="275">
        <v>0.49950376506139776</v>
      </c>
      <c r="Q2318" s="275">
        <v>0.4995037650613976</v>
      </c>
      <c r="R2318" s="275">
        <v>0.4995037650613976</v>
      </c>
      <c r="S2318" s="275">
        <v>0.4995037650613976</v>
      </c>
      <c r="T2318" s="275">
        <v>0.4995037650613976</v>
      </c>
      <c r="U2318" s="275">
        <v>0.4995037650613976</v>
      </c>
      <c r="V2318" s="275">
        <v>0.4995037650613976</v>
      </c>
      <c r="W2318" s="275">
        <v>0.24164690257336804</v>
      </c>
      <c r="X2318" s="275">
        <v>2.2984522767385495E-3</v>
      </c>
      <c r="Y2318" s="275">
        <v>0.1219726774250533</v>
      </c>
      <c r="Z2318" s="275">
        <v>8.0465397612895256E-2</v>
      </c>
      <c r="AA2318" s="275">
        <v>8.0465397612895256E-2</v>
      </c>
      <c r="AB2318" s="275">
        <v>8.0465397612895256E-2</v>
      </c>
      <c r="AC2318" s="275">
        <v>8.0465397612895256E-2</v>
      </c>
      <c r="AD2318" s="275">
        <v>8.0465397612895256E-2</v>
      </c>
      <c r="AE2318" s="275">
        <v>8.0465397612895256E-2</v>
      </c>
      <c r="AF2318" s="275">
        <v>1.1380038800000001E-2</v>
      </c>
      <c r="AG2318" s="275">
        <v>1.0537799999999998E-3</v>
      </c>
      <c r="AH2318" s="275">
        <v>1.0537799999999998E-3</v>
      </c>
      <c r="AI2318" s="275">
        <v>4.7926133331927905E-2</v>
      </c>
      <c r="AJ2318" s="275">
        <v>4.7926133331927905E-2</v>
      </c>
      <c r="AK2318" s="275">
        <v>4.7926133331927905E-2</v>
      </c>
    </row>
    <row r="2319" spans="1:37" ht="15" x14ac:dyDescent="0.25">
      <c r="A2319" s="269" t="s">
        <v>4292</v>
      </c>
      <c r="B2319" s="269" t="s">
        <v>674</v>
      </c>
      <c r="C2319" s="275">
        <v>308</v>
      </c>
      <c r="D2319" s="269" t="s">
        <v>802</v>
      </c>
      <c r="E2319" s="275">
        <v>982.91770369130211</v>
      </c>
      <c r="F2319" s="275">
        <v>372.26309824650355</v>
      </c>
      <c r="G2319" s="275">
        <v>565.51561474868163</v>
      </c>
      <c r="H2319" s="275">
        <v>663.0433608137273</v>
      </c>
      <c r="I2319" s="275">
        <v>411.7409404439411</v>
      </c>
      <c r="J2319" s="275">
        <v>520.613215938189</v>
      </c>
      <c r="K2319" s="275">
        <v>663.0433608137273</v>
      </c>
      <c r="L2319" s="275">
        <v>411.7409404439411</v>
      </c>
      <c r="M2319" s="275">
        <v>542.96477210283172</v>
      </c>
      <c r="N2319" s="275">
        <v>429.96168313397044</v>
      </c>
      <c r="O2319" s="275">
        <v>114.46741751204019</v>
      </c>
      <c r="P2319" s="275">
        <v>234.65570917753746</v>
      </c>
      <c r="Q2319" s="275">
        <v>281.2286721979176</v>
      </c>
      <c r="R2319" s="275">
        <v>162.9589387285599</v>
      </c>
      <c r="S2319" s="275">
        <v>211.66107301065489</v>
      </c>
      <c r="T2319" s="275">
        <v>281.2286721979176</v>
      </c>
      <c r="U2319" s="275">
        <v>162.9589387285599</v>
      </c>
      <c r="V2319" s="275">
        <v>213.68155306134321</v>
      </c>
      <c r="W2319" s="275">
        <v>16.487874776003082</v>
      </c>
      <c r="X2319" s="275">
        <v>0.27478102769619922</v>
      </c>
      <c r="Y2319" s="275">
        <v>8.3813279018496409</v>
      </c>
      <c r="Z2319" s="275">
        <v>1.5504703494153949</v>
      </c>
      <c r="AA2319" s="275">
        <v>1.5504703494153949</v>
      </c>
      <c r="AB2319" s="275">
        <v>1.5504703494153949</v>
      </c>
      <c r="AC2319" s="275">
        <v>1.5504703494153949</v>
      </c>
      <c r="AD2319" s="275">
        <v>1.5504703494153949</v>
      </c>
      <c r="AE2319" s="275">
        <v>1.5504703494153949</v>
      </c>
      <c r="AF2319" s="275">
        <v>367.25216666757723</v>
      </c>
      <c r="AG2319" s="275">
        <v>34.007183313999739</v>
      </c>
      <c r="AH2319" s="275">
        <v>34.007183313999739</v>
      </c>
      <c r="AI2319" s="275">
        <v>34.028723967341037</v>
      </c>
      <c r="AJ2319" s="275">
        <v>34.028723967341037</v>
      </c>
      <c r="AK2319" s="275">
        <v>34.028723967341037</v>
      </c>
    </row>
    <row r="2320" spans="1:37" ht="15" x14ac:dyDescent="0.25">
      <c r="A2320" s="269" t="s">
        <v>2680</v>
      </c>
      <c r="B2320" s="269" t="s">
        <v>674</v>
      </c>
      <c r="C2320" s="275">
        <v>308</v>
      </c>
      <c r="D2320" s="269" t="s">
        <v>802</v>
      </c>
      <c r="E2320" s="275">
        <v>982.91770369130222</v>
      </c>
      <c r="F2320" s="275">
        <v>372.26309824650355</v>
      </c>
      <c r="G2320" s="275">
        <v>565.51561474868174</v>
      </c>
      <c r="H2320" s="275">
        <v>663.0433608137273</v>
      </c>
      <c r="I2320" s="275">
        <v>411.7409404439411</v>
      </c>
      <c r="J2320" s="275">
        <v>520.613215938189</v>
      </c>
      <c r="K2320" s="275">
        <v>663.0433608137273</v>
      </c>
      <c r="L2320" s="275">
        <v>411.7409404439411</v>
      </c>
      <c r="M2320" s="275">
        <v>542.96477210283183</v>
      </c>
      <c r="N2320" s="275">
        <v>429.9616831339705</v>
      </c>
      <c r="O2320" s="275">
        <v>114.46741751204017</v>
      </c>
      <c r="P2320" s="275">
        <v>234.65570917753746</v>
      </c>
      <c r="Q2320" s="275">
        <v>281.2286721979176</v>
      </c>
      <c r="R2320" s="275">
        <v>162.9589387285599</v>
      </c>
      <c r="S2320" s="275">
        <v>211.66107301065489</v>
      </c>
      <c r="T2320" s="275">
        <v>281.2286721979176</v>
      </c>
      <c r="U2320" s="275">
        <v>162.9589387285599</v>
      </c>
      <c r="V2320" s="275">
        <v>213.68155306134321</v>
      </c>
      <c r="W2320" s="275">
        <v>16.487874776003082</v>
      </c>
      <c r="X2320" s="275">
        <v>0.27478102769619922</v>
      </c>
      <c r="Y2320" s="275">
        <v>8.3813279018496409</v>
      </c>
      <c r="Z2320" s="275">
        <v>1.5504703494153949</v>
      </c>
      <c r="AA2320" s="275">
        <v>1.5504703494153949</v>
      </c>
      <c r="AB2320" s="275">
        <v>1.5504703494153949</v>
      </c>
      <c r="AC2320" s="275">
        <v>1.5504703494153949</v>
      </c>
      <c r="AD2320" s="275">
        <v>1.5504703494153949</v>
      </c>
      <c r="AE2320" s="275">
        <v>1.5504703494153949</v>
      </c>
      <c r="AF2320" s="275">
        <v>367.25194006357725</v>
      </c>
      <c r="AG2320" s="275">
        <v>34.007162331499742</v>
      </c>
      <c r="AH2320" s="275">
        <v>34.007162331499742</v>
      </c>
      <c r="AI2320" s="275">
        <v>34.028723967341037</v>
      </c>
      <c r="AJ2320" s="275">
        <v>34.028723967341037</v>
      </c>
      <c r="AK2320" s="275">
        <v>34.028723967341037</v>
      </c>
    </row>
    <row r="2321" spans="1:37" ht="15" x14ac:dyDescent="0.25">
      <c r="A2321" s="269" t="s">
        <v>4293</v>
      </c>
      <c r="B2321" s="269" t="s">
        <v>675</v>
      </c>
      <c r="C2321" s="275">
        <v>84</v>
      </c>
      <c r="D2321" s="269" t="s">
        <v>802</v>
      </c>
      <c r="E2321" s="275">
        <v>262.11138765101384</v>
      </c>
      <c r="F2321" s="275">
        <v>99.270159532400939</v>
      </c>
      <c r="G2321" s="275">
        <v>150.80416393298174</v>
      </c>
      <c r="H2321" s="275">
        <v>176.8115628836606</v>
      </c>
      <c r="I2321" s="275">
        <v>109.79758411838429</v>
      </c>
      <c r="J2321" s="275">
        <v>138.8301909168504</v>
      </c>
      <c r="K2321" s="275">
        <v>176.8115628836606</v>
      </c>
      <c r="L2321" s="275">
        <v>109.79758411838429</v>
      </c>
      <c r="M2321" s="275">
        <v>144.79060589408846</v>
      </c>
      <c r="N2321" s="275">
        <v>101.623845639363</v>
      </c>
      <c r="O2321" s="275">
        <v>24.017453178627967</v>
      </c>
      <c r="P2321" s="275">
        <v>53.581793163669886</v>
      </c>
      <c r="Q2321" s="275">
        <v>65.037974907873632</v>
      </c>
      <c r="R2321" s="275">
        <v>36.948525503033224</v>
      </c>
      <c r="S2321" s="275">
        <v>48.176230655391763</v>
      </c>
      <c r="T2321" s="275">
        <v>65.037974907873632</v>
      </c>
      <c r="U2321" s="275">
        <v>36.948525503033224</v>
      </c>
      <c r="V2321" s="275">
        <v>48.715025335575319</v>
      </c>
      <c r="W2321" s="275">
        <v>2.9699439527426219</v>
      </c>
      <c r="X2321" s="275">
        <v>4.9271539898046841E-2</v>
      </c>
      <c r="Y2321" s="275">
        <v>1.5096077463203343</v>
      </c>
      <c r="Z2321" s="275">
        <v>0.35763592576937858</v>
      </c>
      <c r="AA2321" s="275">
        <v>0.35763592576937858</v>
      </c>
      <c r="AB2321" s="275">
        <v>0.35763592576937858</v>
      </c>
      <c r="AC2321" s="275">
        <v>0.35763592576937858</v>
      </c>
      <c r="AD2321" s="275">
        <v>0.35763592576937858</v>
      </c>
      <c r="AE2321" s="275">
        <v>0.35763592576937858</v>
      </c>
      <c r="AF2321" s="275">
        <v>97.025493163459075</v>
      </c>
      <c r="AG2321" s="275">
        <v>8.9844632607999131</v>
      </c>
      <c r="AH2321" s="275">
        <v>8.9844632607999131</v>
      </c>
      <c r="AI2321" s="275">
        <v>7.5823140220690162</v>
      </c>
      <c r="AJ2321" s="275">
        <v>7.5823140220690162</v>
      </c>
      <c r="AK2321" s="275">
        <v>7.5823140220690162</v>
      </c>
    </row>
    <row r="2322" spans="1:37" ht="15" x14ac:dyDescent="0.25">
      <c r="A2322" s="269" t="s">
        <v>2681</v>
      </c>
      <c r="B2322" s="269" t="s">
        <v>675</v>
      </c>
      <c r="C2322" s="275">
        <v>84</v>
      </c>
      <c r="D2322" s="269" t="s">
        <v>802</v>
      </c>
      <c r="E2322" s="275">
        <v>262.11138765101384</v>
      </c>
      <c r="F2322" s="275">
        <v>99.270159532400939</v>
      </c>
      <c r="G2322" s="275">
        <v>150.80416393298174</v>
      </c>
      <c r="H2322" s="275">
        <v>176.8115628836606</v>
      </c>
      <c r="I2322" s="275">
        <v>109.79758411838429</v>
      </c>
      <c r="J2322" s="275">
        <v>138.8301909168504</v>
      </c>
      <c r="K2322" s="275">
        <v>176.8115628836606</v>
      </c>
      <c r="L2322" s="275">
        <v>109.79758411838429</v>
      </c>
      <c r="M2322" s="275">
        <v>144.79060589408846</v>
      </c>
      <c r="N2322" s="275">
        <v>101.623845639363</v>
      </c>
      <c r="O2322" s="275">
        <v>24.017453178627967</v>
      </c>
      <c r="P2322" s="275">
        <v>53.581793163669886</v>
      </c>
      <c r="Q2322" s="275">
        <v>65.037974907873618</v>
      </c>
      <c r="R2322" s="275">
        <v>36.948525503033224</v>
      </c>
      <c r="S2322" s="275">
        <v>48.176230655391763</v>
      </c>
      <c r="T2322" s="275">
        <v>65.037974907873618</v>
      </c>
      <c r="U2322" s="275">
        <v>36.948525503033224</v>
      </c>
      <c r="V2322" s="275">
        <v>48.715025335575305</v>
      </c>
      <c r="W2322" s="275">
        <v>2.9699439527426219</v>
      </c>
      <c r="X2322" s="275">
        <v>4.9271539898046841E-2</v>
      </c>
      <c r="Y2322" s="275">
        <v>1.5096077463203343</v>
      </c>
      <c r="Z2322" s="275">
        <v>0.35763592576937858</v>
      </c>
      <c r="AA2322" s="275">
        <v>0.35763592576937858</v>
      </c>
      <c r="AB2322" s="275">
        <v>0.35763592576937858</v>
      </c>
      <c r="AC2322" s="275">
        <v>0.35763592576937858</v>
      </c>
      <c r="AD2322" s="275">
        <v>0.35763592576937858</v>
      </c>
      <c r="AE2322" s="275">
        <v>0.35763592576937858</v>
      </c>
      <c r="AF2322" s="275">
        <v>97.025266559459084</v>
      </c>
      <c r="AG2322" s="275">
        <v>8.9844422782999125</v>
      </c>
      <c r="AH2322" s="275">
        <v>8.9844422782999125</v>
      </c>
      <c r="AI2322" s="275">
        <v>7.5823140220690162</v>
      </c>
      <c r="AJ2322" s="275">
        <v>7.5823140220690162</v>
      </c>
      <c r="AK2322" s="275">
        <v>7.5823140220690162</v>
      </c>
    </row>
    <row r="2323" spans="1:37" ht="15" x14ac:dyDescent="0.25">
      <c r="A2323" s="269" t="s">
        <v>4294</v>
      </c>
      <c r="B2323" s="269" t="s">
        <v>2683</v>
      </c>
      <c r="C2323" s="275">
        <v>112</v>
      </c>
      <c r="D2323" s="269" t="s">
        <v>802</v>
      </c>
      <c r="E2323" s="275">
        <v>360.40315802014413</v>
      </c>
      <c r="F2323" s="275">
        <v>136.4964693570513</v>
      </c>
      <c r="G2323" s="275">
        <v>207.35572540784992</v>
      </c>
      <c r="H2323" s="275">
        <v>243.11589896503332</v>
      </c>
      <c r="I2323" s="275">
        <v>150.9716781627784</v>
      </c>
      <c r="J2323" s="275">
        <v>190.89151251066932</v>
      </c>
      <c r="K2323" s="275">
        <v>243.11589896503332</v>
      </c>
      <c r="L2323" s="275">
        <v>150.9716781627784</v>
      </c>
      <c r="M2323" s="275">
        <v>199.08708310437166</v>
      </c>
      <c r="N2323" s="275">
        <v>164.16891874730374</v>
      </c>
      <c r="O2323" s="275">
        <v>45.224982166706106</v>
      </c>
      <c r="P2323" s="275">
        <v>90.536958006933773</v>
      </c>
      <c r="Q2323" s="275">
        <v>108.09534864502197</v>
      </c>
      <c r="R2323" s="275">
        <v>63.005206612763331</v>
      </c>
      <c r="S2323" s="275">
        <v>81.742421177631542</v>
      </c>
      <c r="T2323" s="275">
        <v>108.09534864502197</v>
      </c>
      <c r="U2323" s="275">
        <v>63.005206612763331</v>
      </c>
      <c r="V2323" s="275">
        <v>82.483263862883945</v>
      </c>
      <c r="W2323" s="275">
        <v>6.7589654116302365</v>
      </c>
      <c r="X2323" s="275">
        <v>0.11275474389907615</v>
      </c>
      <c r="Y2323" s="275">
        <v>3.4358600777646564</v>
      </c>
      <c r="Z2323" s="275">
        <v>0.59641721182300822</v>
      </c>
      <c r="AA2323" s="275">
        <v>0.59641721182300822</v>
      </c>
      <c r="AB2323" s="275">
        <v>0.59641721182300822</v>
      </c>
      <c r="AC2323" s="275">
        <v>0.59641721182300822</v>
      </c>
      <c r="AD2323" s="275">
        <v>0.59641721182300822</v>
      </c>
      <c r="AE2323" s="275">
        <v>0.59641721182300822</v>
      </c>
      <c r="AF2323" s="275">
        <v>135.11333675205907</v>
      </c>
      <c r="AG2323" s="275">
        <v>12.511360026599913</v>
      </c>
      <c r="AH2323" s="275">
        <v>12.511360026599913</v>
      </c>
      <c r="AI2323" s="275">
        <v>13.22320497263601</v>
      </c>
      <c r="AJ2323" s="275">
        <v>13.22320497263601</v>
      </c>
      <c r="AK2323" s="275">
        <v>13.22320497263601</v>
      </c>
    </row>
    <row r="2324" spans="1:37" ht="15" x14ac:dyDescent="0.25">
      <c r="A2324" s="269" t="s">
        <v>2682</v>
      </c>
      <c r="B2324" s="269" t="s">
        <v>2683</v>
      </c>
      <c r="C2324" s="275">
        <v>112</v>
      </c>
      <c r="D2324" s="269" t="s">
        <v>802</v>
      </c>
      <c r="E2324" s="275">
        <v>360.40315802014413</v>
      </c>
      <c r="F2324" s="275">
        <v>136.4964693570513</v>
      </c>
      <c r="G2324" s="275">
        <v>207.35572540784992</v>
      </c>
      <c r="H2324" s="275">
        <v>243.11589896503332</v>
      </c>
      <c r="I2324" s="275">
        <v>150.9716781627784</v>
      </c>
      <c r="J2324" s="275">
        <v>190.89151251066932</v>
      </c>
      <c r="K2324" s="275">
        <v>243.11589896503332</v>
      </c>
      <c r="L2324" s="275">
        <v>150.9716781627784</v>
      </c>
      <c r="M2324" s="275">
        <v>199.08708310437166</v>
      </c>
      <c r="N2324" s="275">
        <v>164.16891874730374</v>
      </c>
      <c r="O2324" s="275">
        <v>45.224982166706106</v>
      </c>
      <c r="P2324" s="275">
        <v>90.536958006933773</v>
      </c>
      <c r="Q2324" s="275">
        <v>108.095348645022</v>
      </c>
      <c r="R2324" s="275">
        <v>63.005206612763338</v>
      </c>
      <c r="S2324" s="275">
        <v>81.742421177631556</v>
      </c>
      <c r="T2324" s="275">
        <v>108.095348645022</v>
      </c>
      <c r="U2324" s="275">
        <v>63.005206612763338</v>
      </c>
      <c r="V2324" s="275">
        <v>82.483263862883945</v>
      </c>
      <c r="W2324" s="275">
        <v>6.7589654116302365</v>
      </c>
      <c r="X2324" s="275">
        <v>0.11275474389907615</v>
      </c>
      <c r="Y2324" s="275">
        <v>3.4358600777646564</v>
      </c>
      <c r="Z2324" s="275">
        <v>0.59641721182300822</v>
      </c>
      <c r="AA2324" s="275">
        <v>0.59641721182300822</v>
      </c>
      <c r="AB2324" s="275">
        <v>0.59641721182300822</v>
      </c>
      <c r="AC2324" s="275">
        <v>0.59641721182300822</v>
      </c>
      <c r="AD2324" s="275">
        <v>0.59641721182300822</v>
      </c>
      <c r="AE2324" s="275">
        <v>0.59641721182300822</v>
      </c>
      <c r="AF2324" s="275">
        <v>135.11333675205907</v>
      </c>
      <c r="AG2324" s="275">
        <v>12.511360026599913</v>
      </c>
      <c r="AH2324" s="275">
        <v>12.511360026599913</v>
      </c>
      <c r="AI2324" s="275">
        <v>13.22320497263601</v>
      </c>
      <c r="AJ2324" s="275">
        <v>13.22320497263601</v>
      </c>
      <c r="AK2324" s="275">
        <v>13.22320497263601</v>
      </c>
    </row>
    <row r="2325" spans="1:37" ht="15" x14ac:dyDescent="0.25">
      <c r="A2325" s="269" t="s">
        <v>4295</v>
      </c>
      <c r="B2325" s="269" t="s">
        <v>2685</v>
      </c>
      <c r="C2325" s="275">
        <v>27</v>
      </c>
      <c r="D2325" s="269" t="s">
        <v>802</v>
      </c>
      <c r="E2325" s="275">
        <v>131.05569382550695</v>
      </c>
      <c r="F2325" s="275">
        <v>49.635079766200469</v>
      </c>
      <c r="G2325" s="275">
        <v>75.402081966490869</v>
      </c>
      <c r="H2325" s="275">
        <v>88.4057814418303</v>
      </c>
      <c r="I2325" s="275">
        <v>54.898792059192147</v>
      </c>
      <c r="J2325" s="275">
        <v>69.415095458425199</v>
      </c>
      <c r="K2325" s="275">
        <v>88.4057814418303</v>
      </c>
      <c r="L2325" s="275">
        <v>54.898792059192147</v>
      </c>
      <c r="M2325" s="275">
        <v>72.395302947044229</v>
      </c>
      <c r="N2325" s="275">
        <v>54.279318745995312</v>
      </c>
      <c r="O2325" s="275">
        <v>14.388553898108963</v>
      </c>
      <c r="P2325" s="275">
        <v>29.585035744922816</v>
      </c>
      <c r="Q2325" s="275">
        <v>35.473672460563179</v>
      </c>
      <c r="R2325" s="275">
        <v>20.854090060311592</v>
      </c>
      <c r="S2325" s="275">
        <v>26.761197745857547</v>
      </c>
      <c r="T2325" s="275">
        <v>35.473672460563179</v>
      </c>
      <c r="U2325" s="275">
        <v>20.854090060311592</v>
      </c>
      <c r="V2325" s="275">
        <v>27.030595085949326</v>
      </c>
      <c r="W2325" s="275">
        <v>2.1204801985252053</v>
      </c>
      <c r="X2325" s="275">
        <v>3.4769716196280456E-2</v>
      </c>
      <c r="Y2325" s="275">
        <v>1.0776249573607428</v>
      </c>
      <c r="Z2325" s="275">
        <v>0.16287617550072783</v>
      </c>
      <c r="AA2325" s="275">
        <v>0.16287617550072783</v>
      </c>
      <c r="AB2325" s="275">
        <v>0.16287617550072783</v>
      </c>
      <c r="AC2325" s="275">
        <v>0.16287617550072783</v>
      </c>
      <c r="AD2325" s="275">
        <v>0.16287617550072783</v>
      </c>
      <c r="AE2325" s="275">
        <v>0.16287617550072783</v>
      </c>
      <c r="AF2325" s="275">
        <v>48.619424761459072</v>
      </c>
      <c r="AG2325" s="275">
        <v>4.502109990799914</v>
      </c>
      <c r="AH2325" s="275">
        <v>4.502109990799914</v>
      </c>
      <c r="AI2325" s="275">
        <v>4.0337255019959048</v>
      </c>
      <c r="AJ2325" s="275">
        <v>4.0337255019959048</v>
      </c>
      <c r="AK2325" s="275">
        <v>4.0337255019959048</v>
      </c>
    </row>
    <row r="2326" spans="1:37" ht="15" x14ac:dyDescent="0.25">
      <c r="A2326" s="269" t="s">
        <v>2684</v>
      </c>
      <c r="B2326" s="269" t="s">
        <v>2685</v>
      </c>
      <c r="C2326" s="275">
        <v>27</v>
      </c>
      <c r="D2326" s="269" t="s">
        <v>802</v>
      </c>
      <c r="E2326" s="275">
        <v>131.05569382550695</v>
      </c>
      <c r="F2326" s="275">
        <v>49.635079766200469</v>
      </c>
      <c r="G2326" s="275">
        <v>75.402081966490869</v>
      </c>
      <c r="H2326" s="275">
        <v>88.4057814418303</v>
      </c>
      <c r="I2326" s="275">
        <v>54.898792059192147</v>
      </c>
      <c r="J2326" s="275">
        <v>69.415095458425199</v>
      </c>
      <c r="K2326" s="275">
        <v>88.4057814418303</v>
      </c>
      <c r="L2326" s="275">
        <v>54.898792059192147</v>
      </c>
      <c r="M2326" s="275">
        <v>72.395302947044229</v>
      </c>
      <c r="N2326" s="275">
        <v>54.279318745995312</v>
      </c>
      <c r="O2326" s="275">
        <v>14.388553898108963</v>
      </c>
      <c r="P2326" s="275">
        <v>29.585035744922816</v>
      </c>
      <c r="Q2326" s="275">
        <v>35.473672460563179</v>
      </c>
      <c r="R2326" s="275">
        <v>20.854090060311592</v>
      </c>
      <c r="S2326" s="275">
        <v>26.761197745857547</v>
      </c>
      <c r="T2326" s="275">
        <v>35.473672460563179</v>
      </c>
      <c r="U2326" s="275">
        <v>20.854090060311592</v>
      </c>
      <c r="V2326" s="275">
        <v>27.030595085949326</v>
      </c>
      <c r="W2326" s="275">
        <v>2.1204801985252053</v>
      </c>
      <c r="X2326" s="275">
        <v>3.4769716196280456E-2</v>
      </c>
      <c r="Y2326" s="275">
        <v>1.0776249573607428</v>
      </c>
      <c r="Z2326" s="275">
        <v>0.16287617550072783</v>
      </c>
      <c r="AA2326" s="275">
        <v>0.16287617550072783</v>
      </c>
      <c r="AB2326" s="275">
        <v>0.16287617550072783</v>
      </c>
      <c r="AC2326" s="275">
        <v>0.16287617550072783</v>
      </c>
      <c r="AD2326" s="275">
        <v>0.16287617550072783</v>
      </c>
      <c r="AE2326" s="275">
        <v>0.16287617550072783</v>
      </c>
      <c r="AF2326" s="275">
        <v>48.619424761459072</v>
      </c>
      <c r="AG2326" s="275">
        <v>4.502109990799914</v>
      </c>
      <c r="AH2326" s="275">
        <v>4.502109990799914</v>
      </c>
      <c r="AI2326" s="275">
        <v>4.0337255019959048</v>
      </c>
      <c r="AJ2326" s="275">
        <v>4.0337255019959048</v>
      </c>
      <c r="AK2326" s="275">
        <v>4.0337255019959048</v>
      </c>
    </row>
    <row r="2327" spans="1:37" ht="15" x14ac:dyDescent="0.25">
      <c r="A2327" s="269" t="s">
        <v>4296</v>
      </c>
      <c r="B2327" s="269" t="s">
        <v>2687</v>
      </c>
      <c r="C2327" s="275">
        <v>44</v>
      </c>
      <c r="D2327" s="269" t="s">
        <v>802</v>
      </c>
      <c r="E2327" s="275">
        <v>163.81961728188367</v>
      </c>
      <c r="F2327" s="275">
        <v>62.043849707750582</v>
      </c>
      <c r="G2327" s="275">
        <v>94.2526024581136</v>
      </c>
      <c r="H2327" s="275">
        <v>110.50722680228787</v>
      </c>
      <c r="I2327" s="275">
        <v>68.623490073990183</v>
      </c>
      <c r="J2327" s="275">
        <v>86.76886932303151</v>
      </c>
      <c r="K2327" s="275">
        <v>110.50722680228787</v>
      </c>
      <c r="L2327" s="275">
        <v>68.623490073990183</v>
      </c>
      <c r="M2327" s="275">
        <v>90.494128683805286</v>
      </c>
      <c r="N2327" s="275">
        <v>77.075651020865564</v>
      </c>
      <c r="O2327" s="275">
        <v>19.055430329616325</v>
      </c>
      <c r="P2327" s="275">
        <v>41.158371545330333</v>
      </c>
      <c r="Q2327" s="275">
        <v>49.723261266419492</v>
      </c>
      <c r="R2327" s="275">
        <v>27.137350532369609</v>
      </c>
      <c r="S2327" s="275">
        <v>36.720648459552208</v>
      </c>
      <c r="T2327" s="275">
        <v>49.723261266419492</v>
      </c>
      <c r="U2327" s="275">
        <v>27.137350532369609</v>
      </c>
      <c r="V2327" s="275">
        <v>37.057395134666926</v>
      </c>
      <c r="W2327" s="275">
        <v>2.3976004112866978</v>
      </c>
      <c r="X2327" s="275">
        <v>4.0415737755519016E-2</v>
      </c>
      <c r="Y2327" s="275">
        <v>1.2190080745211085</v>
      </c>
      <c r="Z2327" s="275">
        <v>0.22767203450612311</v>
      </c>
      <c r="AA2327" s="275">
        <v>0.22767203450612311</v>
      </c>
      <c r="AB2327" s="275">
        <v>0.22767203450612311</v>
      </c>
      <c r="AC2327" s="275">
        <v>0.22767203450612311</v>
      </c>
      <c r="AD2327" s="275">
        <v>0.22767203450612311</v>
      </c>
      <c r="AE2327" s="275">
        <v>0.22767203450612311</v>
      </c>
      <c r="AF2327" s="275">
        <v>61.942167368200003</v>
      </c>
      <c r="AG2327" s="275">
        <v>5.7357830486999992</v>
      </c>
      <c r="AH2327" s="275">
        <v>5.7357830486999992</v>
      </c>
      <c r="AI2327" s="275">
        <v>6.8259026802935381</v>
      </c>
      <c r="AJ2327" s="275">
        <v>6.8259026802935381</v>
      </c>
      <c r="AK2327" s="275">
        <v>6.8259026802935381</v>
      </c>
    </row>
    <row r="2328" spans="1:37" ht="15" x14ac:dyDescent="0.25">
      <c r="A2328" s="269" t="s">
        <v>2686</v>
      </c>
      <c r="B2328" s="269" t="s">
        <v>2687</v>
      </c>
      <c r="C2328" s="275">
        <v>44</v>
      </c>
      <c r="D2328" s="269" t="s">
        <v>802</v>
      </c>
      <c r="E2328" s="275">
        <v>163.81961728188367</v>
      </c>
      <c r="F2328" s="275">
        <v>62.043849707750582</v>
      </c>
      <c r="G2328" s="275">
        <v>94.2526024581136</v>
      </c>
      <c r="H2328" s="275">
        <v>110.50722680228787</v>
      </c>
      <c r="I2328" s="275">
        <v>68.623490073990183</v>
      </c>
      <c r="J2328" s="275">
        <v>86.76886932303151</v>
      </c>
      <c r="K2328" s="275">
        <v>110.50722680228787</v>
      </c>
      <c r="L2328" s="275">
        <v>68.623490073990183</v>
      </c>
      <c r="M2328" s="275">
        <v>90.494128683805286</v>
      </c>
      <c r="N2328" s="275">
        <v>77.075651020865564</v>
      </c>
      <c r="O2328" s="275">
        <v>19.055430329616328</v>
      </c>
      <c r="P2328" s="275">
        <v>41.158371545330333</v>
      </c>
      <c r="Q2328" s="275">
        <v>49.723261266419499</v>
      </c>
      <c r="R2328" s="275">
        <v>27.137350532369613</v>
      </c>
      <c r="S2328" s="275">
        <v>36.720648459552208</v>
      </c>
      <c r="T2328" s="275">
        <v>49.723261266419499</v>
      </c>
      <c r="U2328" s="275">
        <v>27.137350532369613</v>
      </c>
      <c r="V2328" s="275">
        <v>37.057395134666933</v>
      </c>
      <c r="W2328" s="275">
        <v>2.3976004112866978</v>
      </c>
      <c r="X2328" s="275">
        <v>4.0415737755519016E-2</v>
      </c>
      <c r="Y2328" s="275">
        <v>1.2190080745211085</v>
      </c>
      <c r="Z2328" s="275">
        <v>0.22767203450612311</v>
      </c>
      <c r="AA2328" s="275">
        <v>0.22767203450612311</v>
      </c>
      <c r="AB2328" s="275">
        <v>0.22767203450612311</v>
      </c>
      <c r="AC2328" s="275">
        <v>0.22767203450612311</v>
      </c>
      <c r="AD2328" s="275">
        <v>0.22767203450612311</v>
      </c>
      <c r="AE2328" s="275">
        <v>0.22767203450612311</v>
      </c>
      <c r="AF2328" s="275">
        <v>61.942167368200003</v>
      </c>
      <c r="AG2328" s="275">
        <v>5.7357830486999992</v>
      </c>
      <c r="AH2328" s="275">
        <v>5.7357830486999992</v>
      </c>
      <c r="AI2328" s="275">
        <v>6.8259026802935381</v>
      </c>
      <c r="AJ2328" s="275">
        <v>6.8259026802935381</v>
      </c>
      <c r="AK2328" s="275">
        <v>6.8259026802935381</v>
      </c>
    </row>
    <row r="2329" spans="1:37" ht="15" x14ac:dyDescent="0.25">
      <c r="A2329" s="269" t="s">
        <v>4297</v>
      </c>
      <c r="B2329" s="269" t="s">
        <v>2689</v>
      </c>
      <c r="C2329" s="275">
        <v>41</v>
      </c>
      <c r="D2329" s="269" t="s">
        <v>802</v>
      </c>
      <c r="E2329" s="275">
        <v>65.527846912753475</v>
      </c>
      <c r="F2329" s="275">
        <v>24.817539883100235</v>
      </c>
      <c r="G2329" s="275">
        <v>37.701040983245434</v>
      </c>
      <c r="H2329" s="275">
        <v>44.20289072091515</v>
      </c>
      <c r="I2329" s="275">
        <v>27.449396029596073</v>
      </c>
      <c r="J2329" s="275">
        <v>34.7075477292126</v>
      </c>
      <c r="K2329" s="275">
        <v>44.20289072091515</v>
      </c>
      <c r="L2329" s="275">
        <v>27.449396029596073</v>
      </c>
      <c r="M2329" s="275">
        <v>36.197651473522114</v>
      </c>
      <c r="N2329" s="275">
        <v>32.813948980442838</v>
      </c>
      <c r="O2329" s="275">
        <v>11.780997938980819</v>
      </c>
      <c r="P2329" s="275">
        <v>19.793550716680638</v>
      </c>
      <c r="Q2329" s="275">
        <v>22.898414918039315</v>
      </c>
      <c r="R2329" s="275">
        <v>15.013766020082135</v>
      </c>
      <c r="S2329" s="275">
        <v>18.260574972221804</v>
      </c>
      <c r="T2329" s="275">
        <v>22.898414918039315</v>
      </c>
      <c r="U2329" s="275">
        <v>15.013766020082135</v>
      </c>
      <c r="V2329" s="275">
        <v>18.395273642267689</v>
      </c>
      <c r="W2329" s="275">
        <v>2.2408848018183321</v>
      </c>
      <c r="X2329" s="275">
        <v>3.7569289947276652E-2</v>
      </c>
      <c r="Y2329" s="275">
        <v>1.1392270458828044</v>
      </c>
      <c r="Z2329" s="275">
        <v>0.20586900181615728</v>
      </c>
      <c r="AA2329" s="275">
        <v>0.20586900181615728</v>
      </c>
      <c r="AB2329" s="275">
        <v>0.20586900181615728</v>
      </c>
      <c r="AC2329" s="275">
        <v>0.20586900181615728</v>
      </c>
      <c r="AD2329" s="275">
        <v>0.20586900181615728</v>
      </c>
      <c r="AE2329" s="275">
        <v>0.20586900181615728</v>
      </c>
      <c r="AF2329" s="275">
        <v>24.551744622400001</v>
      </c>
      <c r="AG2329" s="275">
        <v>2.2734669870999999</v>
      </c>
      <c r="AH2329" s="275">
        <v>2.2734669870999999</v>
      </c>
      <c r="AI2329" s="275">
        <v>2.3635767903465665</v>
      </c>
      <c r="AJ2329" s="275">
        <v>2.3635767903465665</v>
      </c>
      <c r="AK2329" s="275">
        <v>2.3635767903465665</v>
      </c>
    </row>
    <row r="2330" spans="1:37" ht="15" x14ac:dyDescent="0.25">
      <c r="A2330" s="269" t="s">
        <v>2688</v>
      </c>
      <c r="B2330" s="269" t="s">
        <v>2689</v>
      </c>
      <c r="C2330" s="275">
        <v>41</v>
      </c>
      <c r="D2330" s="269" t="s">
        <v>802</v>
      </c>
      <c r="E2330" s="275">
        <v>65.527846912753475</v>
      </c>
      <c r="F2330" s="275">
        <v>24.817539883100235</v>
      </c>
      <c r="G2330" s="275">
        <v>37.701040983245434</v>
      </c>
      <c r="H2330" s="275">
        <v>44.20289072091515</v>
      </c>
      <c r="I2330" s="275">
        <v>27.449396029596073</v>
      </c>
      <c r="J2330" s="275">
        <v>34.7075477292126</v>
      </c>
      <c r="K2330" s="275">
        <v>44.20289072091515</v>
      </c>
      <c r="L2330" s="275">
        <v>27.449396029596073</v>
      </c>
      <c r="M2330" s="275">
        <v>36.197651473522114</v>
      </c>
      <c r="N2330" s="275">
        <v>32.813948980442838</v>
      </c>
      <c r="O2330" s="275">
        <v>11.780997938980819</v>
      </c>
      <c r="P2330" s="275">
        <v>19.793550716680638</v>
      </c>
      <c r="Q2330" s="275">
        <v>22.898414918039318</v>
      </c>
      <c r="R2330" s="275">
        <v>15.013766020082135</v>
      </c>
      <c r="S2330" s="275">
        <v>18.260574972221804</v>
      </c>
      <c r="T2330" s="275">
        <v>22.898414918039318</v>
      </c>
      <c r="U2330" s="275">
        <v>15.013766020082135</v>
      </c>
      <c r="V2330" s="275">
        <v>18.395273642267689</v>
      </c>
      <c r="W2330" s="275">
        <v>2.2408848018183321</v>
      </c>
      <c r="X2330" s="275">
        <v>3.7569289947276652E-2</v>
      </c>
      <c r="Y2330" s="275">
        <v>1.1392270458828044</v>
      </c>
      <c r="Z2330" s="275">
        <v>0.20586900181615728</v>
      </c>
      <c r="AA2330" s="275">
        <v>0.20586900181615728</v>
      </c>
      <c r="AB2330" s="275">
        <v>0.20586900181615728</v>
      </c>
      <c r="AC2330" s="275">
        <v>0.20586900181615728</v>
      </c>
      <c r="AD2330" s="275">
        <v>0.20586900181615728</v>
      </c>
      <c r="AE2330" s="275">
        <v>0.20586900181615728</v>
      </c>
      <c r="AF2330" s="275">
        <v>24.551744622400001</v>
      </c>
      <c r="AG2330" s="275">
        <v>2.2734669870999999</v>
      </c>
      <c r="AH2330" s="275">
        <v>2.2734669870999999</v>
      </c>
      <c r="AI2330" s="275">
        <v>2.3635767903465665</v>
      </c>
      <c r="AJ2330" s="275">
        <v>2.3635767903465665</v>
      </c>
      <c r="AK2330" s="275">
        <v>2.3635767903465665</v>
      </c>
    </row>
    <row r="2331" spans="1:37" ht="15" x14ac:dyDescent="0.25">
      <c r="A2331" s="269" t="s">
        <v>4298</v>
      </c>
      <c r="B2331" s="269" t="s">
        <v>2108</v>
      </c>
      <c r="C2331" s="275">
        <v>269</v>
      </c>
      <c r="D2331" s="269" t="s">
        <v>802</v>
      </c>
      <c r="E2331" s="275">
        <v>7905.1218716118465</v>
      </c>
      <c r="F2331" s="275">
        <v>6584.2733857782032</v>
      </c>
      <c r="G2331" s="275">
        <v>7533.298010512729</v>
      </c>
      <c r="H2331" s="275">
        <v>7905.1218716118465</v>
      </c>
      <c r="I2331" s="275">
        <v>6580.4226704390194</v>
      </c>
      <c r="J2331" s="275">
        <v>7532.3353316779339</v>
      </c>
      <c r="K2331" s="275">
        <v>7905.1218716118465</v>
      </c>
      <c r="L2331" s="275">
        <v>6584.2733857782032</v>
      </c>
      <c r="M2331" s="275">
        <v>7533.2980105127299</v>
      </c>
      <c r="N2331" s="275">
        <v>3179.8234780864586</v>
      </c>
      <c r="O2331" s="275">
        <v>2830.2539541698193</v>
      </c>
      <c r="P2331" s="275">
        <v>3016.4650130481064</v>
      </c>
      <c r="Q2331" s="275">
        <v>3179.8234780864586</v>
      </c>
      <c r="R2331" s="275">
        <v>2830.2539541698193</v>
      </c>
      <c r="S2331" s="275">
        <v>3016.4650130481059</v>
      </c>
      <c r="T2331" s="275">
        <v>3179.8234780864586</v>
      </c>
      <c r="U2331" s="275">
        <v>2830.2539541698193</v>
      </c>
      <c r="V2331" s="275">
        <v>3016.4650130481059</v>
      </c>
      <c r="W2331" s="275">
        <v>18.039691568886777</v>
      </c>
      <c r="X2331" s="275">
        <v>0.91247320105633867</v>
      </c>
      <c r="Y2331" s="275">
        <v>9.4760823849715585</v>
      </c>
      <c r="Z2331" s="275">
        <v>10.208889253390698</v>
      </c>
      <c r="AA2331" s="275">
        <v>10.208889253390698</v>
      </c>
      <c r="AB2331" s="275">
        <v>10.208889253390698</v>
      </c>
      <c r="AC2331" s="275">
        <v>10.208889253390698</v>
      </c>
      <c r="AD2331" s="275">
        <v>10.208889253390698</v>
      </c>
      <c r="AE2331" s="275">
        <v>10.208889253390698</v>
      </c>
      <c r="AF2331" s="275">
        <v>1565.7429853232804</v>
      </c>
      <c r="AG2331" s="275">
        <v>144.98601002725914</v>
      </c>
      <c r="AH2331" s="275">
        <v>144.98601002725914</v>
      </c>
      <c r="AI2331" s="275">
        <v>279.13698993940091</v>
      </c>
      <c r="AJ2331" s="275">
        <v>279.13698993940091</v>
      </c>
      <c r="AK2331" s="275">
        <v>279.13698993940091</v>
      </c>
    </row>
    <row r="2332" spans="1:37" ht="15" x14ac:dyDescent="0.25">
      <c r="A2332" s="269" t="s">
        <v>4299</v>
      </c>
      <c r="B2332" s="269" t="s">
        <v>2110</v>
      </c>
      <c r="C2332" s="275">
        <v>266</v>
      </c>
      <c r="D2332" s="269" t="s">
        <v>802</v>
      </c>
      <c r="E2332" s="275">
        <v>12063.646641570827</v>
      </c>
      <c r="F2332" s="275">
        <v>9699.9214739792715</v>
      </c>
      <c r="G2332" s="275">
        <v>10880.617858028547</v>
      </c>
      <c r="H2332" s="275">
        <v>12063.646641570827</v>
      </c>
      <c r="I2332" s="275">
        <v>9699.9214739792715</v>
      </c>
      <c r="J2332" s="275">
        <v>10879.655179193751</v>
      </c>
      <c r="K2332" s="275">
        <v>12063.646641570827</v>
      </c>
      <c r="L2332" s="275">
        <v>9699.9214739792715</v>
      </c>
      <c r="M2332" s="275">
        <v>10880.617858028547</v>
      </c>
      <c r="N2332" s="275">
        <v>3693.8322211717859</v>
      </c>
      <c r="O2332" s="275">
        <v>2894.3190646284693</v>
      </c>
      <c r="P2332" s="275">
        <v>3343.143260895507</v>
      </c>
      <c r="Q2332" s="275">
        <v>3693.8322211717859</v>
      </c>
      <c r="R2332" s="275">
        <v>2894.3190646284693</v>
      </c>
      <c r="S2332" s="275">
        <v>3343.143260895507</v>
      </c>
      <c r="T2332" s="275">
        <v>3693.8322211717859</v>
      </c>
      <c r="U2332" s="275">
        <v>2894.3190646284693</v>
      </c>
      <c r="V2332" s="275">
        <v>3343.143260895507</v>
      </c>
      <c r="W2332" s="275">
        <v>15.504125701335457</v>
      </c>
      <c r="X2332" s="275">
        <v>0.49543731457281176</v>
      </c>
      <c r="Y2332" s="275">
        <v>7.9997815079541343</v>
      </c>
      <c r="Z2332" s="275">
        <v>6.3652418253162972</v>
      </c>
      <c r="AA2332" s="275">
        <v>6.3652418253162972</v>
      </c>
      <c r="AB2332" s="275">
        <v>6.3652418253162972</v>
      </c>
      <c r="AC2332" s="275">
        <v>6.3652418253162972</v>
      </c>
      <c r="AD2332" s="275">
        <v>6.3652418253162972</v>
      </c>
      <c r="AE2332" s="275">
        <v>6.3652418253162972</v>
      </c>
      <c r="AF2332" s="275">
        <v>1631.7119836409809</v>
      </c>
      <c r="AG2332" s="275">
        <v>151.09466482155912</v>
      </c>
      <c r="AH2332" s="275">
        <v>151.09466482155912</v>
      </c>
      <c r="AI2332" s="275">
        <v>522.93180314513211</v>
      </c>
      <c r="AJ2332" s="275">
        <v>522.93180314513211</v>
      </c>
      <c r="AK2332" s="275">
        <v>522.93180314513211</v>
      </c>
    </row>
    <row r="2333" spans="1:37" ht="15" x14ac:dyDescent="0.25">
      <c r="A2333" s="269" t="s">
        <v>1271</v>
      </c>
      <c r="B2333" s="269" t="s">
        <v>676</v>
      </c>
      <c r="C2333" s="275">
        <v>21</v>
      </c>
      <c r="D2333" s="269" t="s">
        <v>802</v>
      </c>
      <c r="E2333" s="275">
        <v>261.99453446630957</v>
      </c>
      <c r="F2333" s="275">
        <v>162.68453709712617</v>
      </c>
      <c r="G2333" s="275">
        <v>203.93041438286193</v>
      </c>
      <c r="H2333" s="275">
        <v>261.99453446630957</v>
      </c>
      <c r="I2333" s="275">
        <v>162.68453709712617</v>
      </c>
      <c r="J2333" s="275">
        <v>187.51203643942202</v>
      </c>
      <c r="K2333" s="275">
        <v>261.99453446630957</v>
      </c>
      <c r="L2333" s="275">
        <v>162.68453709712617</v>
      </c>
      <c r="M2333" s="275">
        <v>203.9304143828619</v>
      </c>
      <c r="N2333" s="275">
        <v>139.4378286501636</v>
      </c>
      <c r="O2333" s="275">
        <v>131.98259341166423</v>
      </c>
      <c r="P2333" s="275">
        <v>134.30417982365307</v>
      </c>
      <c r="Q2333" s="275">
        <v>136.69116303597963</v>
      </c>
      <c r="R2333" s="275">
        <v>131.98259341166423</v>
      </c>
      <c r="S2333" s="275">
        <v>133.15973581774307</v>
      </c>
      <c r="T2333" s="275">
        <v>136.69116303597963</v>
      </c>
      <c r="U2333" s="275">
        <v>131.98259341166423</v>
      </c>
      <c r="V2333" s="275">
        <v>133.94449742179563</v>
      </c>
      <c r="W2333" s="275">
        <v>0.70552215428897525</v>
      </c>
      <c r="X2333" s="275">
        <v>1.2112215846181332E-2</v>
      </c>
      <c r="Y2333" s="275">
        <v>0.35881718506757831</v>
      </c>
      <c r="Z2333" s="275">
        <v>0.37982077379781265</v>
      </c>
      <c r="AA2333" s="275">
        <v>0.37982077379781265</v>
      </c>
      <c r="AB2333" s="275">
        <v>0.37982077379781265</v>
      </c>
      <c r="AC2333" s="275">
        <v>0.37982077379781265</v>
      </c>
      <c r="AD2333" s="275">
        <v>0.37982077379781265</v>
      </c>
      <c r="AE2333" s="275">
        <v>0.37982077379781265</v>
      </c>
      <c r="AF2333" s="275">
        <v>64.961723799802996</v>
      </c>
      <c r="AG2333" s="275">
        <v>6.0153912866956469</v>
      </c>
      <c r="AH2333" s="275">
        <v>6.0153912866956469</v>
      </c>
      <c r="AI2333" s="275">
        <v>7.1103460691270683</v>
      </c>
      <c r="AJ2333" s="275">
        <v>7.1103460691270683</v>
      </c>
      <c r="AK2333" s="275">
        <v>7.1103460691270683</v>
      </c>
    </row>
    <row r="2334" spans="1:37" ht="15" x14ac:dyDescent="0.25">
      <c r="A2334" s="269" t="s">
        <v>4300</v>
      </c>
      <c r="B2334" s="269" t="s">
        <v>2102</v>
      </c>
      <c r="C2334" s="275">
        <v>55</v>
      </c>
      <c r="D2334" s="269" t="s">
        <v>802</v>
      </c>
      <c r="E2334" s="275">
        <v>887.46813661879844</v>
      </c>
      <c r="F2334" s="275">
        <v>793.46543550765898</v>
      </c>
      <c r="G2334" s="275">
        <v>825.34342161738198</v>
      </c>
      <c r="H2334" s="275">
        <v>921.43099423935735</v>
      </c>
      <c r="I2334" s="275">
        <v>842.44737703295652</v>
      </c>
      <c r="J2334" s="275">
        <v>887.33450740269063</v>
      </c>
      <c r="K2334" s="275">
        <v>793.27651756818943</v>
      </c>
      <c r="L2334" s="275">
        <v>785.49707500274815</v>
      </c>
      <c r="M2334" s="275">
        <v>789.65723614035323</v>
      </c>
      <c r="N2334" s="275">
        <v>131.56060179513497</v>
      </c>
      <c r="O2334" s="275">
        <v>112.48699181510446</v>
      </c>
      <c r="P2334" s="275">
        <v>119.34261431348558</v>
      </c>
      <c r="Q2334" s="275">
        <v>131.44957178110161</v>
      </c>
      <c r="R2334" s="275">
        <v>120.61381180053181</v>
      </c>
      <c r="S2334" s="275">
        <v>126.69504803784815</v>
      </c>
      <c r="T2334" s="275">
        <v>112.48699181510446</v>
      </c>
      <c r="U2334" s="275">
        <v>106.95808181078618</v>
      </c>
      <c r="V2334" s="275">
        <v>109.03142306240554</v>
      </c>
      <c r="W2334" s="275">
        <v>1.2577661760819618</v>
      </c>
      <c r="X2334" s="275">
        <v>4.0826764530527089E-2</v>
      </c>
      <c r="Y2334" s="275">
        <v>0.64929647030624449</v>
      </c>
      <c r="Z2334" s="275">
        <v>0.67621217280337298</v>
      </c>
      <c r="AA2334" s="275">
        <v>0.67621217280337298</v>
      </c>
      <c r="AB2334" s="275">
        <v>0.67621217280337298</v>
      </c>
      <c r="AC2334" s="275">
        <v>0.67621217280337298</v>
      </c>
      <c r="AD2334" s="275">
        <v>0.67621217280337298</v>
      </c>
      <c r="AE2334" s="275">
        <v>0.67621217280337298</v>
      </c>
      <c r="AF2334" s="275">
        <v>142.9621648074224</v>
      </c>
      <c r="AG2334" s="275">
        <v>13.238130032736517</v>
      </c>
      <c r="AH2334" s="275">
        <v>13.238130032736517</v>
      </c>
      <c r="AI2334" s="275">
        <v>28.706805635338711</v>
      </c>
      <c r="AJ2334" s="275">
        <v>28.706805635338711</v>
      </c>
      <c r="AK2334" s="275">
        <v>28.706805635338711</v>
      </c>
    </row>
    <row r="2335" spans="1:37" ht="15" x14ac:dyDescent="0.25">
      <c r="A2335" s="269" t="s">
        <v>2101</v>
      </c>
      <c r="B2335" s="269" t="s">
        <v>2102</v>
      </c>
      <c r="C2335" s="275">
        <v>54</v>
      </c>
      <c r="D2335" s="269" t="s">
        <v>802</v>
      </c>
      <c r="E2335" s="275">
        <v>887.46813661879844</v>
      </c>
      <c r="F2335" s="275">
        <v>793.46543550765898</v>
      </c>
      <c r="G2335" s="275">
        <v>825.34342161738198</v>
      </c>
      <c r="H2335" s="275">
        <v>921.43099423935735</v>
      </c>
      <c r="I2335" s="275">
        <v>842.44737703295652</v>
      </c>
      <c r="J2335" s="275">
        <v>887.33450740269063</v>
      </c>
      <c r="K2335" s="275">
        <v>793.27651756818943</v>
      </c>
      <c r="L2335" s="275">
        <v>785.49707500274815</v>
      </c>
      <c r="M2335" s="275">
        <v>789.65723614035323</v>
      </c>
      <c r="N2335" s="275">
        <v>127.75569750582432</v>
      </c>
      <c r="O2335" s="275">
        <v>108.68208752579379</v>
      </c>
      <c r="P2335" s="275">
        <v>115.53771002417494</v>
      </c>
      <c r="Q2335" s="275">
        <v>127.64466749179094</v>
      </c>
      <c r="R2335" s="275">
        <v>116.80890751122115</v>
      </c>
      <c r="S2335" s="275">
        <v>122.89014374853747</v>
      </c>
      <c r="T2335" s="275">
        <v>108.68208752579379</v>
      </c>
      <c r="U2335" s="275">
        <v>103.15317752147553</v>
      </c>
      <c r="V2335" s="275">
        <v>105.22651877309488</v>
      </c>
      <c r="W2335" s="275">
        <v>1.2577661760819618</v>
      </c>
      <c r="X2335" s="275">
        <v>4.0826764530527089E-2</v>
      </c>
      <c r="Y2335" s="275">
        <v>0.64929647030624449</v>
      </c>
      <c r="Z2335" s="275">
        <v>0.67621217280337298</v>
      </c>
      <c r="AA2335" s="275">
        <v>0.67621217280337298</v>
      </c>
      <c r="AB2335" s="275">
        <v>0.67621217280337298</v>
      </c>
      <c r="AC2335" s="275">
        <v>0.67621217280337298</v>
      </c>
      <c r="AD2335" s="275">
        <v>0.67621217280337298</v>
      </c>
      <c r="AE2335" s="275">
        <v>0.67621217280337298</v>
      </c>
      <c r="AF2335" s="275">
        <v>142.9408821488224</v>
      </c>
      <c r="AG2335" s="275">
        <v>13.236159284236518</v>
      </c>
      <c r="AH2335" s="275">
        <v>13.236159284236518</v>
      </c>
      <c r="AI2335" s="275">
        <v>28.695464269002027</v>
      </c>
      <c r="AJ2335" s="275">
        <v>28.695464269002027</v>
      </c>
      <c r="AK2335" s="275">
        <v>28.695464269002027</v>
      </c>
    </row>
    <row r="2336" spans="1:37" ht="15" x14ac:dyDescent="0.25">
      <c r="A2336" s="269" t="s">
        <v>4301</v>
      </c>
      <c r="B2336" s="269" t="s">
        <v>4302</v>
      </c>
      <c r="C2336" s="275">
        <v>21</v>
      </c>
      <c r="D2336" s="269" t="s">
        <v>802</v>
      </c>
      <c r="E2336" s="275">
        <v>261.99453446630957</v>
      </c>
      <c r="F2336" s="275">
        <v>162.68453709712617</v>
      </c>
      <c r="G2336" s="275">
        <v>203.93041438286193</v>
      </c>
      <c r="H2336" s="275">
        <v>261.99453446630957</v>
      </c>
      <c r="I2336" s="275">
        <v>162.68453709712617</v>
      </c>
      <c r="J2336" s="275">
        <v>187.51203643942202</v>
      </c>
      <c r="K2336" s="275">
        <v>261.99453446630957</v>
      </c>
      <c r="L2336" s="275">
        <v>162.68453709712617</v>
      </c>
      <c r="M2336" s="275">
        <v>203.9304143828619</v>
      </c>
      <c r="N2336" s="275">
        <v>139.43782865016357</v>
      </c>
      <c r="O2336" s="275">
        <v>131.9825934116642</v>
      </c>
      <c r="P2336" s="275">
        <v>134.30417982365302</v>
      </c>
      <c r="Q2336" s="275">
        <v>136.6911630359796</v>
      </c>
      <c r="R2336" s="275">
        <v>131.9825934116642</v>
      </c>
      <c r="S2336" s="275">
        <v>133.15973581774304</v>
      </c>
      <c r="T2336" s="275">
        <v>136.6911630359796</v>
      </c>
      <c r="U2336" s="275">
        <v>131.9825934116642</v>
      </c>
      <c r="V2336" s="275">
        <v>133.9444974217956</v>
      </c>
      <c r="W2336" s="275">
        <v>0.70552215428897525</v>
      </c>
      <c r="X2336" s="275">
        <v>1.2112215846181332E-2</v>
      </c>
      <c r="Y2336" s="275">
        <v>0.35881718506757831</v>
      </c>
      <c r="Z2336" s="275">
        <v>0.37982077379781265</v>
      </c>
      <c r="AA2336" s="275">
        <v>0.37982077379781265</v>
      </c>
      <c r="AB2336" s="275">
        <v>0.37982077379781265</v>
      </c>
      <c r="AC2336" s="275">
        <v>0.37982077379781265</v>
      </c>
      <c r="AD2336" s="275">
        <v>0.37982077379781265</v>
      </c>
      <c r="AE2336" s="275">
        <v>0.37982077379781265</v>
      </c>
      <c r="AF2336" s="275">
        <v>64.982591532802985</v>
      </c>
      <c r="AG2336" s="275">
        <v>6.017323619695647</v>
      </c>
      <c r="AH2336" s="275">
        <v>6.017323619695647</v>
      </c>
      <c r="AI2336" s="275">
        <v>7.1103760963203673</v>
      </c>
      <c r="AJ2336" s="275">
        <v>7.1103760963203673</v>
      </c>
      <c r="AK2336" s="275">
        <v>7.1103760963203673</v>
      </c>
    </row>
    <row r="2337" spans="1:37" ht="15" x14ac:dyDescent="0.25">
      <c r="A2337" s="269" t="s">
        <v>4303</v>
      </c>
      <c r="B2337" s="269" t="s">
        <v>3282</v>
      </c>
      <c r="C2337" s="275">
        <v>53</v>
      </c>
      <c r="D2337" s="269" t="s">
        <v>802</v>
      </c>
      <c r="E2337" s="275">
        <v>22.693556304197052</v>
      </c>
      <c r="F2337" s="275">
        <v>22.693556304197052</v>
      </c>
      <c r="G2337" s="275">
        <v>22.693556304197049</v>
      </c>
      <c r="H2337" s="275">
        <v>22.693556304197052</v>
      </c>
      <c r="I2337" s="275">
        <v>22.693556304197052</v>
      </c>
      <c r="J2337" s="275">
        <v>22.693556304197052</v>
      </c>
      <c r="K2337" s="275">
        <v>22.693556304197052</v>
      </c>
      <c r="L2337" s="275">
        <v>22.693556304197052</v>
      </c>
      <c r="M2337" s="275">
        <v>22.693556304197052</v>
      </c>
      <c r="N2337" s="275">
        <v>19.575828874265191</v>
      </c>
      <c r="O2337" s="275">
        <v>19.575828874265191</v>
      </c>
      <c r="P2337" s="275">
        <v>19.575828874265195</v>
      </c>
      <c r="Q2337" s="275">
        <v>19.575828874265191</v>
      </c>
      <c r="R2337" s="275">
        <v>19.575828874265191</v>
      </c>
      <c r="S2337" s="275">
        <v>19.575828874265191</v>
      </c>
      <c r="T2337" s="275">
        <v>19.575828874265191</v>
      </c>
      <c r="U2337" s="275">
        <v>19.575828874265191</v>
      </c>
      <c r="V2337" s="275">
        <v>19.575828874265191</v>
      </c>
      <c r="W2337" s="275">
        <v>0</v>
      </c>
      <c r="X2337" s="275">
        <v>0</v>
      </c>
      <c r="Y2337" s="275">
        <v>0</v>
      </c>
      <c r="Z2337" s="275">
        <v>0</v>
      </c>
      <c r="AA2337" s="275">
        <v>0</v>
      </c>
      <c r="AB2337" s="275">
        <v>0</v>
      </c>
      <c r="AC2337" s="275">
        <v>0</v>
      </c>
      <c r="AD2337" s="275">
        <v>0</v>
      </c>
      <c r="AE2337" s="275">
        <v>0</v>
      </c>
      <c r="AF2337" s="275">
        <v>73.534774885561191</v>
      </c>
      <c r="AG2337" s="275">
        <v>6.8092466358182575</v>
      </c>
      <c r="AH2337" s="275">
        <v>6.8092466358182575</v>
      </c>
      <c r="AI2337" s="275">
        <v>6.7978820768130337</v>
      </c>
      <c r="AJ2337" s="275">
        <v>6.7978820768130337</v>
      </c>
      <c r="AK2337" s="275">
        <v>6.7978820768130337</v>
      </c>
    </row>
    <row r="2338" spans="1:37" ht="15" x14ac:dyDescent="0.25">
      <c r="A2338" s="269" t="s">
        <v>3279</v>
      </c>
      <c r="B2338" s="269" t="s">
        <v>1272</v>
      </c>
      <c r="C2338" s="275">
        <v>24</v>
      </c>
      <c r="D2338" s="269" t="s">
        <v>802</v>
      </c>
      <c r="E2338" s="275">
        <v>244.51968446261171</v>
      </c>
      <c r="F2338" s="275">
        <v>211.0290397736934</v>
      </c>
      <c r="G2338" s="275">
        <v>227.54615023411975</v>
      </c>
      <c r="H2338" s="275">
        <v>255.40521174329771</v>
      </c>
      <c r="I2338" s="275">
        <v>227.42958336716168</v>
      </c>
      <c r="J2338" s="275">
        <v>241.37009765955057</v>
      </c>
      <c r="K2338" s="275">
        <v>211.95669247078519</v>
      </c>
      <c r="L2338" s="275">
        <v>205.72970556691345</v>
      </c>
      <c r="M2338" s="275">
        <v>208.74910224494459</v>
      </c>
      <c r="N2338" s="275">
        <v>100.59455929135235</v>
      </c>
      <c r="O2338" s="275">
        <v>96.569476291051984</v>
      </c>
      <c r="P2338" s="275">
        <v>97.959368816854976</v>
      </c>
      <c r="Q2338" s="275">
        <v>100.71581740776324</v>
      </c>
      <c r="R2338" s="275">
        <v>98.346479626785381</v>
      </c>
      <c r="S2338" s="275">
        <v>99.694389393136788</v>
      </c>
      <c r="T2338" s="275">
        <v>96.569476291051984</v>
      </c>
      <c r="U2338" s="275">
        <v>95.506065516973948</v>
      </c>
      <c r="V2338" s="275">
        <v>95.904844557253213</v>
      </c>
      <c r="W2338" s="275">
        <v>5.1098403341738754</v>
      </c>
      <c r="X2338" s="275">
        <v>0.16645715713168813</v>
      </c>
      <c r="Y2338" s="275">
        <v>2.6381487456527819</v>
      </c>
      <c r="Z2338" s="275">
        <v>1.0592284838806569</v>
      </c>
      <c r="AA2338" s="275">
        <v>1.0592284838806569</v>
      </c>
      <c r="AB2338" s="275">
        <v>1.0592284838806569</v>
      </c>
      <c r="AC2338" s="275">
        <v>1.0592284838806569</v>
      </c>
      <c r="AD2338" s="275">
        <v>1.0592284838806569</v>
      </c>
      <c r="AE2338" s="275">
        <v>1.0592284838806569</v>
      </c>
      <c r="AF2338" s="275">
        <v>64.484610454700004</v>
      </c>
      <c r="AG2338" s="275">
        <v>5.9712111817999993</v>
      </c>
      <c r="AH2338" s="275">
        <v>5.9712111817999993</v>
      </c>
      <c r="AI2338" s="275">
        <v>8.1990893095108213</v>
      </c>
      <c r="AJ2338" s="275">
        <v>8.1990893095108213</v>
      </c>
      <c r="AK2338" s="275">
        <v>8.1990893095108213</v>
      </c>
    </row>
    <row r="2339" spans="1:37" ht="15" x14ac:dyDescent="0.25">
      <c r="A2339" s="269" t="s">
        <v>3280</v>
      </c>
      <c r="B2339" s="269" t="s">
        <v>1273</v>
      </c>
      <c r="C2339" s="275">
        <v>38</v>
      </c>
      <c r="D2339" s="269" t="s">
        <v>802</v>
      </c>
      <c r="E2339" s="275">
        <v>149.32724731703274</v>
      </c>
      <c r="F2339" s="275">
        <v>119.53224630616067</v>
      </c>
      <c r="G2339" s="275">
        <v>130.23608529341155</v>
      </c>
      <c r="H2339" s="275">
        <v>126.09021066741344</v>
      </c>
      <c r="I2339" s="275">
        <v>116.51093896798703</v>
      </c>
      <c r="J2339" s="275">
        <v>120.23239162414097</v>
      </c>
      <c r="K2339" s="275">
        <v>119.39887192493237</v>
      </c>
      <c r="L2339" s="275">
        <v>114.22645903446711</v>
      </c>
      <c r="M2339" s="275">
        <v>117.2331101205973</v>
      </c>
      <c r="N2339" s="275">
        <v>40.284317121522847</v>
      </c>
      <c r="O2339" s="275">
        <v>35.534966344565959</v>
      </c>
      <c r="P2339" s="275">
        <v>37.315972885924793</v>
      </c>
      <c r="Q2339" s="275">
        <v>35.534966344565959</v>
      </c>
      <c r="R2339" s="275">
        <v>34.34762865032674</v>
      </c>
      <c r="S2339" s="275">
        <v>35.238131921006158</v>
      </c>
      <c r="T2339" s="275">
        <v>35.534966344565959</v>
      </c>
      <c r="U2339" s="275">
        <v>33.160290956087522</v>
      </c>
      <c r="V2339" s="275">
        <v>34.050794226766939</v>
      </c>
      <c r="W2339" s="275">
        <v>0.72918530952011462</v>
      </c>
      <c r="X2339" s="275">
        <v>1.2964184953021129E-2</v>
      </c>
      <c r="Y2339" s="275">
        <v>0.37107474723656786</v>
      </c>
      <c r="Z2339" s="275">
        <v>0.15982860909691834</v>
      </c>
      <c r="AA2339" s="275">
        <v>0.15982860909691834</v>
      </c>
      <c r="AB2339" s="275">
        <v>0.15982860909691834</v>
      </c>
      <c r="AC2339" s="275">
        <v>0.15982860909691834</v>
      </c>
      <c r="AD2339" s="275">
        <v>0.15982860909691834</v>
      </c>
      <c r="AE2339" s="275">
        <v>0.15982860909691834</v>
      </c>
      <c r="AF2339" s="275">
        <v>56.170175565599997</v>
      </c>
      <c r="AG2339" s="275">
        <v>5.2013048922999996</v>
      </c>
      <c r="AH2339" s="275">
        <v>5.2013048922999996</v>
      </c>
      <c r="AI2339" s="275">
        <v>4.6496709366228277</v>
      </c>
      <c r="AJ2339" s="275">
        <v>4.6496709366228277</v>
      </c>
      <c r="AK2339" s="275">
        <v>4.6496709366228277</v>
      </c>
    </row>
    <row r="2340" spans="1:37" ht="15" x14ac:dyDescent="0.25">
      <c r="A2340" s="269" t="s">
        <v>2690</v>
      </c>
      <c r="B2340" s="269" t="s">
        <v>677</v>
      </c>
      <c r="C2340" s="275">
        <v>31</v>
      </c>
      <c r="D2340" s="269" t="s">
        <v>802</v>
      </c>
      <c r="E2340" s="275">
        <v>2538.9000177383423</v>
      </c>
      <c r="F2340" s="275">
        <v>2538.9000177383423</v>
      </c>
      <c r="G2340" s="275">
        <v>2538.9000177383423</v>
      </c>
      <c r="H2340" s="275">
        <v>2538.9000177383423</v>
      </c>
      <c r="I2340" s="275">
        <v>2538.9000177383423</v>
      </c>
      <c r="J2340" s="275">
        <v>2538.9000177383423</v>
      </c>
      <c r="K2340" s="275">
        <v>2538.9000177383423</v>
      </c>
      <c r="L2340" s="275">
        <v>2538.9000177383423</v>
      </c>
      <c r="M2340" s="275">
        <v>2538.9000177383423</v>
      </c>
      <c r="N2340" s="275">
        <v>38.835275983162653</v>
      </c>
      <c r="O2340" s="275">
        <v>38.835275983162653</v>
      </c>
      <c r="P2340" s="275">
        <v>38.835275983162653</v>
      </c>
      <c r="Q2340" s="275">
        <v>38.835275983162653</v>
      </c>
      <c r="R2340" s="275">
        <v>38.835275983162653</v>
      </c>
      <c r="S2340" s="275">
        <v>38.835275983162653</v>
      </c>
      <c r="T2340" s="275">
        <v>38.835275983162653</v>
      </c>
      <c r="U2340" s="275">
        <v>38.835275983162653</v>
      </c>
      <c r="V2340" s="275">
        <v>38.835275983162653</v>
      </c>
      <c r="W2340" s="275">
        <v>3.4890433658008653</v>
      </c>
      <c r="X2340" s="275">
        <v>0.14678477921783753</v>
      </c>
      <c r="Y2340" s="275">
        <v>1.8179140725093514</v>
      </c>
      <c r="Z2340" s="275">
        <v>0.83698873240158622</v>
      </c>
      <c r="AA2340" s="275">
        <v>0.83698873240158622</v>
      </c>
      <c r="AB2340" s="275">
        <v>0.83698873240158622</v>
      </c>
      <c r="AC2340" s="275">
        <v>0.83698873240158622</v>
      </c>
      <c r="AD2340" s="275">
        <v>0.83698873240158622</v>
      </c>
      <c r="AE2340" s="275">
        <v>0.83698873240158622</v>
      </c>
      <c r="AF2340" s="275">
        <v>2809.8548265385998</v>
      </c>
      <c r="AG2340" s="275">
        <v>260.18975519780003</v>
      </c>
      <c r="AH2340" s="275">
        <v>260.18975519780003</v>
      </c>
      <c r="AI2340" s="275">
        <v>0.33597048851097305</v>
      </c>
      <c r="AJ2340" s="275">
        <v>0.33597048851097305</v>
      </c>
      <c r="AK2340" s="275">
        <v>0.33597048851097305</v>
      </c>
    </row>
    <row r="2341" spans="1:37" ht="15" x14ac:dyDescent="0.25">
      <c r="A2341" s="269" t="s">
        <v>1274</v>
      </c>
      <c r="B2341" s="269" t="s">
        <v>678</v>
      </c>
      <c r="C2341" s="275">
        <v>21</v>
      </c>
      <c r="D2341" s="269" t="s">
        <v>802</v>
      </c>
      <c r="E2341" s="275">
        <v>219.17735388979645</v>
      </c>
      <c r="F2341" s="275">
        <v>172.91514838305727</v>
      </c>
      <c r="G2341" s="275">
        <v>188.9445119198582</v>
      </c>
      <c r="H2341" s="275">
        <v>182.4649638496349</v>
      </c>
      <c r="I2341" s="275">
        <v>168.3799575339375</v>
      </c>
      <c r="J2341" s="275">
        <v>174.49866773932118</v>
      </c>
      <c r="K2341" s="275">
        <v>174.2346011906551</v>
      </c>
      <c r="L2341" s="275">
        <v>164.95324094306014</v>
      </c>
      <c r="M2341" s="275">
        <v>169.68698708403346</v>
      </c>
      <c r="N2341" s="275">
        <v>59.49823119328115</v>
      </c>
      <c r="O2341" s="275">
        <v>51.062940413445411</v>
      </c>
      <c r="P2341" s="275">
        <v>54.226174455883815</v>
      </c>
      <c r="Q2341" s="275">
        <v>51.062940413445411</v>
      </c>
      <c r="R2341" s="275">
        <v>48.954117718486479</v>
      </c>
      <c r="S2341" s="275">
        <v>50.535734739705674</v>
      </c>
      <c r="T2341" s="275">
        <v>51.062940413445411</v>
      </c>
      <c r="U2341" s="275">
        <v>46.845295023527548</v>
      </c>
      <c r="V2341" s="275">
        <v>48.426912044746743</v>
      </c>
      <c r="W2341" s="275">
        <v>0.69435747404630876</v>
      </c>
      <c r="X2341" s="275">
        <v>5.164109832596999E-2</v>
      </c>
      <c r="Y2341" s="275">
        <v>0.37299928618613937</v>
      </c>
      <c r="Z2341" s="275">
        <v>0.50974164831195579</v>
      </c>
      <c r="AA2341" s="275">
        <v>0.50974164831195579</v>
      </c>
      <c r="AB2341" s="275">
        <v>0.50974164831195579</v>
      </c>
      <c r="AC2341" s="275">
        <v>0.50974164831195579</v>
      </c>
      <c r="AD2341" s="275">
        <v>0.50974164831195579</v>
      </c>
      <c r="AE2341" s="275">
        <v>0.50974164831195579</v>
      </c>
      <c r="AF2341" s="275">
        <v>60.120295080061197</v>
      </c>
      <c r="AG2341" s="275">
        <v>5.5670827778182588</v>
      </c>
      <c r="AH2341" s="275">
        <v>5.5670827778182588</v>
      </c>
      <c r="AI2341" s="275">
        <v>8.751078210595308</v>
      </c>
      <c r="AJ2341" s="275">
        <v>8.751078210595308</v>
      </c>
      <c r="AK2341" s="275">
        <v>8.751078210595308</v>
      </c>
    </row>
    <row r="2342" spans="1:37" ht="15" x14ac:dyDescent="0.25">
      <c r="A2342" s="269" t="s">
        <v>4304</v>
      </c>
      <c r="B2342" s="269" t="s">
        <v>678</v>
      </c>
      <c r="C2342" s="275">
        <v>21</v>
      </c>
      <c r="D2342" s="269" t="s">
        <v>802</v>
      </c>
      <c r="E2342" s="275">
        <v>219.17735388979645</v>
      </c>
      <c r="F2342" s="275">
        <v>172.91514838305727</v>
      </c>
      <c r="G2342" s="275">
        <v>188.9445119198582</v>
      </c>
      <c r="H2342" s="275">
        <v>182.4649638496349</v>
      </c>
      <c r="I2342" s="275">
        <v>168.3799575339375</v>
      </c>
      <c r="J2342" s="275">
        <v>174.49866773932118</v>
      </c>
      <c r="K2342" s="275">
        <v>174.2346011906551</v>
      </c>
      <c r="L2342" s="275">
        <v>164.95324094306014</v>
      </c>
      <c r="M2342" s="275">
        <v>169.68698708403346</v>
      </c>
      <c r="N2342" s="275">
        <v>59.49823119328115</v>
      </c>
      <c r="O2342" s="275">
        <v>51.062940413445411</v>
      </c>
      <c r="P2342" s="275">
        <v>54.226174455883815</v>
      </c>
      <c r="Q2342" s="275">
        <v>51.062940413445411</v>
      </c>
      <c r="R2342" s="275">
        <v>48.954117718486479</v>
      </c>
      <c r="S2342" s="275">
        <v>50.535734739705674</v>
      </c>
      <c r="T2342" s="275">
        <v>51.062940413445411</v>
      </c>
      <c r="U2342" s="275">
        <v>46.845295023527548</v>
      </c>
      <c r="V2342" s="275">
        <v>48.426912044746743</v>
      </c>
      <c r="W2342" s="275">
        <v>0.69435747404630876</v>
      </c>
      <c r="X2342" s="275">
        <v>5.164109832596999E-2</v>
      </c>
      <c r="Y2342" s="275">
        <v>0.37299928618613937</v>
      </c>
      <c r="Z2342" s="275">
        <v>0.50974164831195579</v>
      </c>
      <c r="AA2342" s="275">
        <v>0.50974164831195579</v>
      </c>
      <c r="AB2342" s="275">
        <v>0.50974164831195579</v>
      </c>
      <c r="AC2342" s="275">
        <v>0.50974164831195579</v>
      </c>
      <c r="AD2342" s="275">
        <v>0.50974164831195579</v>
      </c>
      <c r="AE2342" s="275">
        <v>0.50974164831195579</v>
      </c>
      <c r="AF2342" s="275">
        <v>60.120295080061197</v>
      </c>
      <c r="AG2342" s="275">
        <v>5.5670827778182588</v>
      </c>
      <c r="AH2342" s="275">
        <v>5.5670827778182588</v>
      </c>
      <c r="AI2342" s="275">
        <v>8.751078210595308</v>
      </c>
      <c r="AJ2342" s="275">
        <v>8.751078210595308</v>
      </c>
      <c r="AK2342" s="275">
        <v>8.751078210595308</v>
      </c>
    </row>
    <row r="2343" spans="1:37" ht="15" x14ac:dyDescent="0.25">
      <c r="A2343" s="269" t="s">
        <v>679</v>
      </c>
      <c r="B2343" s="269" t="s">
        <v>680</v>
      </c>
      <c r="C2343" s="275">
        <v>24</v>
      </c>
      <c r="D2343" s="269" t="s">
        <v>802</v>
      </c>
      <c r="E2343" s="275">
        <v>17.695371571738871</v>
      </c>
      <c r="F2343" s="275">
        <v>17.11487158711687</v>
      </c>
      <c r="G2343" s="275">
        <v>17.550246575583369</v>
      </c>
      <c r="H2343" s="275">
        <v>17.695371571738871</v>
      </c>
      <c r="I2343" s="275">
        <v>17.11487158711687</v>
      </c>
      <c r="J2343" s="275">
        <v>17.550246575583373</v>
      </c>
      <c r="K2343" s="275">
        <v>17.695371571738871</v>
      </c>
      <c r="L2343" s="275">
        <v>17.11487158711687</v>
      </c>
      <c r="M2343" s="275">
        <v>17.550246575583373</v>
      </c>
      <c r="N2343" s="275">
        <v>11.559774971966227</v>
      </c>
      <c r="O2343" s="275">
        <v>11.559774971966227</v>
      </c>
      <c r="P2343" s="275">
        <v>11.559774971966226</v>
      </c>
      <c r="Q2343" s="275">
        <v>11.559774971966227</v>
      </c>
      <c r="R2343" s="275">
        <v>11.559774971966227</v>
      </c>
      <c r="S2343" s="275">
        <v>11.559774971966227</v>
      </c>
      <c r="T2343" s="275">
        <v>11.559774971966227</v>
      </c>
      <c r="U2343" s="275">
        <v>11.559774971966227</v>
      </c>
      <c r="V2343" s="275">
        <v>11.559774971966227</v>
      </c>
      <c r="W2343" s="275">
        <v>0.46546256102966332</v>
      </c>
      <c r="X2343" s="275">
        <v>7.4183904431575787E-3</v>
      </c>
      <c r="Y2343" s="275">
        <v>0.23644047573641044</v>
      </c>
      <c r="Z2343" s="275">
        <v>0.10435424172652313</v>
      </c>
      <c r="AA2343" s="275">
        <v>0.10435424172652313</v>
      </c>
      <c r="AB2343" s="275">
        <v>0.10435424172652313</v>
      </c>
      <c r="AC2343" s="275">
        <v>0.10435424172652313</v>
      </c>
      <c r="AD2343" s="275">
        <v>0.10435424172652313</v>
      </c>
      <c r="AE2343" s="275">
        <v>0.10435424172652313</v>
      </c>
      <c r="AF2343" s="275">
        <v>4.5126705511999994</v>
      </c>
      <c r="AG2343" s="275">
        <v>0.4178685124</v>
      </c>
      <c r="AH2343" s="275">
        <v>0.4178685124</v>
      </c>
      <c r="AI2343" s="275">
        <v>1.4619123351998684</v>
      </c>
      <c r="AJ2343" s="275">
        <v>1.4619123351998684</v>
      </c>
      <c r="AK2343" s="275">
        <v>1.4619123351998684</v>
      </c>
    </row>
    <row r="2344" spans="1:37" ht="15" x14ac:dyDescent="0.25">
      <c r="A2344" s="269" t="s">
        <v>1275</v>
      </c>
      <c r="B2344" s="269" t="s">
        <v>681</v>
      </c>
      <c r="C2344" s="275">
        <v>20</v>
      </c>
      <c r="D2344" s="269" t="s">
        <v>802</v>
      </c>
      <c r="E2344" s="275">
        <v>47.716083845471616</v>
      </c>
      <c r="F2344" s="275">
        <v>46.672083873128173</v>
      </c>
      <c r="G2344" s="275">
        <v>47.455083852385762</v>
      </c>
      <c r="H2344" s="275">
        <v>47.716083845471616</v>
      </c>
      <c r="I2344" s="275">
        <v>46.672083873128173</v>
      </c>
      <c r="J2344" s="275">
        <v>47.455083852385755</v>
      </c>
      <c r="K2344" s="275">
        <v>47.716083845471616</v>
      </c>
      <c r="L2344" s="275">
        <v>46.672083873128173</v>
      </c>
      <c r="M2344" s="275">
        <v>47.455083852385755</v>
      </c>
      <c r="N2344" s="275">
        <v>33.725023567076725</v>
      </c>
      <c r="O2344" s="275">
        <v>33.725023567076725</v>
      </c>
      <c r="P2344" s="275">
        <v>33.725023567076725</v>
      </c>
      <c r="Q2344" s="275">
        <v>33.725023567076725</v>
      </c>
      <c r="R2344" s="275">
        <v>33.725023567076725</v>
      </c>
      <c r="S2344" s="275">
        <v>33.725023567076725</v>
      </c>
      <c r="T2344" s="275">
        <v>33.725023567076725</v>
      </c>
      <c r="U2344" s="275">
        <v>33.725023567076725</v>
      </c>
      <c r="V2344" s="275">
        <v>33.725023567076725</v>
      </c>
      <c r="W2344" s="275">
        <v>0.57389681800613512</v>
      </c>
      <c r="X2344" s="275">
        <v>3.3233837975845948E-2</v>
      </c>
      <c r="Y2344" s="275">
        <v>0.30356532799099056</v>
      </c>
      <c r="Z2344" s="275">
        <v>0.27520903627336646</v>
      </c>
      <c r="AA2344" s="275">
        <v>0.27520903627336646</v>
      </c>
      <c r="AB2344" s="275">
        <v>0.27520903627336646</v>
      </c>
      <c r="AC2344" s="275">
        <v>0.27520903627336646</v>
      </c>
      <c r="AD2344" s="275">
        <v>0.27520903627336646</v>
      </c>
      <c r="AE2344" s="275">
        <v>0.27520903627336646</v>
      </c>
      <c r="AF2344" s="275">
        <v>26.919787472000003</v>
      </c>
      <c r="AG2344" s="275">
        <v>2.4927455472999998</v>
      </c>
      <c r="AH2344" s="275">
        <v>2.4927455472999998</v>
      </c>
      <c r="AI2344" s="275">
        <v>3.3496291339028126</v>
      </c>
      <c r="AJ2344" s="275">
        <v>3.3496291339028126</v>
      </c>
      <c r="AK2344" s="275">
        <v>3.3496291339028126</v>
      </c>
    </row>
    <row r="2345" spans="1:37" ht="15" x14ac:dyDescent="0.25">
      <c r="A2345" s="269" t="s">
        <v>2103</v>
      </c>
      <c r="B2345" s="269" t="s">
        <v>2104</v>
      </c>
      <c r="C2345" s="275">
        <v>41</v>
      </c>
      <c r="D2345" s="269" t="s">
        <v>802</v>
      </c>
      <c r="E2345" s="275">
        <v>82.820332748229518</v>
      </c>
      <c r="F2345" s="275">
        <v>51.034616410094571</v>
      </c>
      <c r="G2345" s="275">
        <v>61.762776551701457</v>
      </c>
      <c r="H2345" s="275">
        <v>57.592580771347343</v>
      </c>
      <c r="I2345" s="275">
        <v>48.013309071920929</v>
      </c>
      <c r="J2345" s="275">
        <v>52.232440559890584</v>
      </c>
      <c r="K2345" s="275">
        <v>52.289255986199493</v>
      </c>
      <c r="L2345" s="275">
        <v>45.728829138401004</v>
      </c>
      <c r="M2345" s="275">
        <v>48.759801378887204</v>
      </c>
      <c r="N2345" s="275">
        <v>30.843227315280849</v>
      </c>
      <c r="O2345" s="275">
        <v>26.093876538323968</v>
      </c>
      <c r="P2345" s="275">
        <v>27.8748830796828</v>
      </c>
      <c r="Q2345" s="275">
        <v>26.093876538323968</v>
      </c>
      <c r="R2345" s="275">
        <v>24.906538844084743</v>
      </c>
      <c r="S2345" s="275">
        <v>25.79704211476416</v>
      </c>
      <c r="T2345" s="275">
        <v>26.093876538323968</v>
      </c>
      <c r="U2345" s="275">
        <v>23.719201149845524</v>
      </c>
      <c r="V2345" s="275">
        <v>24.609704420524942</v>
      </c>
      <c r="W2345" s="275">
        <v>1.0741288658731878</v>
      </c>
      <c r="X2345" s="275">
        <v>3.101469584613234E-2</v>
      </c>
      <c r="Y2345" s="275">
        <v>0.55257178085966008</v>
      </c>
      <c r="Z2345" s="275">
        <v>0.38570646984090651</v>
      </c>
      <c r="AA2345" s="275">
        <v>0.38570646984090651</v>
      </c>
      <c r="AB2345" s="275">
        <v>0.38570646984090651</v>
      </c>
      <c r="AC2345" s="275">
        <v>0.38570646984090651</v>
      </c>
      <c r="AD2345" s="275">
        <v>0.38570646984090651</v>
      </c>
      <c r="AE2345" s="275">
        <v>0.38570646984090651</v>
      </c>
      <c r="AF2345" s="275">
        <v>28.024737244999997</v>
      </c>
      <c r="AG2345" s="275">
        <v>2.5950646923999998</v>
      </c>
      <c r="AH2345" s="275">
        <v>2.5950646923999998</v>
      </c>
      <c r="AI2345" s="275">
        <v>2.740135810264809</v>
      </c>
      <c r="AJ2345" s="275">
        <v>2.740135810264809</v>
      </c>
      <c r="AK2345" s="275">
        <v>2.740135810264809</v>
      </c>
    </row>
    <row r="2346" spans="1:37" ht="15" x14ac:dyDescent="0.25">
      <c r="A2346" s="269" t="s">
        <v>4305</v>
      </c>
      <c r="B2346" s="269" t="s">
        <v>681</v>
      </c>
      <c r="C2346" s="275">
        <v>20</v>
      </c>
      <c r="D2346" s="269" t="s">
        <v>802</v>
      </c>
      <c r="E2346" s="275">
        <v>47.716083845471616</v>
      </c>
      <c r="F2346" s="275">
        <v>46.672083873128173</v>
      </c>
      <c r="G2346" s="275">
        <v>47.455083852385762</v>
      </c>
      <c r="H2346" s="275">
        <v>47.716083845471616</v>
      </c>
      <c r="I2346" s="275">
        <v>46.672083873128173</v>
      </c>
      <c r="J2346" s="275">
        <v>47.455083852385755</v>
      </c>
      <c r="K2346" s="275">
        <v>47.716083845471616</v>
      </c>
      <c r="L2346" s="275">
        <v>46.672083873128173</v>
      </c>
      <c r="M2346" s="275">
        <v>47.455083852385755</v>
      </c>
      <c r="N2346" s="275">
        <v>33.725023567076725</v>
      </c>
      <c r="O2346" s="275">
        <v>33.725023567076725</v>
      </c>
      <c r="P2346" s="275">
        <v>33.725023567076725</v>
      </c>
      <c r="Q2346" s="275">
        <v>33.725023567076725</v>
      </c>
      <c r="R2346" s="275">
        <v>33.725023567076725</v>
      </c>
      <c r="S2346" s="275">
        <v>33.725023567076725</v>
      </c>
      <c r="T2346" s="275">
        <v>33.725023567076725</v>
      </c>
      <c r="U2346" s="275">
        <v>33.725023567076725</v>
      </c>
      <c r="V2346" s="275">
        <v>33.725023567076725</v>
      </c>
      <c r="W2346" s="275">
        <v>0.57389681800613512</v>
      </c>
      <c r="X2346" s="275">
        <v>3.3233837975845948E-2</v>
      </c>
      <c r="Y2346" s="275">
        <v>0.30356532799099056</v>
      </c>
      <c r="Z2346" s="275">
        <v>0.27520903627336646</v>
      </c>
      <c r="AA2346" s="275">
        <v>0.27520903627336646</v>
      </c>
      <c r="AB2346" s="275">
        <v>0.27520903627336646</v>
      </c>
      <c r="AC2346" s="275">
        <v>0.27520903627336646</v>
      </c>
      <c r="AD2346" s="275">
        <v>0.27520903627336646</v>
      </c>
      <c r="AE2346" s="275">
        <v>0.27520903627336646</v>
      </c>
      <c r="AF2346" s="275">
        <v>26.919787472000003</v>
      </c>
      <c r="AG2346" s="275">
        <v>2.4927455472999998</v>
      </c>
      <c r="AH2346" s="275">
        <v>2.4927455472999998</v>
      </c>
      <c r="AI2346" s="275">
        <v>3.3496291339028126</v>
      </c>
      <c r="AJ2346" s="275">
        <v>3.3496291339028126</v>
      </c>
      <c r="AK2346" s="275">
        <v>3.3496291339028126</v>
      </c>
    </row>
    <row r="2347" spans="1:37" ht="15" x14ac:dyDescent="0.25">
      <c r="A2347" s="269" t="s">
        <v>4306</v>
      </c>
      <c r="B2347" s="269" t="s">
        <v>2104</v>
      </c>
      <c r="C2347" s="275">
        <v>41</v>
      </c>
      <c r="D2347" s="269" t="s">
        <v>802</v>
      </c>
      <c r="E2347" s="275">
        <v>82.820332748229518</v>
      </c>
      <c r="F2347" s="275">
        <v>51.034616410094571</v>
      </c>
      <c r="G2347" s="275">
        <v>61.762776551701457</v>
      </c>
      <c r="H2347" s="275">
        <v>57.592580771347343</v>
      </c>
      <c r="I2347" s="275">
        <v>48.013309071920929</v>
      </c>
      <c r="J2347" s="275">
        <v>52.232440559890584</v>
      </c>
      <c r="K2347" s="275">
        <v>52.289255986199493</v>
      </c>
      <c r="L2347" s="275">
        <v>45.728829138401004</v>
      </c>
      <c r="M2347" s="275">
        <v>48.759801378887204</v>
      </c>
      <c r="N2347" s="275">
        <v>30.843227315280849</v>
      </c>
      <c r="O2347" s="275">
        <v>26.093876538323961</v>
      </c>
      <c r="P2347" s="275">
        <v>27.874883079682792</v>
      </c>
      <c r="Q2347" s="275">
        <v>26.093876538323961</v>
      </c>
      <c r="R2347" s="275">
        <v>24.906538844084743</v>
      </c>
      <c r="S2347" s="275">
        <v>25.79704211476416</v>
      </c>
      <c r="T2347" s="275">
        <v>26.093876538323961</v>
      </c>
      <c r="U2347" s="275">
        <v>23.719201149845524</v>
      </c>
      <c r="V2347" s="275">
        <v>24.609704420524942</v>
      </c>
      <c r="W2347" s="275">
        <v>1.0741288658731878</v>
      </c>
      <c r="X2347" s="275">
        <v>3.101469584613234E-2</v>
      </c>
      <c r="Y2347" s="275">
        <v>0.55257178085966008</v>
      </c>
      <c r="Z2347" s="275">
        <v>0.38570646984090651</v>
      </c>
      <c r="AA2347" s="275">
        <v>0.38570646984090651</v>
      </c>
      <c r="AB2347" s="275">
        <v>0.38570646984090651</v>
      </c>
      <c r="AC2347" s="275">
        <v>0.38570646984090651</v>
      </c>
      <c r="AD2347" s="275">
        <v>0.38570646984090651</v>
      </c>
      <c r="AE2347" s="275">
        <v>0.38570646984090651</v>
      </c>
      <c r="AF2347" s="275">
        <v>28.024737244999997</v>
      </c>
      <c r="AG2347" s="275">
        <v>2.5950646923999998</v>
      </c>
      <c r="AH2347" s="275">
        <v>2.5950646923999998</v>
      </c>
      <c r="AI2347" s="275">
        <v>2.740135810264809</v>
      </c>
      <c r="AJ2347" s="275">
        <v>2.740135810264809</v>
      </c>
      <c r="AK2347" s="275">
        <v>2.740135810264809</v>
      </c>
    </row>
    <row r="2348" spans="1:37" ht="15" x14ac:dyDescent="0.25">
      <c r="A2348" s="269" t="s">
        <v>1276</v>
      </c>
      <c r="B2348" s="269" t="s">
        <v>1277</v>
      </c>
      <c r="C2348" s="275">
        <v>22</v>
      </c>
      <c r="D2348" s="269" t="s">
        <v>802</v>
      </c>
      <c r="E2348" s="275">
        <v>218.58223429119045</v>
      </c>
      <c r="F2348" s="275">
        <v>174.37097493668995</v>
      </c>
      <c r="G2348" s="275">
        <v>189.46490346509665</v>
      </c>
      <c r="H2348" s="275">
        <v>183.92333313657295</v>
      </c>
      <c r="I2348" s="275">
        <v>169.78362357076159</v>
      </c>
      <c r="J2348" s="275">
        <v>175.4472977539242</v>
      </c>
      <c r="K2348" s="275">
        <v>173.71125937167244</v>
      </c>
      <c r="L2348" s="275">
        <v>166.47757529113989</v>
      </c>
      <c r="M2348" s="275">
        <v>170.30655315616383</v>
      </c>
      <c r="N2348" s="275">
        <v>91.132153103255021</v>
      </c>
      <c r="O2348" s="275">
        <v>85.624473904451619</v>
      </c>
      <c r="P2348" s="275">
        <v>87.689853604002906</v>
      </c>
      <c r="Q2348" s="275">
        <v>86.401308631250799</v>
      </c>
      <c r="R2348" s="275">
        <v>84.402921050110606</v>
      </c>
      <c r="S2348" s="275">
        <v>85.746344790605917</v>
      </c>
      <c r="T2348" s="275">
        <v>86.401308631250799</v>
      </c>
      <c r="U2348" s="275">
        <v>83.026001250409763</v>
      </c>
      <c r="V2348" s="275">
        <v>84.36942499090506</v>
      </c>
      <c r="W2348" s="275">
        <v>0.81433162196148245</v>
      </c>
      <c r="X2348" s="275">
        <v>3.1578847832772608E-2</v>
      </c>
      <c r="Y2348" s="275">
        <v>0.42295523489712755</v>
      </c>
      <c r="Z2348" s="275">
        <v>0.37832926515217041</v>
      </c>
      <c r="AA2348" s="275">
        <v>0.37832926515217041</v>
      </c>
      <c r="AB2348" s="275">
        <v>0.37832926515217041</v>
      </c>
      <c r="AC2348" s="275">
        <v>0.37832926515217041</v>
      </c>
      <c r="AD2348" s="275">
        <v>0.37832926515217041</v>
      </c>
      <c r="AE2348" s="275">
        <v>0.37832926515217041</v>
      </c>
      <c r="AF2348" s="275">
        <v>89.230514155900011</v>
      </c>
      <c r="AG2348" s="275">
        <v>8.2626575297999985</v>
      </c>
      <c r="AH2348" s="275">
        <v>8.2626575297999985</v>
      </c>
      <c r="AI2348" s="275">
        <v>9.0069990255147339</v>
      </c>
      <c r="AJ2348" s="275">
        <v>9.0069990255147339</v>
      </c>
      <c r="AK2348" s="275">
        <v>9.0069990255147339</v>
      </c>
    </row>
    <row r="2349" spans="1:37" ht="15" x14ac:dyDescent="0.25">
      <c r="A2349" s="269" t="s">
        <v>1278</v>
      </c>
      <c r="B2349" s="269" t="s">
        <v>682</v>
      </c>
      <c r="C2349" s="275">
        <v>72</v>
      </c>
      <c r="D2349" s="269" t="s">
        <v>802</v>
      </c>
      <c r="E2349" s="275">
        <v>6817.655021415283</v>
      </c>
      <c r="F2349" s="275">
        <v>6784.4885670683543</v>
      </c>
      <c r="G2349" s="275">
        <v>6795.7054805592124</v>
      </c>
      <c r="H2349" s="275">
        <v>6791.6207935802095</v>
      </c>
      <c r="I2349" s="275">
        <v>6781.4737194138988</v>
      </c>
      <c r="J2349" s="275">
        <v>6785.7498249569771</v>
      </c>
      <c r="K2349" s="275">
        <v>6785.4162197654459</v>
      </c>
      <c r="L2349" s="275">
        <v>6779.1892328615741</v>
      </c>
      <c r="M2349" s="275">
        <v>6782.2086295396057</v>
      </c>
      <c r="N2349" s="275">
        <v>168.63735985776094</v>
      </c>
      <c r="O2349" s="275">
        <v>166.5105383096049</v>
      </c>
      <c r="P2349" s="275">
        <v>167.30809639016343</v>
      </c>
      <c r="Q2349" s="275">
        <v>167.23059899739053</v>
      </c>
      <c r="R2349" s="275">
        <v>166.12284506012298</v>
      </c>
      <c r="S2349" s="275">
        <v>166.80964837551653</v>
      </c>
      <c r="T2349" s="275">
        <v>167.23059899739053</v>
      </c>
      <c r="U2349" s="275">
        <v>165.591139673084</v>
      </c>
      <c r="V2349" s="275">
        <v>166.27794298847749</v>
      </c>
      <c r="W2349" s="275">
        <v>17.984697773643628</v>
      </c>
      <c r="X2349" s="275">
        <v>0.67157891014155402</v>
      </c>
      <c r="Y2349" s="275">
        <v>9.3281383418925916</v>
      </c>
      <c r="Z2349" s="275">
        <v>2.336730959464604</v>
      </c>
      <c r="AA2349" s="275">
        <v>2.336730959464604</v>
      </c>
      <c r="AB2349" s="275">
        <v>2.336730959464604</v>
      </c>
      <c r="AC2349" s="275">
        <v>2.336730959464604</v>
      </c>
      <c r="AD2349" s="275">
        <v>2.336730959464604</v>
      </c>
      <c r="AE2349" s="275">
        <v>2.336730959464604</v>
      </c>
      <c r="AF2349" s="275">
        <v>403.9763081799</v>
      </c>
      <c r="AG2349" s="275">
        <v>37.4078051324</v>
      </c>
      <c r="AH2349" s="275">
        <v>37.4078051324</v>
      </c>
      <c r="AI2349" s="275">
        <v>11.452545161585167</v>
      </c>
      <c r="AJ2349" s="275">
        <v>11.452545161585167</v>
      </c>
      <c r="AK2349" s="275">
        <v>11.452545161585167</v>
      </c>
    </row>
    <row r="2350" spans="1:37" ht="15" x14ac:dyDescent="0.25">
      <c r="A2350" s="269" t="s">
        <v>3281</v>
      </c>
      <c r="B2350" s="269" t="s">
        <v>3282</v>
      </c>
      <c r="C2350" s="275">
        <v>54</v>
      </c>
      <c r="D2350" s="269" t="s">
        <v>802</v>
      </c>
      <c r="E2350" s="275">
        <v>22.693556304197052</v>
      </c>
      <c r="F2350" s="275">
        <v>22.693556304197052</v>
      </c>
      <c r="G2350" s="275">
        <v>22.693556304197049</v>
      </c>
      <c r="H2350" s="275">
        <v>22.693556304197052</v>
      </c>
      <c r="I2350" s="275">
        <v>22.693556304197052</v>
      </c>
      <c r="J2350" s="275">
        <v>22.693556304197052</v>
      </c>
      <c r="K2350" s="275">
        <v>22.693556304197052</v>
      </c>
      <c r="L2350" s="275">
        <v>22.693556304197052</v>
      </c>
      <c r="M2350" s="275">
        <v>22.693556304197052</v>
      </c>
      <c r="N2350" s="275">
        <v>19.377384986213873</v>
      </c>
      <c r="O2350" s="275">
        <v>19.377384986213873</v>
      </c>
      <c r="P2350" s="275">
        <v>19.377384986213876</v>
      </c>
      <c r="Q2350" s="275">
        <v>19.377384986213873</v>
      </c>
      <c r="R2350" s="275">
        <v>19.377384986213873</v>
      </c>
      <c r="S2350" s="275">
        <v>19.377384986213873</v>
      </c>
      <c r="T2350" s="275">
        <v>19.377384986213873</v>
      </c>
      <c r="U2350" s="275">
        <v>19.377384986213873</v>
      </c>
      <c r="V2350" s="275">
        <v>19.377384986213873</v>
      </c>
      <c r="W2350" s="275">
        <v>0</v>
      </c>
      <c r="X2350" s="275">
        <v>0</v>
      </c>
      <c r="Y2350" s="275">
        <v>0</v>
      </c>
      <c r="Z2350" s="275">
        <v>0</v>
      </c>
      <c r="AA2350" s="275">
        <v>0</v>
      </c>
      <c r="AB2350" s="275">
        <v>0</v>
      </c>
      <c r="AC2350" s="275">
        <v>0</v>
      </c>
      <c r="AD2350" s="275">
        <v>0</v>
      </c>
      <c r="AE2350" s="275">
        <v>0</v>
      </c>
      <c r="AF2350" s="275">
        <v>73.533821463661198</v>
      </c>
      <c r="AG2350" s="275">
        <v>6.8091583481182578</v>
      </c>
      <c r="AH2350" s="275">
        <v>6.8091583481182578</v>
      </c>
      <c r="AI2350" s="275">
        <v>6.8013329337575659</v>
      </c>
      <c r="AJ2350" s="275">
        <v>6.8013329337575659</v>
      </c>
      <c r="AK2350" s="275">
        <v>6.8013329337575659</v>
      </c>
    </row>
    <row r="2351" spans="1:37" ht="15" x14ac:dyDescent="0.25">
      <c r="A2351" s="269" t="s">
        <v>4307</v>
      </c>
      <c r="B2351" s="269" t="s">
        <v>1280</v>
      </c>
      <c r="C2351" s="275">
        <v>54</v>
      </c>
      <c r="D2351" s="269" t="s">
        <v>802</v>
      </c>
      <c r="E2351" s="275">
        <v>148.31482954140824</v>
      </c>
      <c r="F2351" s="275">
        <v>90.445543669161594</v>
      </c>
      <c r="G2351" s="275">
        <v>107.93991079506522</v>
      </c>
      <c r="H2351" s="275">
        <v>101.96212556275887</v>
      </c>
      <c r="I2351" s="275">
        <v>82.861722910056656</v>
      </c>
      <c r="J2351" s="275">
        <v>94.455779610626635</v>
      </c>
      <c r="K2351" s="275">
        <v>101.96212556275887</v>
      </c>
      <c r="L2351" s="275">
        <v>82.861722910056656</v>
      </c>
      <c r="M2351" s="275">
        <v>90.914584193254697</v>
      </c>
      <c r="N2351" s="275">
        <v>54.409438095356137</v>
      </c>
      <c r="O2351" s="275">
        <v>40.309206611861143</v>
      </c>
      <c r="P2351" s="275">
        <v>45.596793418171778</v>
      </c>
      <c r="Q2351" s="275">
        <v>45.697153413696675</v>
      </c>
      <c r="R2351" s="275">
        <v>39.478122141905168</v>
      </c>
      <c r="S2351" s="275">
        <v>42.79540889528991</v>
      </c>
      <c r="T2351" s="275">
        <v>45.697153413696675</v>
      </c>
      <c r="U2351" s="275">
        <v>38.647037671949178</v>
      </c>
      <c r="V2351" s="275">
        <v>41.964324425333928</v>
      </c>
      <c r="W2351" s="275">
        <v>4.5695228786788338</v>
      </c>
      <c r="X2351" s="275">
        <v>9.6983260376728761E-2</v>
      </c>
      <c r="Y2351" s="275">
        <v>2.3332530695277813</v>
      </c>
      <c r="Z2351" s="275">
        <v>0.69029964788520526</v>
      </c>
      <c r="AA2351" s="275">
        <v>0.69029964788520526</v>
      </c>
      <c r="AB2351" s="275">
        <v>0.69029964788520526</v>
      </c>
      <c r="AC2351" s="275">
        <v>0.69029964788520526</v>
      </c>
      <c r="AD2351" s="275">
        <v>0.69029964788520526</v>
      </c>
      <c r="AE2351" s="275">
        <v>0.69029964788520526</v>
      </c>
      <c r="AF2351" s="275">
        <v>115.82986375548059</v>
      </c>
      <c r="AG2351" s="275">
        <v>10.725731995359128</v>
      </c>
      <c r="AH2351" s="275">
        <v>10.725731995359128</v>
      </c>
      <c r="AI2351" s="275">
        <v>10.749183101789871</v>
      </c>
      <c r="AJ2351" s="275">
        <v>10.749183101789871</v>
      </c>
      <c r="AK2351" s="275">
        <v>10.749183101789871</v>
      </c>
    </row>
    <row r="2352" spans="1:37" ht="15" x14ac:dyDescent="0.25">
      <c r="A2352" s="269" t="s">
        <v>1279</v>
      </c>
      <c r="B2352" s="269" t="s">
        <v>1280</v>
      </c>
      <c r="C2352" s="275">
        <v>55</v>
      </c>
      <c r="D2352" s="269" t="s">
        <v>802</v>
      </c>
      <c r="E2352" s="275">
        <v>148.31482954140824</v>
      </c>
      <c r="F2352" s="275">
        <v>90.445543669161594</v>
      </c>
      <c r="G2352" s="275">
        <v>107.93991079506522</v>
      </c>
      <c r="H2352" s="275">
        <v>101.96212556275887</v>
      </c>
      <c r="I2352" s="275">
        <v>82.861722910056656</v>
      </c>
      <c r="J2352" s="275">
        <v>94.455779610626635</v>
      </c>
      <c r="K2352" s="275">
        <v>101.96212556275887</v>
      </c>
      <c r="L2352" s="275">
        <v>82.861722910056656</v>
      </c>
      <c r="M2352" s="275">
        <v>90.914584193254697</v>
      </c>
      <c r="N2352" s="275">
        <v>54.451063409111256</v>
      </c>
      <c r="O2352" s="275">
        <v>40.350831925616262</v>
      </c>
      <c r="P2352" s="275">
        <v>45.63841873192689</v>
      </c>
      <c r="Q2352" s="275">
        <v>45.738778727451795</v>
      </c>
      <c r="R2352" s="275">
        <v>39.519747455660294</v>
      </c>
      <c r="S2352" s="275">
        <v>42.837034209045036</v>
      </c>
      <c r="T2352" s="275">
        <v>45.738778727451795</v>
      </c>
      <c r="U2352" s="275">
        <v>38.688662985704298</v>
      </c>
      <c r="V2352" s="275">
        <v>42.005949739089054</v>
      </c>
      <c r="W2352" s="275">
        <v>4.5695228786788338</v>
      </c>
      <c r="X2352" s="275">
        <v>9.6983260376728761E-2</v>
      </c>
      <c r="Y2352" s="275">
        <v>2.3332530695277813</v>
      </c>
      <c r="Z2352" s="275">
        <v>0.69029964788520526</v>
      </c>
      <c r="AA2352" s="275">
        <v>0.69029964788520526</v>
      </c>
      <c r="AB2352" s="275">
        <v>0.69029964788520526</v>
      </c>
      <c r="AC2352" s="275">
        <v>0.69029964788520526</v>
      </c>
      <c r="AD2352" s="275">
        <v>0.69029964788520526</v>
      </c>
      <c r="AE2352" s="275">
        <v>0.69029964788520526</v>
      </c>
      <c r="AF2352" s="275">
        <v>115.84462888738058</v>
      </c>
      <c r="AG2352" s="275">
        <v>10.727099228359128</v>
      </c>
      <c r="AH2352" s="275">
        <v>10.727099228359128</v>
      </c>
      <c r="AI2352" s="275">
        <v>10.753045818679741</v>
      </c>
      <c r="AJ2352" s="275">
        <v>10.753045818679741</v>
      </c>
      <c r="AK2352" s="275">
        <v>10.753045818679741</v>
      </c>
    </row>
    <row r="2353" spans="1:37" ht="15" x14ac:dyDescent="0.25">
      <c r="A2353" s="269" t="s">
        <v>4308</v>
      </c>
      <c r="B2353" s="269" t="s">
        <v>4309</v>
      </c>
      <c r="C2353" s="275">
        <v>188</v>
      </c>
      <c r="D2353" s="269" t="s">
        <v>802</v>
      </c>
      <c r="E2353" s="275">
        <v>142.64042911368722</v>
      </c>
      <c r="F2353" s="275">
        <v>142.64042911368722</v>
      </c>
      <c r="G2353" s="275">
        <v>142.64042911368725</v>
      </c>
      <c r="H2353" s="275">
        <v>142.64042911368722</v>
      </c>
      <c r="I2353" s="275">
        <v>142.64042911368722</v>
      </c>
      <c r="J2353" s="275">
        <v>142.64042911368722</v>
      </c>
      <c r="K2353" s="275">
        <v>142.64042911368722</v>
      </c>
      <c r="L2353" s="275">
        <v>142.64042911368722</v>
      </c>
      <c r="M2353" s="275">
        <v>142.64042911368722</v>
      </c>
      <c r="N2353" s="275">
        <v>85.944213992881942</v>
      </c>
      <c r="O2353" s="275">
        <v>85.944213992881942</v>
      </c>
      <c r="P2353" s="275">
        <v>85.944213992881942</v>
      </c>
      <c r="Q2353" s="275">
        <v>85.944213992881942</v>
      </c>
      <c r="R2353" s="275">
        <v>85.944213992881942</v>
      </c>
      <c r="S2353" s="275">
        <v>85.944213992881942</v>
      </c>
      <c r="T2353" s="275">
        <v>85.944213992881942</v>
      </c>
      <c r="U2353" s="275">
        <v>85.944213992881942</v>
      </c>
      <c r="V2353" s="275">
        <v>85.944213992881942</v>
      </c>
      <c r="W2353" s="275">
        <v>7.7860332239516286</v>
      </c>
      <c r="X2353" s="275">
        <v>0.15325216426065458</v>
      </c>
      <c r="Y2353" s="275">
        <v>3.9696426941061418</v>
      </c>
      <c r="Z2353" s="275">
        <v>1.3509004197483778</v>
      </c>
      <c r="AA2353" s="275">
        <v>1.3509004197483778</v>
      </c>
      <c r="AB2353" s="275">
        <v>1.3509004197483778</v>
      </c>
      <c r="AC2353" s="275">
        <v>1.3509004197483778</v>
      </c>
      <c r="AD2353" s="275">
        <v>1.3509004197483778</v>
      </c>
      <c r="AE2353" s="275">
        <v>1.3509004197483778</v>
      </c>
      <c r="AF2353" s="275">
        <v>323.46007528888794</v>
      </c>
      <c r="AG2353" s="275">
        <v>29.952086661096104</v>
      </c>
      <c r="AH2353" s="275">
        <v>29.952086661096104</v>
      </c>
      <c r="AI2353" s="275">
        <v>27.32185004456846</v>
      </c>
      <c r="AJ2353" s="275">
        <v>27.32185004456846</v>
      </c>
      <c r="AK2353" s="275">
        <v>27.32185004456846</v>
      </c>
    </row>
    <row r="2354" spans="1:37" ht="15" x14ac:dyDescent="0.25">
      <c r="A2354" s="269" t="s">
        <v>2105</v>
      </c>
      <c r="B2354" s="269" t="s">
        <v>2486</v>
      </c>
      <c r="C2354" s="275">
        <v>187</v>
      </c>
      <c r="D2354" s="269" t="s">
        <v>802</v>
      </c>
      <c r="E2354" s="275">
        <v>137.7340764132733</v>
      </c>
      <c r="F2354" s="275">
        <v>137.7340764132733</v>
      </c>
      <c r="G2354" s="275">
        <v>137.73407641327327</v>
      </c>
      <c r="H2354" s="275">
        <v>137.7340764132733</v>
      </c>
      <c r="I2354" s="275">
        <v>137.7340764132733</v>
      </c>
      <c r="J2354" s="275">
        <v>137.7340764132733</v>
      </c>
      <c r="K2354" s="275">
        <v>137.7340764132733</v>
      </c>
      <c r="L2354" s="275">
        <v>137.7340764132733</v>
      </c>
      <c r="M2354" s="275">
        <v>137.7340764132733</v>
      </c>
      <c r="N2354" s="275">
        <v>84.796532701362253</v>
      </c>
      <c r="O2354" s="275">
        <v>84.796532701362253</v>
      </c>
      <c r="P2354" s="275">
        <v>84.796532701362253</v>
      </c>
      <c r="Q2354" s="275">
        <v>84.796532701362253</v>
      </c>
      <c r="R2354" s="275">
        <v>84.796532701362253</v>
      </c>
      <c r="S2354" s="275">
        <v>84.796532701362253</v>
      </c>
      <c r="T2354" s="275">
        <v>84.796532701362253</v>
      </c>
      <c r="U2354" s="275">
        <v>84.796532701362253</v>
      </c>
      <c r="V2354" s="275">
        <v>84.796532701362253</v>
      </c>
      <c r="W2354" s="275">
        <v>7.7860332239516286</v>
      </c>
      <c r="X2354" s="275">
        <v>0.15325216426065458</v>
      </c>
      <c r="Y2354" s="275">
        <v>3.9696426941061418</v>
      </c>
      <c r="Z2354" s="275">
        <v>1.3509004197483778</v>
      </c>
      <c r="AA2354" s="275">
        <v>1.3509004197483778</v>
      </c>
      <c r="AB2354" s="275">
        <v>1.3509004197483778</v>
      </c>
      <c r="AC2354" s="275">
        <v>1.3509004197483778</v>
      </c>
      <c r="AD2354" s="275">
        <v>1.3509004197483778</v>
      </c>
      <c r="AE2354" s="275">
        <v>1.3509004197483778</v>
      </c>
      <c r="AF2354" s="275">
        <v>323.86361021980298</v>
      </c>
      <c r="AG2354" s="275">
        <v>29.989453491495645</v>
      </c>
      <c r="AH2354" s="275">
        <v>29.989453491495645</v>
      </c>
      <c r="AI2354" s="275">
        <v>27.314766734603541</v>
      </c>
      <c r="AJ2354" s="275">
        <v>27.314766734603541</v>
      </c>
      <c r="AK2354" s="275">
        <v>27.314766734603541</v>
      </c>
    </row>
    <row r="2355" spans="1:37" ht="15" x14ac:dyDescent="0.25">
      <c r="A2355" s="269" t="s">
        <v>4310</v>
      </c>
      <c r="B2355" s="269" t="s">
        <v>1282</v>
      </c>
      <c r="C2355" s="275">
        <v>49</v>
      </c>
      <c r="D2355" s="269" t="s">
        <v>802</v>
      </c>
      <c r="E2355" s="275">
        <v>169.28025616165542</v>
      </c>
      <c r="F2355" s="275">
        <v>104.35401912500275</v>
      </c>
      <c r="G2355" s="275">
        <v>124.49474293755861</v>
      </c>
      <c r="H2355" s="275">
        <v>119.39907660080301</v>
      </c>
      <c r="I2355" s="275">
        <v>96.770198365897798</v>
      </c>
      <c r="J2355" s="275">
        <v>110.12849285756928</v>
      </c>
      <c r="K2355" s="275">
        <v>119.39907660080301</v>
      </c>
      <c r="L2355" s="275">
        <v>96.770198365897798</v>
      </c>
      <c r="M2355" s="275">
        <v>106.58729744019733</v>
      </c>
      <c r="N2355" s="275">
        <v>68.476026861268821</v>
      </c>
      <c r="O2355" s="275">
        <v>49.195950851098715</v>
      </c>
      <c r="P2355" s="275">
        <v>56.425979354912506</v>
      </c>
      <c r="Q2355" s="275">
        <v>55.930884353393125</v>
      </c>
      <c r="R2355" s="275">
        <v>47.743398599703397</v>
      </c>
      <c r="S2355" s="275">
        <v>52.200279539397087</v>
      </c>
      <c r="T2355" s="275">
        <v>55.930884353393125</v>
      </c>
      <c r="U2355" s="275">
        <v>46.290846348308072</v>
      </c>
      <c r="V2355" s="275">
        <v>50.747727288001769</v>
      </c>
      <c r="W2355" s="275">
        <v>4.4489167919813228</v>
      </c>
      <c r="X2355" s="275">
        <v>9.4397516766108511E-2</v>
      </c>
      <c r="Y2355" s="275">
        <v>2.2716571543737158</v>
      </c>
      <c r="Z2355" s="275">
        <v>0.65790760712306129</v>
      </c>
      <c r="AA2355" s="275">
        <v>0.65790760712306129</v>
      </c>
      <c r="AB2355" s="275">
        <v>0.65790760712306129</v>
      </c>
      <c r="AC2355" s="275">
        <v>0.65790760712306129</v>
      </c>
      <c r="AD2355" s="275">
        <v>0.65790760712306129</v>
      </c>
      <c r="AE2355" s="275">
        <v>0.65790760712306129</v>
      </c>
      <c r="AF2355" s="275">
        <v>140.41555249396555</v>
      </c>
      <c r="AG2355" s="275">
        <v>13.002342272459586</v>
      </c>
      <c r="AH2355" s="275">
        <v>13.002342272459586</v>
      </c>
      <c r="AI2355" s="275">
        <v>13.5010265273353</v>
      </c>
      <c r="AJ2355" s="275">
        <v>13.5010265273353</v>
      </c>
      <c r="AK2355" s="275">
        <v>13.5010265273353</v>
      </c>
    </row>
    <row r="2356" spans="1:37" ht="15" x14ac:dyDescent="0.25">
      <c r="A2356" s="269" t="s">
        <v>4311</v>
      </c>
      <c r="B2356" s="269" t="s">
        <v>684</v>
      </c>
      <c r="C2356" s="275">
        <v>162</v>
      </c>
      <c r="D2356" s="269" t="s">
        <v>802</v>
      </c>
      <c r="E2356" s="275">
        <v>3727.1072962191856</v>
      </c>
      <c r="F2356" s="275">
        <v>3070.1290091207784</v>
      </c>
      <c r="G2356" s="275">
        <v>3451.4698091614405</v>
      </c>
      <c r="H2356" s="275">
        <v>3727.1072962191856</v>
      </c>
      <c r="I2356" s="275">
        <v>3070.1290091207784</v>
      </c>
      <c r="J2356" s="275">
        <v>3450.9860277193948</v>
      </c>
      <c r="K2356" s="275">
        <v>3727.1072962191856</v>
      </c>
      <c r="L2356" s="275">
        <v>3070.1290091207784</v>
      </c>
      <c r="M2356" s="275">
        <v>3451.4698091614409</v>
      </c>
      <c r="N2356" s="275">
        <v>2178.2139302483038</v>
      </c>
      <c r="O2356" s="275">
        <v>1889.1798663174829</v>
      </c>
      <c r="P2356" s="275">
        <v>2073.1106342734597</v>
      </c>
      <c r="Q2356" s="275">
        <v>2178.2139302483038</v>
      </c>
      <c r="R2356" s="275">
        <v>1889.1798663174829</v>
      </c>
      <c r="S2356" s="275">
        <v>2073.1106342734597</v>
      </c>
      <c r="T2356" s="275">
        <v>2178.2139302483038</v>
      </c>
      <c r="U2356" s="275">
        <v>1889.1798663174829</v>
      </c>
      <c r="V2356" s="275">
        <v>2073.1106342734597</v>
      </c>
      <c r="W2356" s="275">
        <v>10.735715235229938</v>
      </c>
      <c r="X2356" s="275">
        <v>0.38684275141929142</v>
      </c>
      <c r="Y2356" s="275">
        <v>5.5612789933246143</v>
      </c>
      <c r="Z2356" s="275">
        <v>5.7504687647054764</v>
      </c>
      <c r="AA2356" s="275">
        <v>5.7504687647054764</v>
      </c>
      <c r="AB2356" s="275">
        <v>5.7504687647054764</v>
      </c>
      <c r="AC2356" s="275">
        <v>5.7504687647054764</v>
      </c>
      <c r="AD2356" s="275">
        <v>5.7504687647054764</v>
      </c>
      <c r="AE2356" s="275">
        <v>5.7504687647054764</v>
      </c>
      <c r="AF2356" s="275">
        <v>686.29989961157764</v>
      </c>
      <c r="AG2356" s="275">
        <v>63.550778634278672</v>
      </c>
      <c r="AH2356" s="275">
        <v>63.550778634278672</v>
      </c>
      <c r="AI2356" s="275">
        <v>92.169122235896424</v>
      </c>
      <c r="AJ2356" s="275">
        <v>92.169122235896424</v>
      </c>
      <c r="AK2356" s="275">
        <v>92.169122235896424</v>
      </c>
    </row>
    <row r="2357" spans="1:37" ht="15" x14ac:dyDescent="0.25">
      <c r="A2357" s="269" t="s">
        <v>4312</v>
      </c>
      <c r="B2357" s="269" t="s">
        <v>1291</v>
      </c>
      <c r="C2357" s="275">
        <v>166</v>
      </c>
      <c r="D2357" s="269" t="s">
        <v>802</v>
      </c>
      <c r="E2357" s="275">
        <v>6748.1654169893072</v>
      </c>
      <c r="F2357" s="275">
        <v>3938.5804085874151</v>
      </c>
      <c r="G2357" s="275">
        <v>5710.3368499522876</v>
      </c>
      <c r="H2357" s="275">
        <v>6748.1654169893072</v>
      </c>
      <c r="I2357" s="275">
        <v>3938.5804085874151</v>
      </c>
      <c r="J2357" s="275">
        <v>5709.8530685102405</v>
      </c>
      <c r="K2357" s="275">
        <v>6748.1654169893072</v>
      </c>
      <c r="L2357" s="275">
        <v>3938.5804085874151</v>
      </c>
      <c r="M2357" s="275">
        <v>5710.3368499522867</v>
      </c>
      <c r="N2357" s="275">
        <v>2893.9815828067549</v>
      </c>
      <c r="O2357" s="275">
        <v>1670.1462086149929</v>
      </c>
      <c r="P2357" s="275">
        <v>2448.9505376461138</v>
      </c>
      <c r="Q2357" s="275">
        <v>2893.9815828067549</v>
      </c>
      <c r="R2357" s="275">
        <v>1670.1462086149929</v>
      </c>
      <c r="S2357" s="275">
        <v>2448.9505376461143</v>
      </c>
      <c r="T2357" s="275">
        <v>2893.9815828067549</v>
      </c>
      <c r="U2357" s="275">
        <v>1670.1462086149929</v>
      </c>
      <c r="V2357" s="275">
        <v>2448.9505376461143</v>
      </c>
      <c r="W2357" s="275">
        <v>10.894896413021545</v>
      </c>
      <c r="X2357" s="275">
        <v>0.38845754301051821</v>
      </c>
      <c r="Y2357" s="275">
        <v>5.6416769780160321</v>
      </c>
      <c r="Z2357" s="275">
        <v>5.7206855638646443</v>
      </c>
      <c r="AA2357" s="275">
        <v>5.7206855638646443</v>
      </c>
      <c r="AB2357" s="275">
        <v>5.7206855638646443</v>
      </c>
      <c r="AC2357" s="275">
        <v>5.7206855638646443</v>
      </c>
      <c r="AD2357" s="275">
        <v>5.7206855638646443</v>
      </c>
      <c r="AE2357" s="275">
        <v>5.7206855638646443</v>
      </c>
      <c r="AF2357" s="275">
        <v>800.65888684427762</v>
      </c>
      <c r="AG2357" s="275">
        <v>74.140340880778666</v>
      </c>
      <c r="AH2357" s="275">
        <v>74.140340880778666</v>
      </c>
      <c r="AI2357" s="275">
        <v>158.53105809966922</v>
      </c>
      <c r="AJ2357" s="275">
        <v>158.53105809966922</v>
      </c>
      <c r="AK2357" s="275">
        <v>158.53105809966922</v>
      </c>
    </row>
    <row r="2358" spans="1:37" ht="15" x14ac:dyDescent="0.25">
      <c r="A2358" s="269" t="s">
        <v>4313</v>
      </c>
      <c r="B2358" s="269" t="s">
        <v>1293</v>
      </c>
      <c r="C2358" s="275">
        <v>164</v>
      </c>
      <c r="D2358" s="269" t="s">
        <v>802</v>
      </c>
      <c r="E2358" s="275">
        <v>8303.3653757905777</v>
      </c>
      <c r="F2358" s="275">
        <v>5493.7803673886856</v>
      </c>
      <c r="G2358" s="275">
        <v>7265.5368087535562</v>
      </c>
      <c r="H2358" s="275">
        <v>8303.3653757905777</v>
      </c>
      <c r="I2358" s="275">
        <v>5493.7803673886856</v>
      </c>
      <c r="J2358" s="275">
        <v>7265.05302731151</v>
      </c>
      <c r="K2358" s="275">
        <v>8303.3653757905777</v>
      </c>
      <c r="L2358" s="275">
        <v>5493.7803673886856</v>
      </c>
      <c r="M2358" s="275">
        <v>7265.5368087535562</v>
      </c>
      <c r="N2358" s="275">
        <v>2587.9840628688476</v>
      </c>
      <c r="O2358" s="275">
        <v>1567.2652998762508</v>
      </c>
      <c r="P2358" s="275">
        <v>2216.8136035988123</v>
      </c>
      <c r="Q2358" s="275">
        <v>2587.9840628688476</v>
      </c>
      <c r="R2358" s="275">
        <v>1567.2652998762508</v>
      </c>
      <c r="S2358" s="275">
        <v>2216.8136035988123</v>
      </c>
      <c r="T2358" s="275">
        <v>2587.9840628688476</v>
      </c>
      <c r="U2358" s="275">
        <v>1567.2652998762508</v>
      </c>
      <c r="V2358" s="275">
        <v>2216.8136035988123</v>
      </c>
      <c r="W2358" s="275">
        <v>10.79144733886309</v>
      </c>
      <c r="X2358" s="275">
        <v>0.38784796409322286</v>
      </c>
      <c r="Y2358" s="275">
        <v>5.5896476514781561</v>
      </c>
      <c r="Z2358" s="275">
        <v>5.3148047944310663</v>
      </c>
      <c r="AA2358" s="275">
        <v>5.3148047944310663</v>
      </c>
      <c r="AB2358" s="275">
        <v>5.3148047944310663</v>
      </c>
      <c r="AC2358" s="275">
        <v>5.3148047944310663</v>
      </c>
      <c r="AD2358" s="275">
        <v>5.3148047944310663</v>
      </c>
      <c r="AE2358" s="275">
        <v>5.3148047944310663</v>
      </c>
      <c r="AF2358" s="275">
        <v>725.56312125907766</v>
      </c>
      <c r="AG2358" s="275">
        <v>67.186520644078669</v>
      </c>
      <c r="AH2358" s="275">
        <v>67.186520644078669</v>
      </c>
      <c r="AI2358" s="275">
        <v>134.30438442751787</v>
      </c>
      <c r="AJ2358" s="275">
        <v>134.30438442751787</v>
      </c>
      <c r="AK2358" s="275">
        <v>134.30438442751787</v>
      </c>
    </row>
    <row r="2359" spans="1:37" ht="15" x14ac:dyDescent="0.25">
      <c r="A2359" s="269" t="s">
        <v>4314</v>
      </c>
      <c r="B2359" s="269" t="s">
        <v>1295</v>
      </c>
      <c r="C2359" s="275">
        <v>168</v>
      </c>
      <c r="D2359" s="269" t="s">
        <v>802</v>
      </c>
      <c r="E2359" s="275">
        <v>7770.6862924920315</v>
      </c>
      <c r="F2359" s="275">
        <v>5610.1353236730893</v>
      </c>
      <c r="G2359" s="275">
        <v>6866.5579754988421</v>
      </c>
      <c r="H2359" s="275">
        <v>7770.6862924920315</v>
      </c>
      <c r="I2359" s="275">
        <v>5606.2846083339055</v>
      </c>
      <c r="J2359" s="275">
        <v>6865.5952966640452</v>
      </c>
      <c r="K2359" s="275">
        <v>7770.6862924920315</v>
      </c>
      <c r="L2359" s="275">
        <v>5610.1353236730893</v>
      </c>
      <c r="M2359" s="275">
        <v>6866.5579754988412</v>
      </c>
      <c r="N2359" s="275">
        <v>1745.1264015481861</v>
      </c>
      <c r="O2359" s="275">
        <v>1376.0367061017546</v>
      </c>
      <c r="P2359" s="275">
        <v>1605.334059516822</v>
      </c>
      <c r="Q2359" s="275">
        <v>1745.1264015481861</v>
      </c>
      <c r="R2359" s="275">
        <v>1376.0367061017546</v>
      </c>
      <c r="S2359" s="275">
        <v>1605.334059516822</v>
      </c>
      <c r="T2359" s="275">
        <v>1745.1264015481861</v>
      </c>
      <c r="U2359" s="275">
        <v>1376.0367061017546</v>
      </c>
      <c r="V2359" s="275">
        <v>1605.334059516822</v>
      </c>
      <c r="W2359" s="275">
        <v>10.857097182109353</v>
      </c>
      <c r="X2359" s="275">
        <v>0.41618776562009036</v>
      </c>
      <c r="Y2359" s="275">
        <v>5.6366424738647218</v>
      </c>
      <c r="Z2359" s="275">
        <v>6.0091614869854997</v>
      </c>
      <c r="AA2359" s="275">
        <v>6.0091614869854997</v>
      </c>
      <c r="AB2359" s="275">
        <v>6.0091614869854997</v>
      </c>
      <c r="AC2359" s="275">
        <v>6.0091614869854997</v>
      </c>
      <c r="AD2359" s="275">
        <v>6.0091614869854997</v>
      </c>
      <c r="AE2359" s="275">
        <v>6.0091614869854997</v>
      </c>
      <c r="AF2359" s="275">
        <v>898.49633213700008</v>
      </c>
      <c r="AG2359" s="275">
        <v>83.199427450400009</v>
      </c>
      <c r="AH2359" s="275">
        <v>83.199427450400009</v>
      </c>
      <c r="AI2359" s="275">
        <v>245.55562802385725</v>
      </c>
      <c r="AJ2359" s="275">
        <v>245.55562802385725</v>
      </c>
      <c r="AK2359" s="275">
        <v>245.55562802385725</v>
      </c>
    </row>
    <row r="2360" spans="1:37" ht="15" x14ac:dyDescent="0.25">
      <c r="A2360" s="269" t="s">
        <v>4315</v>
      </c>
      <c r="B2360" s="269" t="s">
        <v>1285</v>
      </c>
      <c r="C2360" s="275">
        <v>163</v>
      </c>
      <c r="D2360" s="269" t="s">
        <v>802</v>
      </c>
      <c r="E2360" s="275">
        <v>6195.8734577817941</v>
      </c>
      <c r="F2360" s="275">
        <v>6116.0555359685095</v>
      </c>
      <c r="G2360" s="275">
        <v>6142.8925596409872</v>
      </c>
      <c r="H2360" s="275">
        <v>6132.1633157963406</v>
      </c>
      <c r="I2360" s="275">
        <v>6108.4990377812173</v>
      </c>
      <c r="J2360" s="275">
        <v>6119.2793794666723</v>
      </c>
      <c r="K2360" s="275">
        <v>6120.3996283206216</v>
      </c>
      <c r="L2360" s="275">
        <v>6102.7878412568189</v>
      </c>
      <c r="M2360" s="275">
        <v>6110.6320596323476</v>
      </c>
      <c r="N2360" s="275">
        <v>2482.1014987372891</v>
      </c>
      <c r="O2360" s="275">
        <v>2468.9168571804962</v>
      </c>
      <c r="P2360" s="275">
        <v>2473.8610977642934</v>
      </c>
      <c r="Q2360" s="275">
        <v>2468.9168571804962</v>
      </c>
      <c r="R2360" s="275">
        <v>2465.6206967912981</v>
      </c>
      <c r="S2360" s="275">
        <v>2468.0928170831967</v>
      </c>
      <c r="T2360" s="275">
        <v>2468.9168571804962</v>
      </c>
      <c r="U2360" s="275">
        <v>2462.3245364021</v>
      </c>
      <c r="V2360" s="275">
        <v>2464.7966566939986</v>
      </c>
      <c r="W2360" s="275">
        <v>8.6546922210002144</v>
      </c>
      <c r="X2360" s="275">
        <v>0.19730371611961606</v>
      </c>
      <c r="Y2360" s="275">
        <v>4.4259979685599156</v>
      </c>
      <c r="Z2360" s="275">
        <v>3.2821014379019497</v>
      </c>
      <c r="AA2360" s="275">
        <v>3.2821014379019497</v>
      </c>
      <c r="AB2360" s="275">
        <v>3.2821014379019497</v>
      </c>
      <c r="AC2360" s="275">
        <v>3.2821014379019497</v>
      </c>
      <c r="AD2360" s="275">
        <v>3.2821014379019497</v>
      </c>
      <c r="AE2360" s="275">
        <v>3.2821014379019497</v>
      </c>
      <c r="AF2360" s="275">
        <v>1556.1235753476001</v>
      </c>
      <c r="AG2360" s="275">
        <v>144.09587874760001</v>
      </c>
      <c r="AH2360" s="275">
        <v>144.09587874760001</v>
      </c>
      <c r="AI2360" s="275">
        <v>50.961260662128161</v>
      </c>
      <c r="AJ2360" s="275">
        <v>50.961260662128161</v>
      </c>
      <c r="AK2360" s="275">
        <v>50.961260662128161</v>
      </c>
    </row>
    <row r="2361" spans="1:37" ht="15" x14ac:dyDescent="0.25">
      <c r="A2361" s="269" t="s">
        <v>4316</v>
      </c>
      <c r="B2361" s="269" t="s">
        <v>1289</v>
      </c>
      <c r="C2361" s="275">
        <v>160</v>
      </c>
      <c r="D2361" s="269" t="s">
        <v>802</v>
      </c>
      <c r="E2361" s="275">
        <v>7751.0734165830636</v>
      </c>
      <c r="F2361" s="275">
        <v>7671.255494769779</v>
      </c>
      <c r="G2361" s="275">
        <v>7698.0925184422567</v>
      </c>
      <c r="H2361" s="275">
        <v>7687.3632745976101</v>
      </c>
      <c r="I2361" s="275">
        <v>7663.6989965824851</v>
      </c>
      <c r="J2361" s="275">
        <v>7674.4793382679418</v>
      </c>
      <c r="K2361" s="275">
        <v>7675.5995871218911</v>
      </c>
      <c r="L2361" s="275">
        <v>7657.9878000580884</v>
      </c>
      <c r="M2361" s="275">
        <v>7665.8320184336171</v>
      </c>
      <c r="N2361" s="275">
        <v>2063.6911086735445</v>
      </c>
      <c r="O2361" s="275">
        <v>2050.5064671167515</v>
      </c>
      <c r="P2361" s="275">
        <v>2055.4507077005496</v>
      </c>
      <c r="Q2361" s="275">
        <v>2050.5064671167515</v>
      </c>
      <c r="R2361" s="275">
        <v>2047.2103067275536</v>
      </c>
      <c r="S2361" s="275">
        <v>2049.682427019452</v>
      </c>
      <c r="T2361" s="275">
        <v>2050.5064671167515</v>
      </c>
      <c r="U2361" s="275">
        <v>2043.9141463383555</v>
      </c>
      <c r="V2361" s="275">
        <v>2046.3862666302541</v>
      </c>
      <c r="W2361" s="275">
        <v>8.5995888774256155</v>
      </c>
      <c r="X2361" s="275">
        <v>0.19527975080599297</v>
      </c>
      <c r="Y2361" s="275">
        <v>4.3974343141158041</v>
      </c>
      <c r="Z2361" s="275">
        <v>3.2710959257335213</v>
      </c>
      <c r="AA2361" s="275">
        <v>3.2710959257335213</v>
      </c>
      <c r="AB2361" s="275">
        <v>3.2710959257335213</v>
      </c>
      <c r="AC2361" s="275">
        <v>3.2710959257335213</v>
      </c>
      <c r="AD2361" s="275">
        <v>3.2710959257335213</v>
      </c>
      <c r="AE2361" s="275">
        <v>3.2710959257335213</v>
      </c>
      <c r="AF2361" s="275">
        <v>760.60114506269997</v>
      </c>
      <c r="AG2361" s="275">
        <v>70.431006735000011</v>
      </c>
      <c r="AH2361" s="275">
        <v>70.431006735000011</v>
      </c>
      <c r="AI2361" s="275">
        <v>78.312080687652596</v>
      </c>
      <c r="AJ2361" s="275">
        <v>78.312080687652596</v>
      </c>
      <c r="AK2361" s="275">
        <v>78.312080687652596</v>
      </c>
    </row>
    <row r="2362" spans="1:37" ht="15" x14ac:dyDescent="0.25">
      <c r="A2362" s="269" t="s">
        <v>4317</v>
      </c>
      <c r="B2362" s="269" t="s">
        <v>1287</v>
      </c>
      <c r="C2362" s="275">
        <v>159</v>
      </c>
      <c r="D2362" s="269" t="s">
        <v>802</v>
      </c>
      <c r="E2362" s="275">
        <v>6195.8734577817941</v>
      </c>
      <c r="F2362" s="275">
        <v>6116.0555359685095</v>
      </c>
      <c r="G2362" s="275">
        <v>6142.8925596409872</v>
      </c>
      <c r="H2362" s="275">
        <v>6132.1633157963406</v>
      </c>
      <c r="I2362" s="275">
        <v>6108.4990377812173</v>
      </c>
      <c r="J2362" s="275">
        <v>6119.2793794666723</v>
      </c>
      <c r="K2362" s="275">
        <v>6120.3996283206216</v>
      </c>
      <c r="L2362" s="275">
        <v>6102.7878412568189</v>
      </c>
      <c r="M2362" s="275">
        <v>6110.6320596323476</v>
      </c>
      <c r="N2362" s="275">
        <v>2248.2170236703273</v>
      </c>
      <c r="O2362" s="275">
        <v>2235.0323821135344</v>
      </c>
      <c r="P2362" s="275">
        <v>2239.976622697332</v>
      </c>
      <c r="Q2362" s="275">
        <v>2235.0323821135344</v>
      </c>
      <c r="R2362" s="275">
        <v>2231.7362217243362</v>
      </c>
      <c r="S2362" s="275">
        <v>2234.2083420162348</v>
      </c>
      <c r="T2362" s="275">
        <v>2235.0323821135344</v>
      </c>
      <c r="U2362" s="275">
        <v>2228.4400613351381</v>
      </c>
      <c r="V2362" s="275">
        <v>2230.9121816270367</v>
      </c>
      <c r="W2362" s="275">
        <v>8.5821535642164424</v>
      </c>
      <c r="X2362" s="275">
        <v>0.19509258857886891</v>
      </c>
      <c r="Y2362" s="275">
        <v>4.3886230763976553</v>
      </c>
      <c r="Z2362" s="275">
        <v>3.2706523326649317</v>
      </c>
      <c r="AA2362" s="275">
        <v>3.2706523326649317</v>
      </c>
      <c r="AB2362" s="275">
        <v>3.2706523326649317</v>
      </c>
      <c r="AC2362" s="275">
        <v>3.2706523326649317</v>
      </c>
      <c r="AD2362" s="275">
        <v>3.2706523326649317</v>
      </c>
      <c r="AE2362" s="275">
        <v>3.2706523326649317</v>
      </c>
      <c r="AF2362" s="275">
        <v>864.11031645310004</v>
      </c>
      <c r="AG2362" s="275">
        <v>80.015890296700007</v>
      </c>
      <c r="AH2362" s="275">
        <v>80.015890296700007</v>
      </c>
      <c r="AI2362" s="275">
        <v>54.847359530639864</v>
      </c>
      <c r="AJ2362" s="275">
        <v>54.847359530639864</v>
      </c>
      <c r="AK2362" s="275">
        <v>54.847359530639864</v>
      </c>
    </row>
    <row r="2363" spans="1:37" ht="15" x14ac:dyDescent="0.25">
      <c r="A2363" s="269" t="s">
        <v>4318</v>
      </c>
      <c r="B2363" s="269" t="s">
        <v>1300</v>
      </c>
      <c r="C2363" s="275">
        <v>286</v>
      </c>
      <c r="D2363" s="269" t="s">
        <v>802</v>
      </c>
      <c r="E2363" s="275">
        <v>18245.693877139627</v>
      </c>
      <c r="F2363" s="275">
        <v>10282.940152262085</v>
      </c>
      <c r="G2363" s="275">
        <v>15043.11956327814</v>
      </c>
      <c r="H2363" s="275">
        <v>18245.693877139627</v>
      </c>
      <c r="I2363" s="275">
        <v>10282.940152262085</v>
      </c>
      <c r="J2363" s="275">
        <v>14233.685019900968</v>
      </c>
      <c r="K2363" s="275">
        <v>18245.693877139627</v>
      </c>
      <c r="L2363" s="275">
        <v>10294.357767711812</v>
      </c>
      <c r="M2363" s="275">
        <v>15422.299227474316</v>
      </c>
      <c r="N2363" s="275">
        <v>6652.8787528355879</v>
      </c>
      <c r="O2363" s="275">
        <v>3455.5214099813629</v>
      </c>
      <c r="P2363" s="275">
        <v>5463.7874359369571</v>
      </c>
      <c r="Q2363" s="275">
        <v>6652.8787528355879</v>
      </c>
      <c r="R2363" s="275">
        <v>3455.5214099813629</v>
      </c>
      <c r="S2363" s="275">
        <v>5136.5632306829775</v>
      </c>
      <c r="T2363" s="275">
        <v>6652.8787528355879</v>
      </c>
      <c r="U2363" s="275">
        <v>3455.5214099813629</v>
      </c>
      <c r="V2363" s="275">
        <v>5593.8641464043958</v>
      </c>
      <c r="W2363" s="275">
        <v>12.787289276000857</v>
      </c>
      <c r="X2363" s="275">
        <v>0.34822799718145897</v>
      </c>
      <c r="Y2363" s="275">
        <v>6.567758636591158</v>
      </c>
      <c r="Z2363" s="275">
        <v>5.7419857044604461</v>
      </c>
      <c r="AA2363" s="275">
        <v>5.7419857044604461</v>
      </c>
      <c r="AB2363" s="275">
        <v>5.7419857044604461</v>
      </c>
      <c r="AC2363" s="275">
        <v>5.7419857044604461</v>
      </c>
      <c r="AD2363" s="275">
        <v>5.7419857044604461</v>
      </c>
      <c r="AE2363" s="275">
        <v>5.7419857044604461</v>
      </c>
      <c r="AF2363" s="275">
        <v>1662.4235938697805</v>
      </c>
      <c r="AG2363" s="275">
        <v>153.93889351445912</v>
      </c>
      <c r="AH2363" s="275">
        <v>153.93889351445912</v>
      </c>
      <c r="AI2363" s="275">
        <v>1490.9194338403286</v>
      </c>
      <c r="AJ2363" s="275">
        <v>1490.9194338403286</v>
      </c>
      <c r="AK2363" s="275">
        <v>1490.9194338403286</v>
      </c>
    </row>
    <row r="2364" spans="1:37" ht="15" x14ac:dyDescent="0.25">
      <c r="A2364" s="269" t="s">
        <v>4319</v>
      </c>
      <c r="B2364" s="269" t="s">
        <v>2111</v>
      </c>
      <c r="C2364" s="275">
        <v>109</v>
      </c>
      <c r="D2364" s="269" t="s">
        <v>802</v>
      </c>
      <c r="E2364" s="275">
        <v>368.11982299080523</v>
      </c>
      <c r="F2364" s="275">
        <v>245.68388769278408</v>
      </c>
      <c r="G2364" s="275">
        <v>281.10018144426573</v>
      </c>
      <c r="H2364" s="275">
        <v>278.88637771241531</v>
      </c>
      <c r="I2364" s="275">
        <v>230.50979972846568</v>
      </c>
      <c r="J2364" s="275">
        <v>254.99829813358869</v>
      </c>
      <c r="K2364" s="275">
        <v>278.88637771241531</v>
      </c>
      <c r="L2364" s="275">
        <v>230.50979972846568</v>
      </c>
      <c r="M2364" s="275">
        <v>247.98446353521337</v>
      </c>
      <c r="N2364" s="275">
        <v>134.35618068543346</v>
      </c>
      <c r="O2364" s="275">
        <v>104.4347586944325</v>
      </c>
      <c r="P2364" s="275">
        <v>115.78297507179506</v>
      </c>
      <c r="Q2364" s="275">
        <v>115.55862399377169</v>
      </c>
      <c r="R2364" s="275">
        <v>102.94194628214251</v>
      </c>
      <c r="S2364" s="275">
        <v>109.45324406671332</v>
      </c>
      <c r="T2364" s="275">
        <v>115.55862399377169</v>
      </c>
      <c r="U2364" s="275">
        <v>100.08718047532244</v>
      </c>
      <c r="V2364" s="275">
        <v>107.27945495715829</v>
      </c>
      <c r="W2364" s="275">
        <v>5.9471118272833623</v>
      </c>
      <c r="X2364" s="275">
        <v>0.15823993125388691</v>
      </c>
      <c r="Y2364" s="275">
        <v>3.0526758792686248</v>
      </c>
      <c r="Z2364" s="275">
        <v>1.2344250891548441</v>
      </c>
      <c r="AA2364" s="275">
        <v>1.2344250891548441</v>
      </c>
      <c r="AB2364" s="275">
        <v>1.2344250891548441</v>
      </c>
      <c r="AC2364" s="275">
        <v>1.2344250891548441</v>
      </c>
      <c r="AD2364" s="275">
        <v>1.2344250891548441</v>
      </c>
      <c r="AE2364" s="275">
        <v>1.2344250891548441</v>
      </c>
      <c r="AF2364" s="275">
        <v>256.13438672106582</v>
      </c>
      <c r="AG2364" s="275">
        <v>23.717794934518682</v>
      </c>
      <c r="AH2364" s="275">
        <v>23.717794934518682</v>
      </c>
      <c r="AI2364" s="275">
        <v>19.750748223050543</v>
      </c>
      <c r="AJ2364" s="275">
        <v>19.750748223050543</v>
      </c>
      <c r="AK2364" s="275">
        <v>19.750748223050543</v>
      </c>
    </row>
    <row r="2365" spans="1:37" ht="15" x14ac:dyDescent="0.25">
      <c r="A2365" s="269" t="s">
        <v>4320</v>
      </c>
      <c r="B2365" s="269" t="s">
        <v>1305</v>
      </c>
      <c r="C2365" s="275">
        <v>60</v>
      </c>
      <c r="D2365" s="269" t="s">
        <v>802</v>
      </c>
      <c r="E2365" s="275">
        <v>174.3509696083928</v>
      </c>
      <c r="F2365" s="275">
        <v>105.89625698953715</v>
      </c>
      <c r="G2365" s="275">
        <v>127.36015914541913</v>
      </c>
      <c r="H2365" s="275">
        <v>122.70555225643892</v>
      </c>
      <c r="I2365" s="275">
        <v>98.312436230432212</v>
      </c>
      <c r="J2365" s="275">
        <v>112.55284961765445</v>
      </c>
      <c r="K2365" s="275">
        <v>122.70555225643892</v>
      </c>
      <c r="L2365" s="275">
        <v>98.312436230432212</v>
      </c>
      <c r="M2365" s="275">
        <v>109.01165420028248</v>
      </c>
      <c r="N2365" s="275">
        <v>65.992918627344181</v>
      </c>
      <c r="O2365" s="275">
        <v>46.608791479593876</v>
      </c>
      <c r="P2365" s="275">
        <v>53.877839160000242</v>
      </c>
      <c r="Q2365" s="275">
        <v>54.017218332117722</v>
      </c>
      <c r="R2365" s="275">
        <v>45.466973118918219</v>
      </c>
      <c r="S2365" s="275">
        <v>50.027550315686888</v>
      </c>
      <c r="T2365" s="275">
        <v>54.017218332117722</v>
      </c>
      <c r="U2365" s="275">
        <v>44.325154758242576</v>
      </c>
      <c r="V2365" s="275">
        <v>48.885731955011238</v>
      </c>
      <c r="W2365" s="275">
        <v>4.4489167919813228</v>
      </c>
      <c r="X2365" s="275">
        <v>9.4397516766108511E-2</v>
      </c>
      <c r="Y2365" s="275">
        <v>2.2716571543737158</v>
      </c>
      <c r="Z2365" s="275">
        <v>0.65790760712306129</v>
      </c>
      <c r="AA2365" s="275">
        <v>0.65790760712306129</v>
      </c>
      <c r="AB2365" s="275">
        <v>0.65790760712306129</v>
      </c>
      <c r="AC2365" s="275">
        <v>0.65790760712306129</v>
      </c>
      <c r="AD2365" s="275">
        <v>0.65790760712306129</v>
      </c>
      <c r="AE2365" s="275">
        <v>0.65790760712306129</v>
      </c>
      <c r="AF2365" s="275">
        <v>152.64109843236554</v>
      </c>
      <c r="AG2365" s="275">
        <v>14.134415642059585</v>
      </c>
      <c r="AH2365" s="275">
        <v>14.134415642059585</v>
      </c>
      <c r="AI2365" s="275">
        <v>13.964302609248863</v>
      </c>
      <c r="AJ2365" s="275">
        <v>13.964302609248863</v>
      </c>
      <c r="AK2365" s="275">
        <v>13.964302609248863</v>
      </c>
    </row>
    <row r="2366" spans="1:37" ht="15" x14ac:dyDescent="0.25">
      <c r="A2366" s="269" t="s">
        <v>1281</v>
      </c>
      <c r="B2366" s="269" t="s">
        <v>1282</v>
      </c>
      <c r="C2366" s="275">
        <v>50</v>
      </c>
      <c r="D2366" s="269" t="s">
        <v>802</v>
      </c>
      <c r="E2366" s="275">
        <v>169.28025616165542</v>
      </c>
      <c r="F2366" s="275">
        <v>104.35401912500275</v>
      </c>
      <c r="G2366" s="275">
        <v>124.49474293755861</v>
      </c>
      <c r="H2366" s="275">
        <v>119.39907660080301</v>
      </c>
      <c r="I2366" s="275">
        <v>96.770198365897798</v>
      </c>
      <c r="J2366" s="275">
        <v>110.12849285756928</v>
      </c>
      <c r="K2366" s="275">
        <v>119.39907660080301</v>
      </c>
      <c r="L2366" s="275">
        <v>96.770198365897798</v>
      </c>
      <c r="M2366" s="275">
        <v>106.58729744019733</v>
      </c>
      <c r="N2366" s="275">
        <v>68.164872579222916</v>
      </c>
      <c r="O2366" s="275">
        <v>48.884796569052803</v>
      </c>
      <c r="P2366" s="275">
        <v>56.114825072866601</v>
      </c>
      <c r="Q2366" s="275">
        <v>55.619730071347213</v>
      </c>
      <c r="R2366" s="275">
        <v>47.432244317657485</v>
      </c>
      <c r="S2366" s="275">
        <v>51.889125257351182</v>
      </c>
      <c r="T2366" s="275">
        <v>55.619730071347213</v>
      </c>
      <c r="U2366" s="275">
        <v>45.97969206626216</v>
      </c>
      <c r="V2366" s="275">
        <v>50.436573005955864</v>
      </c>
      <c r="W2366" s="275">
        <v>4.4489167919813228</v>
      </c>
      <c r="X2366" s="275">
        <v>9.4397516766108511E-2</v>
      </c>
      <c r="Y2366" s="275">
        <v>2.2716571543737158</v>
      </c>
      <c r="Z2366" s="275">
        <v>0.65790760712306129</v>
      </c>
      <c r="AA2366" s="275">
        <v>0.65790760712306129</v>
      </c>
      <c r="AB2366" s="275">
        <v>0.65790760712306129</v>
      </c>
      <c r="AC2366" s="275">
        <v>0.65790760712306129</v>
      </c>
      <c r="AD2366" s="275">
        <v>0.65790760712306129</v>
      </c>
      <c r="AE2366" s="275">
        <v>0.65790760712306129</v>
      </c>
      <c r="AF2366" s="275">
        <v>140.41296137506555</v>
      </c>
      <c r="AG2366" s="275">
        <v>13.002102334559586</v>
      </c>
      <c r="AH2366" s="275">
        <v>13.002102334559586</v>
      </c>
      <c r="AI2366" s="275">
        <v>13.50487221657769</v>
      </c>
      <c r="AJ2366" s="275">
        <v>13.50487221657769</v>
      </c>
      <c r="AK2366" s="275">
        <v>13.50487221657769</v>
      </c>
    </row>
    <row r="2367" spans="1:37" ht="15" x14ac:dyDescent="0.25">
      <c r="A2367" s="269" t="s">
        <v>683</v>
      </c>
      <c r="B2367" s="269" t="s">
        <v>684</v>
      </c>
      <c r="C2367" s="275">
        <v>171</v>
      </c>
      <c r="D2367" s="269" t="s">
        <v>802</v>
      </c>
      <c r="E2367" s="275">
        <v>3090.017473741626</v>
      </c>
      <c r="F2367" s="275">
        <v>2933.0367500188713</v>
      </c>
      <c r="G2367" s="275">
        <v>3013.1392071269656</v>
      </c>
      <c r="H2367" s="275">
        <v>3090.017473741626</v>
      </c>
      <c r="I2367" s="275">
        <v>2932.1262963238123</v>
      </c>
      <c r="J2367" s="275">
        <v>3012.9115937032011</v>
      </c>
      <c r="K2367" s="275">
        <v>3090.017473741626</v>
      </c>
      <c r="L2367" s="275">
        <v>2933.0367500188713</v>
      </c>
      <c r="M2367" s="275">
        <v>3013.1392071269665</v>
      </c>
      <c r="N2367" s="275">
        <v>1530.604324067373</v>
      </c>
      <c r="O2367" s="275">
        <v>1402.1759691921425</v>
      </c>
      <c r="P2367" s="275">
        <v>1458.3511744314446</v>
      </c>
      <c r="Q2367" s="275">
        <v>1530.604324067373</v>
      </c>
      <c r="R2367" s="275">
        <v>1402.1759691921425</v>
      </c>
      <c r="S2367" s="275">
        <v>1458.3511744314444</v>
      </c>
      <c r="T2367" s="275">
        <v>1530.604324067373</v>
      </c>
      <c r="U2367" s="275">
        <v>1402.1759691921425</v>
      </c>
      <c r="V2367" s="275">
        <v>1458.3511744314444</v>
      </c>
      <c r="W2367" s="275">
        <v>10.802932998107144</v>
      </c>
      <c r="X2367" s="275">
        <v>0.38881796983861139</v>
      </c>
      <c r="Y2367" s="275">
        <v>5.5958754839728773</v>
      </c>
      <c r="Z2367" s="275">
        <v>5.8395613711203991</v>
      </c>
      <c r="AA2367" s="275">
        <v>5.8395613711203991</v>
      </c>
      <c r="AB2367" s="275">
        <v>5.8395613711203991</v>
      </c>
      <c r="AC2367" s="275">
        <v>5.8395613711203991</v>
      </c>
      <c r="AD2367" s="275">
        <v>5.8395613711203991</v>
      </c>
      <c r="AE2367" s="275">
        <v>5.8395613711203991</v>
      </c>
      <c r="AF2367" s="275">
        <v>425.55290641670001</v>
      </c>
      <c r="AG2367" s="275">
        <v>39.406574444600004</v>
      </c>
      <c r="AH2367" s="275">
        <v>39.406574444600004</v>
      </c>
      <c r="AI2367" s="275">
        <v>101.29210982484084</v>
      </c>
      <c r="AJ2367" s="275">
        <v>101.29210982484084</v>
      </c>
      <c r="AK2367" s="275">
        <v>101.29210982484084</v>
      </c>
    </row>
    <row r="2368" spans="1:37" ht="15" x14ac:dyDescent="0.25">
      <c r="A2368" s="269" t="s">
        <v>1283</v>
      </c>
      <c r="B2368" s="269" t="s">
        <v>684</v>
      </c>
      <c r="C2368" s="275">
        <v>167</v>
      </c>
      <c r="D2368" s="269" t="s">
        <v>802</v>
      </c>
      <c r="E2368" s="275">
        <v>3841.6782133792622</v>
      </c>
      <c r="F2368" s="275">
        <v>3183.8809262572513</v>
      </c>
      <c r="G2368" s="275">
        <v>3565.2217262979138</v>
      </c>
      <c r="H2368" s="275">
        <v>3841.6782133792622</v>
      </c>
      <c r="I2368" s="275">
        <v>3183.8809262572513</v>
      </c>
      <c r="J2368" s="275">
        <v>3564.7379448558677</v>
      </c>
      <c r="K2368" s="275">
        <v>3841.6782133792622</v>
      </c>
      <c r="L2368" s="275">
        <v>3183.8809262572513</v>
      </c>
      <c r="M2368" s="275">
        <v>3565.2217262979138</v>
      </c>
      <c r="N2368" s="275">
        <v>2186.289911252331</v>
      </c>
      <c r="O2368" s="275">
        <v>1900.424114347767</v>
      </c>
      <c r="P2368" s="275">
        <v>2082.3387123779444</v>
      </c>
      <c r="Q2368" s="275">
        <v>2186.289911252331</v>
      </c>
      <c r="R2368" s="275">
        <v>1900.424114347767</v>
      </c>
      <c r="S2368" s="275">
        <v>2082.3387123779444</v>
      </c>
      <c r="T2368" s="275">
        <v>2186.289911252331</v>
      </c>
      <c r="U2368" s="275">
        <v>1900.424114347767</v>
      </c>
      <c r="V2368" s="275">
        <v>2082.3387123779444</v>
      </c>
      <c r="W2368" s="275">
        <v>10.735715235229938</v>
      </c>
      <c r="X2368" s="275">
        <v>0.38684275141929142</v>
      </c>
      <c r="Y2368" s="275">
        <v>5.5612789933246143</v>
      </c>
      <c r="Z2368" s="275">
        <v>5.7504687647054764</v>
      </c>
      <c r="AA2368" s="275">
        <v>5.7504687647054764</v>
      </c>
      <c r="AB2368" s="275">
        <v>5.7504687647054764</v>
      </c>
      <c r="AC2368" s="275">
        <v>5.7504687647054764</v>
      </c>
      <c r="AD2368" s="275">
        <v>5.7504687647054764</v>
      </c>
      <c r="AE2368" s="275">
        <v>5.7504687647054764</v>
      </c>
      <c r="AF2368" s="275">
        <v>695.32433569097759</v>
      </c>
      <c r="AG2368" s="275">
        <v>64.386432396878661</v>
      </c>
      <c r="AH2368" s="275">
        <v>64.386432396878661</v>
      </c>
      <c r="AI2368" s="275">
        <v>92.782686411427463</v>
      </c>
      <c r="AJ2368" s="275">
        <v>92.782686411427463</v>
      </c>
      <c r="AK2368" s="275">
        <v>92.782686411427463</v>
      </c>
    </row>
    <row r="2369" spans="1:37" ht="15" x14ac:dyDescent="0.25">
      <c r="A2369" s="269" t="s">
        <v>1284</v>
      </c>
      <c r="B2369" s="269" t="s">
        <v>1285</v>
      </c>
      <c r="C2369" s="275">
        <v>168</v>
      </c>
      <c r="D2369" s="269" t="s">
        <v>802</v>
      </c>
      <c r="E2369" s="275">
        <v>6295.4430865816084</v>
      </c>
      <c r="F2369" s="275">
        <v>6198.5199376086875</v>
      </c>
      <c r="G2369" s="275">
        <v>6231.0959180231366</v>
      </c>
      <c r="H2369" s="275">
        <v>6218.1938306924458</v>
      </c>
      <c r="I2369" s="275">
        <v>6189.4560155941672</v>
      </c>
      <c r="J2369" s="275">
        <v>6202.5049100477045</v>
      </c>
      <c r="K2369" s="275">
        <v>6203.8498562955174</v>
      </c>
      <c r="L2369" s="275">
        <v>6182.6025757936077</v>
      </c>
      <c r="M2369" s="275">
        <v>6192.0869925046945</v>
      </c>
      <c r="N2369" s="275">
        <v>2486.9318870102165</v>
      </c>
      <c r="O2369" s="275">
        <v>2472.6838346793456</v>
      </c>
      <c r="P2369" s="275">
        <v>2478.0268543034226</v>
      </c>
      <c r="Q2369" s="275">
        <v>2472.6838346793456</v>
      </c>
      <c r="R2369" s="275">
        <v>2469.1218215966283</v>
      </c>
      <c r="S2369" s="275">
        <v>2471.7933314086663</v>
      </c>
      <c r="T2369" s="275">
        <v>2472.6838346793456</v>
      </c>
      <c r="U2369" s="275">
        <v>2465.5598085139104</v>
      </c>
      <c r="V2369" s="275">
        <v>2468.2313183259489</v>
      </c>
      <c r="W2369" s="275">
        <v>8.6546922210002144</v>
      </c>
      <c r="X2369" s="275">
        <v>0.19730371611961606</v>
      </c>
      <c r="Y2369" s="275">
        <v>4.4259979685599156</v>
      </c>
      <c r="Z2369" s="275">
        <v>3.2821014379019497</v>
      </c>
      <c r="AA2369" s="275">
        <v>3.2821014379019497</v>
      </c>
      <c r="AB2369" s="275">
        <v>3.2821014379019497</v>
      </c>
      <c r="AC2369" s="275">
        <v>3.2821014379019497</v>
      </c>
      <c r="AD2369" s="275">
        <v>3.2821014379019497</v>
      </c>
      <c r="AE2369" s="275">
        <v>3.2821014379019497</v>
      </c>
      <c r="AF2369" s="275">
        <v>1565.1628378205</v>
      </c>
      <c r="AG2369" s="275">
        <v>144.9329054239</v>
      </c>
      <c r="AH2369" s="275">
        <v>144.9329054239</v>
      </c>
      <c r="AI2369" s="275">
        <v>51.566792487870806</v>
      </c>
      <c r="AJ2369" s="275">
        <v>51.566792487870806</v>
      </c>
      <c r="AK2369" s="275">
        <v>51.566792487870806</v>
      </c>
    </row>
    <row r="2370" spans="1:37" ht="15" x14ac:dyDescent="0.25">
      <c r="A2370" s="269" t="s">
        <v>1286</v>
      </c>
      <c r="B2370" s="269" t="s">
        <v>1287</v>
      </c>
      <c r="C2370" s="275">
        <v>164</v>
      </c>
      <c r="D2370" s="269" t="s">
        <v>802</v>
      </c>
      <c r="E2370" s="275">
        <v>6295.4430865816084</v>
      </c>
      <c r="F2370" s="275">
        <v>6198.5199376086875</v>
      </c>
      <c r="G2370" s="275">
        <v>6231.0959180231366</v>
      </c>
      <c r="H2370" s="275">
        <v>6218.1938306924458</v>
      </c>
      <c r="I2370" s="275">
        <v>6189.4560155941672</v>
      </c>
      <c r="J2370" s="275">
        <v>6202.5049100477045</v>
      </c>
      <c r="K2370" s="275">
        <v>6203.8498562955174</v>
      </c>
      <c r="L2370" s="275">
        <v>6182.6025757936077</v>
      </c>
      <c r="M2370" s="275">
        <v>6192.0869925046945</v>
      </c>
      <c r="N2370" s="275">
        <v>2252.6774744065087</v>
      </c>
      <c r="O2370" s="275">
        <v>2238.4294220756383</v>
      </c>
      <c r="P2370" s="275">
        <v>2243.7724416997144</v>
      </c>
      <c r="Q2370" s="275">
        <v>2238.4294220756383</v>
      </c>
      <c r="R2370" s="275">
        <v>2234.8674089929204</v>
      </c>
      <c r="S2370" s="275">
        <v>2237.5389188049589</v>
      </c>
      <c r="T2370" s="275">
        <v>2238.4294220756383</v>
      </c>
      <c r="U2370" s="275">
        <v>2231.3053959102026</v>
      </c>
      <c r="V2370" s="275">
        <v>2233.9769057222411</v>
      </c>
      <c r="W2370" s="275">
        <v>8.5821535642164424</v>
      </c>
      <c r="X2370" s="275">
        <v>0.19509258857886891</v>
      </c>
      <c r="Y2370" s="275">
        <v>4.3886230763976553</v>
      </c>
      <c r="Z2370" s="275">
        <v>3.2706523326649317</v>
      </c>
      <c r="AA2370" s="275">
        <v>3.2706523326649317</v>
      </c>
      <c r="AB2370" s="275">
        <v>3.2706523326649317</v>
      </c>
      <c r="AC2370" s="275">
        <v>3.2706523326649317</v>
      </c>
      <c r="AD2370" s="275">
        <v>3.2706523326649317</v>
      </c>
      <c r="AE2370" s="275">
        <v>3.2706523326649317</v>
      </c>
      <c r="AF2370" s="275">
        <v>873.14946160520003</v>
      </c>
      <c r="AG2370" s="275">
        <v>80.852906106099994</v>
      </c>
      <c r="AH2370" s="275">
        <v>80.852906106099994</v>
      </c>
      <c r="AI2370" s="275">
        <v>55.432822009155835</v>
      </c>
      <c r="AJ2370" s="275">
        <v>55.432822009155835</v>
      </c>
      <c r="AK2370" s="275">
        <v>55.432822009155835</v>
      </c>
    </row>
    <row r="2371" spans="1:37" ht="15" x14ac:dyDescent="0.25">
      <c r="A2371" s="269" t="s">
        <v>1288</v>
      </c>
      <c r="B2371" s="269" t="s">
        <v>1289</v>
      </c>
      <c r="C2371" s="275">
        <v>165</v>
      </c>
      <c r="D2371" s="269" t="s">
        <v>802</v>
      </c>
      <c r="E2371" s="275">
        <v>7850.643045382878</v>
      </c>
      <c r="F2371" s="275">
        <v>7753.7198964099571</v>
      </c>
      <c r="G2371" s="275">
        <v>7786.2958768244062</v>
      </c>
      <c r="H2371" s="275">
        <v>7773.3937894937153</v>
      </c>
      <c r="I2371" s="275">
        <v>7744.6559743954367</v>
      </c>
      <c r="J2371" s="275">
        <v>7757.704868848974</v>
      </c>
      <c r="K2371" s="275">
        <v>7759.0498150967869</v>
      </c>
      <c r="L2371" s="275">
        <v>7737.8025345948772</v>
      </c>
      <c r="M2371" s="275">
        <v>7747.2869513059641</v>
      </c>
      <c r="N2371" s="275">
        <v>2068.3487859256211</v>
      </c>
      <c r="O2371" s="275">
        <v>2054.1007335947506</v>
      </c>
      <c r="P2371" s="275">
        <v>2059.4437532188267</v>
      </c>
      <c r="Q2371" s="275">
        <v>2054.1007335947506</v>
      </c>
      <c r="R2371" s="275">
        <v>2050.5387205120328</v>
      </c>
      <c r="S2371" s="275">
        <v>2053.2102303240713</v>
      </c>
      <c r="T2371" s="275">
        <v>2054.1007335947506</v>
      </c>
      <c r="U2371" s="275">
        <v>2046.9767074293152</v>
      </c>
      <c r="V2371" s="275">
        <v>2049.6482172413534</v>
      </c>
      <c r="W2371" s="275">
        <v>8.5995888774256155</v>
      </c>
      <c r="X2371" s="275">
        <v>0.19527975080599297</v>
      </c>
      <c r="Y2371" s="275">
        <v>4.3974343141158041</v>
      </c>
      <c r="Z2371" s="275">
        <v>3.2710959257335213</v>
      </c>
      <c r="AA2371" s="275">
        <v>3.2710959257335213</v>
      </c>
      <c r="AB2371" s="275">
        <v>3.2710959257335213</v>
      </c>
      <c r="AC2371" s="275">
        <v>3.2710959257335213</v>
      </c>
      <c r="AD2371" s="275">
        <v>3.2710959257335213</v>
      </c>
      <c r="AE2371" s="275">
        <v>3.2710959257335213</v>
      </c>
      <c r="AF2371" s="275">
        <v>769.63942565059995</v>
      </c>
      <c r="AG2371" s="275">
        <v>71.267942489900008</v>
      </c>
      <c r="AH2371" s="275">
        <v>71.267942489900008</v>
      </c>
      <c r="AI2371" s="275">
        <v>78.907466582853985</v>
      </c>
      <c r="AJ2371" s="275">
        <v>78.907466582853985</v>
      </c>
      <c r="AK2371" s="275">
        <v>78.907466582853985</v>
      </c>
    </row>
    <row r="2372" spans="1:37" ht="15" x14ac:dyDescent="0.25">
      <c r="A2372" s="269" t="s">
        <v>1290</v>
      </c>
      <c r="B2372" s="269" t="s">
        <v>1291</v>
      </c>
      <c r="C2372" s="275">
        <v>174</v>
      </c>
      <c r="D2372" s="269" t="s">
        <v>802</v>
      </c>
      <c r="E2372" s="275">
        <v>6862.7363341493847</v>
      </c>
      <c r="F2372" s="275">
        <v>4052.3323257238881</v>
      </c>
      <c r="G2372" s="275">
        <v>5824.0887670887605</v>
      </c>
      <c r="H2372" s="275">
        <v>6862.7363341493847</v>
      </c>
      <c r="I2372" s="275">
        <v>4052.3323257238881</v>
      </c>
      <c r="J2372" s="275">
        <v>5823.6049856467143</v>
      </c>
      <c r="K2372" s="275">
        <v>6862.7363341493847</v>
      </c>
      <c r="L2372" s="275">
        <v>4052.3323257238881</v>
      </c>
      <c r="M2372" s="275">
        <v>5824.0887670887605</v>
      </c>
      <c r="N2372" s="275">
        <v>2908.6363964337224</v>
      </c>
      <c r="O2372" s="275">
        <v>1684.8010222419598</v>
      </c>
      <c r="P2372" s="275">
        <v>2463.6053512730814</v>
      </c>
      <c r="Q2372" s="275">
        <v>2908.6363964337224</v>
      </c>
      <c r="R2372" s="275">
        <v>1684.8010222419598</v>
      </c>
      <c r="S2372" s="275">
        <v>2463.6053512730814</v>
      </c>
      <c r="T2372" s="275">
        <v>2908.6363964337224</v>
      </c>
      <c r="U2372" s="275">
        <v>1684.8010222419598</v>
      </c>
      <c r="V2372" s="275">
        <v>2463.6053512730814</v>
      </c>
      <c r="W2372" s="275">
        <v>10.894896413021545</v>
      </c>
      <c r="X2372" s="275">
        <v>0.38845754301051821</v>
      </c>
      <c r="Y2372" s="275">
        <v>5.6416769780160321</v>
      </c>
      <c r="Z2372" s="275">
        <v>5.7206855638646443</v>
      </c>
      <c r="AA2372" s="275">
        <v>5.7206855638646443</v>
      </c>
      <c r="AB2372" s="275">
        <v>5.7206855638646443</v>
      </c>
      <c r="AC2372" s="275">
        <v>5.7206855638646443</v>
      </c>
      <c r="AD2372" s="275">
        <v>5.7206855638646443</v>
      </c>
      <c r="AE2372" s="275">
        <v>5.7206855638646443</v>
      </c>
      <c r="AF2372" s="275">
        <v>810.16270068287758</v>
      </c>
      <c r="AG2372" s="275">
        <v>75.020384710278677</v>
      </c>
      <c r="AH2372" s="275">
        <v>75.020384710278677</v>
      </c>
      <c r="AI2372" s="275">
        <v>159.18324962261704</v>
      </c>
      <c r="AJ2372" s="275">
        <v>159.18324962261704</v>
      </c>
      <c r="AK2372" s="275">
        <v>159.18324962261704</v>
      </c>
    </row>
    <row r="2373" spans="1:37" ht="15" x14ac:dyDescent="0.25">
      <c r="A2373" s="269" t="s">
        <v>1292</v>
      </c>
      <c r="B2373" s="269" t="s">
        <v>1293</v>
      </c>
      <c r="C2373" s="275">
        <v>172</v>
      </c>
      <c r="D2373" s="269" t="s">
        <v>802</v>
      </c>
      <c r="E2373" s="275">
        <v>8417.9362929506551</v>
      </c>
      <c r="F2373" s="275">
        <v>5607.5322845251585</v>
      </c>
      <c r="G2373" s="275">
        <v>7379.28872589003</v>
      </c>
      <c r="H2373" s="275">
        <v>8417.9362929506551</v>
      </c>
      <c r="I2373" s="275">
        <v>5607.5322845251585</v>
      </c>
      <c r="J2373" s="275">
        <v>7378.8049444479839</v>
      </c>
      <c r="K2373" s="275">
        <v>8417.9362929506551</v>
      </c>
      <c r="L2373" s="275">
        <v>5607.5322845251585</v>
      </c>
      <c r="M2373" s="275">
        <v>7379.28872589003</v>
      </c>
      <c r="N2373" s="275">
        <v>2600.8308000833003</v>
      </c>
      <c r="O2373" s="275">
        <v>1580.1120370907036</v>
      </c>
      <c r="P2373" s="275">
        <v>2229.6603408132646</v>
      </c>
      <c r="Q2373" s="275">
        <v>2600.8308000833003</v>
      </c>
      <c r="R2373" s="275">
        <v>1580.1120370907036</v>
      </c>
      <c r="S2373" s="275">
        <v>2229.6603408132651</v>
      </c>
      <c r="T2373" s="275">
        <v>2600.8308000833003</v>
      </c>
      <c r="U2373" s="275">
        <v>1580.1120370907036</v>
      </c>
      <c r="V2373" s="275">
        <v>2229.6603408132651</v>
      </c>
      <c r="W2373" s="275">
        <v>10.860025786603199</v>
      </c>
      <c r="X2373" s="275">
        <v>0.38808321855627009</v>
      </c>
      <c r="Y2373" s="275">
        <v>5.6240545025797344</v>
      </c>
      <c r="Z2373" s="275">
        <v>5.7197983777274652</v>
      </c>
      <c r="AA2373" s="275">
        <v>5.7197983777274652</v>
      </c>
      <c r="AB2373" s="275">
        <v>5.7197983777274652</v>
      </c>
      <c r="AC2373" s="275">
        <v>5.7197983777274652</v>
      </c>
      <c r="AD2373" s="275">
        <v>5.7197983777274652</v>
      </c>
      <c r="AE2373" s="275">
        <v>5.7197983777274652</v>
      </c>
      <c r="AF2373" s="275">
        <v>735.02692448897756</v>
      </c>
      <c r="AG2373" s="275">
        <v>68.06285953767869</v>
      </c>
      <c r="AH2373" s="275">
        <v>68.06285953767869</v>
      </c>
      <c r="AI2373" s="275">
        <v>134.96513666450505</v>
      </c>
      <c r="AJ2373" s="275">
        <v>134.96513666450505</v>
      </c>
      <c r="AK2373" s="275">
        <v>134.96513666450505</v>
      </c>
    </row>
    <row r="2374" spans="1:37" ht="15" x14ac:dyDescent="0.25">
      <c r="A2374" s="269" t="s">
        <v>1294</v>
      </c>
      <c r="B2374" s="269" t="s">
        <v>1295</v>
      </c>
      <c r="C2374" s="275">
        <v>172</v>
      </c>
      <c r="D2374" s="269" t="s">
        <v>802</v>
      </c>
      <c r="E2374" s="275">
        <v>7884.4382096285044</v>
      </c>
      <c r="F2374" s="275">
        <v>5723.0682407859586</v>
      </c>
      <c r="G2374" s="275">
        <v>6980.309892635315</v>
      </c>
      <c r="H2374" s="275">
        <v>7884.4382096285044</v>
      </c>
      <c r="I2374" s="275">
        <v>5719.2175254467747</v>
      </c>
      <c r="J2374" s="275">
        <v>6979.3472138005181</v>
      </c>
      <c r="K2374" s="275">
        <v>7884.4382096285044</v>
      </c>
      <c r="L2374" s="275">
        <v>5723.0682407859586</v>
      </c>
      <c r="M2374" s="275">
        <v>6980.3098926353141</v>
      </c>
      <c r="N2374" s="275">
        <v>1756.1310946238541</v>
      </c>
      <c r="O2374" s="275">
        <v>1385.3132535267378</v>
      </c>
      <c r="P2374" s="275">
        <v>1614.3225826666903</v>
      </c>
      <c r="Q2374" s="275">
        <v>1756.1310946238541</v>
      </c>
      <c r="R2374" s="275">
        <v>1385.3132535267378</v>
      </c>
      <c r="S2374" s="275">
        <v>1614.3225826666903</v>
      </c>
      <c r="T2374" s="275">
        <v>1756.1310946238541</v>
      </c>
      <c r="U2374" s="275">
        <v>1385.3132535267378</v>
      </c>
      <c r="V2374" s="275">
        <v>1614.3225826666903</v>
      </c>
      <c r="W2374" s="275">
        <v>10.857097182109353</v>
      </c>
      <c r="X2374" s="275">
        <v>0.41618776562009036</v>
      </c>
      <c r="Y2374" s="275">
        <v>5.6366424738647218</v>
      </c>
      <c r="Z2374" s="275">
        <v>6.0091614869854997</v>
      </c>
      <c r="AA2374" s="275">
        <v>6.0091614869854997</v>
      </c>
      <c r="AB2374" s="275">
        <v>6.0091614869854997</v>
      </c>
      <c r="AC2374" s="275">
        <v>6.0091614869854997</v>
      </c>
      <c r="AD2374" s="275">
        <v>6.0091614869854997</v>
      </c>
      <c r="AE2374" s="275">
        <v>6.0091614869854997</v>
      </c>
      <c r="AF2374" s="275">
        <v>907.52036546220006</v>
      </c>
      <c r="AG2374" s="275">
        <v>84.035043919599985</v>
      </c>
      <c r="AH2374" s="275">
        <v>84.035043919599985</v>
      </c>
      <c r="AI2374" s="275">
        <v>246.15543778678975</v>
      </c>
      <c r="AJ2374" s="275">
        <v>246.15543778678975</v>
      </c>
      <c r="AK2374" s="275">
        <v>246.15543778678975</v>
      </c>
    </row>
    <row r="2375" spans="1:37" ht="15" x14ac:dyDescent="0.25">
      <c r="A2375" s="269" t="s">
        <v>1296</v>
      </c>
      <c r="B2375" s="269" t="s">
        <v>684</v>
      </c>
      <c r="C2375" s="275">
        <v>166</v>
      </c>
      <c r="D2375" s="269" t="s">
        <v>802</v>
      </c>
      <c r="E2375" s="275">
        <v>3874.8010939013552</v>
      </c>
      <c r="F2375" s="275">
        <v>3025.3870971734027</v>
      </c>
      <c r="G2375" s="275">
        <v>3535.5708034473373</v>
      </c>
      <c r="H2375" s="275">
        <v>3874.8010939013552</v>
      </c>
      <c r="I2375" s="275">
        <v>3025.3870971734027</v>
      </c>
      <c r="J2375" s="275">
        <v>3535.0870220052921</v>
      </c>
      <c r="K2375" s="275">
        <v>3874.8010939013552</v>
      </c>
      <c r="L2375" s="275">
        <v>3025.3870971734027</v>
      </c>
      <c r="M2375" s="275">
        <v>3535.5708034473382</v>
      </c>
      <c r="N2375" s="275">
        <v>2161.7753465645374</v>
      </c>
      <c r="O2375" s="275">
        <v>1757.2307385954323</v>
      </c>
      <c r="P2375" s="275">
        <v>2014.6682163939538</v>
      </c>
      <c r="Q2375" s="275">
        <v>2161.7753465645374</v>
      </c>
      <c r="R2375" s="275">
        <v>1757.2307385954323</v>
      </c>
      <c r="S2375" s="275">
        <v>2014.6682163939536</v>
      </c>
      <c r="T2375" s="275">
        <v>2161.7753465645374</v>
      </c>
      <c r="U2375" s="275">
        <v>1757.2307385954323</v>
      </c>
      <c r="V2375" s="275">
        <v>2014.6682163939536</v>
      </c>
      <c r="W2375" s="275">
        <v>10.767510187264918</v>
      </c>
      <c r="X2375" s="275">
        <v>0.38754360105069779</v>
      </c>
      <c r="Y2375" s="275">
        <v>5.577526894157808</v>
      </c>
      <c r="Z2375" s="275">
        <v>5.3677488938180948</v>
      </c>
      <c r="AA2375" s="275">
        <v>5.3677488938180948</v>
      </c>
      <c r="AB2375" s="275">
        <v>5.3677488938180948</v>
      </c>
      <c r="AC2375" s="275">
        <v>5.3677488938180948</v>
      </c>
      <c r="AD2375" s="275">
        <v>5.3677488938180948</v>
      </c>
      <c r="AE2375" s="275">
        <v>5.3677488938180948</v>
      </c>
      <c r="AF2375" s="275">
        <v>896.45286312997746</v>
      </c>
      <c r="AG2375" s="275">
        <v>83.010716240878679</v>
      </c>
      <c r="AH2375" s="275">
        <v>83.010716240878679</v>
      </c>
      <c r="AI2375" s="275">
        <v>108.66645369884783</v>
      </c>
      <c r="AJ2375" s="275">
        <v>108.66645369884783</v>
      </c>
      <c r="AK2375" s="275">
        <v>108.66645369884783</v>
      </c>
    </row>
    <row r="2376" spans="1:37" ht="15" x14ac:dyDescent="0.25">
      <c r="A2376" s="269" t="s">
        <v>4321</v>
      </c>
      <c r="B2376" s="269" t="s">
        <v>687</v>
      </c>
      <c r="C2376" s="275">
        <v>201</v>
      </c>
      <c r="D2376" s="269" t="s">
        <v>802</v>
      </c>
      <c r="E2376" s="275">
        <v>2456.970766579981</v>
      </c>
      <c r="F2376" s="275">
        <v>2350.5093674070085</v>
      </c>
      <c r="G2376" s="275">
        <v>2394.6380149668585</v>
      </c>
      <c r="H2376" s="275">
        <v>2474.1930147008907</v>
      </c>
      <c r="I2376" s="275">
        <v>2384.7428319013839</v>
      </c>
      <c r="J2376" s="275">
        <v>2432.6588926139389</v>
      </c>
      <c r="K2376" s="275">
        <v>2332.7554602537198</v>
      </c>
      <c r="L2376" s="275">
        <v>2319.0016731030132</v>
      </c>
      <c r="M2376" s="275">
        <v>2326.2443914983014</v>
      </c>
      <c r="N2376" s="275">
        <v>299.99012096394949</v>
      </c>
      <c r="O2376" s="275">
        <v>279.92793318096443</v>
      </c>
      <c r="P2376" s="275">
        <v>287.56614716567941</v>
      </c>
      <c r="Q2376" s="275">
        <v>296.23426208946569</v>
      </c>
      <c r="R2376" s="275">
        <v>285.45836848579461</v>
      </c>
      <c r="S2376" s="275">
        <v>291.36926189078952</v>
      </c>
      <c r="T2376" s="275">
        <v>277.37644828304133</v>
      </c>
      <c r="U2376" s="275">
        <v>270.78412750464503</v>
      </c>
      <c r="V2376" s="275">
        <v>273.25624779654368</v>
      </c>
      <c r="W2376" s="275">
        <v>8.6920021996756791</v>
      </c>
      <c r="X2376" s="275">
        <v>0.24364659218630258</v>
      </c>
      <c r="Y2376" s="275">
        <v>4.4678243959309905</v>
      </c>
      <c r="Z2376" s="275">
        <v>2.0352577641064968</v>
      </c>
      <c r="AA2376" s="275">
        <v>2.0352577641064968</v>
      </c>
      <c r="AB2376" s="275">
        <v>2.0352577641064968</v>
      </c>
      <c r="AC2376" s="275">
        <v>2.0352577641064968</v>
      </c>
      <c r="AD2376" s="275">
        <v>2.0352577641064968</v>
      </c>
      <c r="AE2376" s="275">
        <v>2.0352577641064968</v>
      </c>
      <c r="AF2376" s="275">
        <v>429.16199380132235</v>
      </c>
      <c r="AG2376" s="275">
        <v>39.739984874836523</v>
      </c>
      <c r="AH2376" s="275">
        <v>39.739984874836523</v>
      </c>
      <c r="AI2376" s="275">
        <v>38.150318119947116</v>
      </c>
      <c r="AJ2376" s="275">
        <v>38.150318119947116</v>
      </c>
      <c r="AK2376" s="275">
        <v>38.150318119947116</v>
      </c>
    </row>
    <row r="2377" spans="1:37" ht="15" x14ac:dyDescent="0.25">
      <c r="A2377" s="269" t="s">
        <v>1297</v>
      </c>
      <c r="B2377" s="269" t="s">
        <v>1285</v>
      </c>
      <c r="C2377" s="275">
        <v>168</v>
      </c>
      <c r="D2377" s="269" t="s">
        <v>802</v>
      </c>
      <c r="E2377" s="275">
        <v>5728.89959116312</v>
      </c>
      <c r="F2377" s="275">
        <v>5631.9764421902009</v>
      </c>
      <c r="G2377" s="275">
        <v>5664.5524226046509</v>
      </c>
      <c r="H2377" s="275">
        <v>5651.6503352739592</v>
      </c>
      <c r="I2377" s="275">
        <v>5622.9125201756788</v>
      </c>
      <c r="J2377" s="275">
        <v>5635.961414629217</v>
      </c>
      <c r="K2377" s="275">
        <v>5637.3063608770308</v>
      </c>
      <c r="L2377" s="275">
        <v>5616.0590803751193</v>
      </c>
      <c r="M2377" s="275">
        <v>5625.543497086207</v>
      </c>
      <c r="N2377" s="275">
        <v>2478.5947632583225</v>
      </c>
      <c r="O2377" s="275">
        <v>2464.346710927452</v>
      </c>
      <c r="P2377" s="275">
        <v>2469.689730551529</v>
      </c>
      <c r="Q2377" s="275">
        <v>2464.346710927452</v>
      </c>
      <c r="R2377" s="275">
        <v>2460.7846978447342</v>
      </c>
      <c r="S2377" s="275">
        <v>2463.4562076567722</v>
      </c>
      <c r="T2377" s="275">
        <v>2464.346710927452</v>
      </c>
      <c r="U2377" s="275">
        <v>2457.2226847620168</v>
      </c>
      <c r="V2377" s="275">
        <v>2459.8941945740548</v>
      </c>
      <c r="W2377" s="275">
        <v>9.194771392381881</v>
      </c>
      <c r="X2377" s="275">
        <v>0.48454418832536006</v>
      </c>
      <c r="Y2377" s="275">
        <v>4.8396577903536206</v>
      </c>
      <c r="Z2377" s="275">
        <v>3.9302955304962355</v>
      </c>
      <c r="AA2377" s="275">
        <v>3.9302955304962355</v>
      </c>
      <c r="AB2377" s="275">
        <v>3.9302955304962355</v>
      </c>
      <c r="AC2377" s="275">
        <v>3.9302955304962355</v>
      </c>
      <c r="AD2377" s="275">
        <v>3.9302955304962355</v>
      </c>
      <c r="AE2377" s="275">
        <v>3.9302955304962355</v>
      </c>
      <c r="AF2377" s="275">
        <v>1589.7707434586</v>
      </c>
      <c r="AG2377" s="275">
        <v>147.2114950207</v>
      </c>
      <c r="AH2377" s="275">
        <v>147.2114950207</v>
      </c>
      <c r="AI2377" s="275">
        <v>74.524609454068212</v>
      </c>
      <c r="AJ2377" s="275">
        <v>74.524609454068212</v>
      </c>
      <c r="AK2377" s="275">
        <v>74.524609454068212</v>
      </c>
    </row>
    <row r="2378" spans="1:37" ht="15" x14ac:dyDescent="0.25">
      <c r="A2378" s="269" t="s">
        <v>1298</v>
      </c>
      <c r="B2378" s="269" t="s">
        <v>1291</v>
      </c>
      <c r="C2378" s="275">
        <v>169</v>
      </c>
      <c r="D2378" s="269" t="s">
        <v>802</v>
      </c>
      <c r="E2378" s="275">
        <v>6291.6323905319487</v>
      </c>
      <c r="F2378" s="275">
        <v>3720.1330167612086</v>
      </c>
      <c r="G2378" s="275">
        <v>5342.6492360945113</v>
      </c>
      <c r="H2378" s="275">
        <v>6291.6323905319487</v>
      </c>
      <c r="I2378" s="275">
        <v>3720.1330167612086</v>
      </c>
      <c r="J2378" s="275">
        <v>5342.165454652466</v>
      </c>
      <c r="K2378" s="275">
        <v>6291.6323905319487</v>
      </c>
      <c r="L2378" s="275">
        <v>3720.1330167612086</v>
      </c>
      <c r="M2378" s="275">
        <v>5342.6492360945122</v>
      </c>
      <c r="N2378" s="275">
        <v>2741.8365566217012</v>
      </c>
      <c r="O2378" s="275">
        <v>1586.2826334175863</v>
      </c>
      <c r="P2378" s="275">
        <v>2321.6351300020233</v>
      </c>
      <c r="Q2378" s="275">
        <v>2741.8365566217012</v>
      </c>
      <c r="R2378" s="275">
        <v>1586.2826334175863</v>
      </c>
      <c r="S2378" s="275">
        <v>2321.6351300020233</v>
      </c>
      <c r="T2378" s="275">
        <v>2741.8365566217012</v>
      </c>
      <c r="U2378" s="275">
        <v>1586.2826334175863</v>
      </c>
      <c r="V2378" s="275">
        <v>2321.6351300020233</v>
      </c>
      <c r="W2378" s="275">
        <v>10.826317965240364</v>
      </c>
      <c r="X2378" s="275">
        <v>0.38822228854747104</v>
      </c>
      <c r="Y2378" s="275">
        <v>5.6072701268939174</v>
      </c>
      <c r="Z2378" s="275">
        <v>5.3156919805682454</v>
      </c>
      <c r="AA2378" s="275">
        <v>5.3156919805682454</v>
      </c>
      <c r="AB2378" s="275">
        <v>5.3156919805682454</v>
      </c>
      <c r="AC2378" s="275">
        <v>5.3156919805682454</v>
      </c>
      <c r="AD2378" s="275">
        <v>5.3156919805682454</v>
      </c>
      <c r="AE2378" s="275">
        <v>5.3156919805682454</v>
      </c>
      <c r="AF2378" s="275">
        <v>982.90076068477765</v>
      </c>
      <c r="AG2378" s="275">
        <v>91.015730712078664</v>
      </c>
      <c r="AH2378" s="275">
        <v>91.015730712078664</v>
      </c>
      <c r="AI2378" s="275">
        <v>159.87859167589883</v>
      </c>
      <c r="AJ2378" s="275">
        <v>159.87859167589883</v>
      </c>
      <c r="AK2378" s="275">
        <v>159.87859167589883</v>
      </c>
    </row>
    <row r="2379" spans="1:37" ht="15" x14ac:dyDescent="0.25">
      <c r="A2379" s="269" t="s">
        <v>1299</v>
      </c>
      <c r="B2379" s="269" t="s">
        <v>1300</v>
      </c>
      <c r="C2379" s="275">
        <v>295</v>
      </c>
      <c r="D2379" s="269" t="s">
        <v>802</v>
      </c>
      <c r="E2379" s="275">
        <v>18339.107486933197</v>
      </c>
      <c r="F2379" s="275">
        <v>10376.149012049753</v>
      </c>
      <c r="G2379" s="275">
        <v>15136.533173071713</v>
      </c>
      <c r="H2379" s="275">
        <v>18339.107486933197</v>
      </c>
      <c r="I2379" s="275">
        <v>10376.149012049753</v>
      </c>
      <c r="J2379" s="275">
        <v>14325.638762152463</v>
      </c>
      <c r="K2379" s="275">
        <v>18339.107486933197</v>
      </c>
      <c r="L2379" s="275">
        <v>10388.180877517181</v>
      </c>
      <c r="M2379" s="275">
        <v>15515.712837267884</v>
      </c>
      <c r="N2379" s="275">
        <v>6671.1336204504132</v>
      </c>
      <c r="O2379" s="275">
        <v>3477.2325688975611</v>
      </c>
      <c r="P2379" s="275">
        <v>5483.3132106657249</v>
      </c>
      <c r="Q2379" s="275">
        <v>6671.1336204504132</v>
      </c>
      <c r="R2379" s="275">
        <v>3477.2325688975611</v>
      </c>
      <c r="S2379" s="275">
        <v>5156.4454354521995</v>
      </c>
      <c r="T2379" s="275">
        <v>6671.1336204504132</v>
      </c>
      <c r="U2379" s="275">
        <v>3477.2325688975611</v>
      </c>
      <c r="V2379" s="275">
        <v>5613.2459089956074</v>
      </c>
      <c r="W2379" s="275">
        <v>12.787289276000857</v>
      </c>
      <c r="X2379" s="275">
        <v>0.34822799718145897</v>
      </c>
      <c r="Y2379" s="275">
        <v>6.567758636591158</v>
      </c>
      <c r="Z2379" s="275">
        <v>5.7419857044604461</v>
      </c>
      <c r="AA2379" s="275">
        <v>5.7419857044604461</v>
      </c>
      <c r="AB2379" s="275">
        <v>5.7419857044604461</v>
      </c>
      <c r="AC2379" s="275">
        <v>5.7419857044604461</v>
      </c>
      <c r="AD2379" s="275">
        <v>5.7419857044604461</v>
      </c>
      <c r="AE2379" s="275">
        <v>5.7419857044604461</v>
      </c>
      <c r="AF2379" s="275">
        <v>1671.5164650506804</v>
      </c>
      <c r="AG2379" s="275">
        <v>154.78088429005913</v>
      </c>
      <c r="AH2379" s="275">
        <v>154.78088429005913</v>
      </c>
      <c r="AI2379" s="275">
        <v>1491.5485763458537</v>
      </c>
      <c r="AJ2379" s="275">
        <v>1491.5485763458537</v>
      </c>
      <c r="AK2379" s="275">
        <v>1491.5485763458537</v>
      </c>
    </row>
    <row r="2380" spans="1:37" ht="15" x14ac:dyDescent="0.25">
      <c r="A2380" s="269" t="s">
        <v>3283</v>
      </c>
      <c r="B2380" s="269" t="s">
        <v>2692</v>
      </c>
      <c r="C2380" s="275">
        <v>83</v>
      </c>
      <c r="D2380" s="269" t="s">
        <v>802</v>
      </c>
      <c r="E2380" s="275">
        <v>3493.606210921153</v>
      </c>
      <c r="F2380" s="275">
        <v>3460.9617565603958</v>
      </c>
      <c r="G2380" s="275">
        <v>3472.048170054712</v>
      </c>
      <c r="H2380" s="275">
        <v>3468.0939830722514</v>
      </c>
      <c r="I2380" s="275">
        <v>3457.9469089059407</v>
      </c>
      <c r="J2380" s="275">
        <v>3462.0925144524763</v>
      </c>
      <c r="K2380" s="275">
        <v>3461.3674092713159</v>
      </c>
      <c r="L2380" s="275">
        <v>3455.6624223536155</v>
      </c>
      <c r="M2380" s="275">
        <v>3458.5513190351039</v>
      </c>
      <c r="N2380" s="275">
        <v>75.084800815654276</v>
      </c>
      <c r="O2380" s="275">
        <v>72.957979267498203</v>
      </c>
      <c r="P2380" s="275">
        <v>73.755537348056734</v>
      </c>
      <c r="Q2380" s="275">
        <v>74.45487468208303</v>
      </c>
      <c r="R2380" s="275">
        <v>72.725652963376135</v>
      </c>
      <c r="S2380" s="275">
        <v>73.723190169489328</v>
      </c>
      <c r="T2380" s="275">
        <v>74.45487468208303</v>
      </c>
      <c r="U2380" s="275">
        <v>72.193947576337123</v>
      </c>
      <c r="V2380" s="275">
        <v>73.191484782450317</v>
      </c>
      <c r="W2380" s="275">
        <v>4.1382380298962769</v>
      </c>
      <c r="X2380" s="275">
        <v>0.23530148565040537</v>
      </c>
      <c r="Y2380" s="275">
        <v>2.1867697577733409</v>
      </c>
      <c r="Z2380" s="275">
        <v>1.8391904261530381</v>
      </c>
      <c r="AA2380" s="275">
        <v>1.8391904261530381</v>
      </c>
      <c r="AB2380" s="275">
        <v>1.8391904261530381</v>
      </c>
      <c r="AC2380" s="275">
        <v>1.8391904261530381</v>
      </c>
      <c r="AD2380" s="275">
        <v>1.8391904261530381</v>
      </c>
      <c r="AE2380" s="275">
        <v>1.8391904261530381</v>
      </c>
      <c r="AF2380" s="275">
        <v>1812.5898082178001</v>
      </c>
      <c r="AG2380" s="275">
        <v>167.84401070219999</v>
      </c>
      <c r="AH2380" s="275">
        <v>167.84401070219999</v>
      </c>
      <c r="AI2380" s="275">
        <v>5.9364702987587803</v>
      </c>
      <c r="AJ2380" s="275">
        <v>5.9364702987587803</v>
      </c>
      <c r="AK2380" s="275">
        <v>5.9364702987587803</v>
      </c>
    </row>
    <row r="2381" spans="1:37" ht="15" x14ac:dyDescent="0.25">
      <c r="A2381" s="269" t="s">
        <v>2691</v>
      </c>
      <c r="B2381" s="269" t="s">
        <v>2692</v>
      </c>
      <c r="C2381" s="275">
        <v>83</v>
      </c>
      <c r="D2381" s="269" t="s">
        <v>802</v>
      </c>
      <c r="E2381" s="275">
        <v>3493.606210921153</v>
      </c>
      <c r="F2381" s="275">
        <v>3460.9617565603958</v>
      </c>
      <c r="G2381" s="275">
        <v>3472.048170054712</v>
      </c>
      <c r="H2381" s="275">
        <v>3468.0939830722514</v>
      </c>
      <c r="I2381" s="275">
        <v>3457.9469089059407</v>
      </c>
      <c r="J2381" s="275">
        <v>3462.0925144524763</v>
      </c>
      <c r="K2381" s="275">
        <v>3461.3674092713159</v>
      </c>
      <c r="L2381" s="275">
        <v>3455.6624223536155</v>
      </c>
      <c r="M2381" s="275">
        <v>3458.5513190351039</v>
      </c>
      <c r="N2381" s="275">
        <v>79.046375682384252</v>
      </c>
      <c r="O2381" s="275">
        <v>76.919554134228164</v>
      </c>
      <c r="P2381" s="275">
        <v>77.717112214786695</v>
      </c>
      <c r="Q2381" s="275">
        <v>78.416449548812992</v>
      </c>
      <c r="R2381" s="275">
        <v>76.68722783010611</v>
      </c>
      <c r="S2381" s="275">
        <v>77.684765036219304</v>
      </c>
      <c r="T2381" s="275">
        <v>78.416449548812992</v>
      </c>
      <c r="U2381" s="275">
        <v>76.155522443067085</v>
      </c>
      <c r="V2381" s="275">
        <v>77.153059649180278</v>
      </c>
      <c r="W2381" s="275">
        <v>4.1382380298962769</v>
      </c>
      <c r="X2381" s="275">
        <v>0.23530148565040537</v>
      </c>
      <c r="Y2381" s="275">
        <v>2.1867697577733409</v>
      </c>
      <c r="Z2381" s="275">
        <v>1.8391904261530381</v>
      </c>
      <c r="AA2381" s="275">
        <v>1.8391904261530381</v>
      </c>
      <c r="AB2381" s="275">
        <v>1.8391904261530381</v>
      </c>
      <c r="AC2381" s="275">
        <v>1.8391904261530381</v>
      </c>
      <c r="AD2381" s="275">
        <v>1.8391904261530381</v>
      </c>
      <c r="AE2381" s="275">
        <v>1.8391904261530381</v>
      </c>
      <c r="AF2381" s="275">
        <v>1812.6068745438999</v>
      </c>
      <c r="AG2381" s="275">
        <v>167.8455910239</v>
      </c>
      <c r="AH2381" s="275">
        <v>167.8455910239</v>
      </c>
      <c r="AI2381" s="275">
        <v>5.9416932591655849</v>
      </c>
      <c r="AJ2381" s="275">
        <v>5.9416932591655849</v>
      </c>
      <c r="AK2381" s="275">
        <v>5.9416932591655849</v>
      </c>
    </row>
    <row r="2382" spans="1:37" ht="15" x14ac:dyDescent="0.25">
      <c r="A2382" s="269" t="s">
        <v>4322</v>
      </c>
      <c r="B2382" s="269" t="s">
        <v>4323</v>
      </c>
      <c r="C2382" s="275">
        <v>160</v>
      </c>
      <c r="D2382" s="269" t="s">
        <v>802</v>
      </c>
      <c r="E2382" s="275">
        <v>4069.2167430278328</v>
      </c>
      <c r="F2382" s="275">
        <v>3695.1037704409105</v>
      </c>
      <c r="G2382" s="275">
        <v>3792.8996290264236</v>
      </c>
      <c r="H2382" s="275">
        <v>4214.4750185021649</v>
      </c>
      <c r="I2382" s="275">
        <v>3902.5439918069515</v>
      </c>
      <c r="J2382" s="275">
        <v>4089.6349996622771</v>
      </c>
      <c r="K2382" s="275">
        <v>3694.5945052162947</v>
      </c>
      <c r="L2382" s="275">
        <v>3681.8360757292194</v>
      </c>
      <c r="M2382" s="275">
        <v>3689.0666335473293</v>
      </c>
      <c r="N2382" s="275">
        <v>386.22068315457386</v>
      </c>
      <c r="O2382" s="275">
        <v>325.74889435782234</v>
      </c>
      <c r="P2382" s="275">
        <v>341.46902854529054</v>
      </c>
      <c r="Q2382" s="275">
        <v>401.18014958351972</v>
      </c>
      <c r="R2382" s="275">
        <v>358.07657516883546</v>
      </c>
      <c r="S2382" s="275">
        <v>384.19226908071357</v>
      </c>
      <c r="T2382" s="275">
        <v>325.74889435782234</v>
      </c>
      <c r="U2382" s="275">
        <v>319.15657357942598</v>
      </c>
      <c r="V2382" s="275">
        <v>321.62869387132463</v>
      </c>
      <c r="W2382" s="275">
        <v>7.935999061380377</v>
      </c>
      <c r="X2382" s="275">
        <v>0.23031072039674164</v>
      </c>
      <c r="Y2382" s="275">
        <v>4.0831548908885598</v>
      </c>
      <c r="Z2382" s="275">
        <v>1.9467945498656987</v>
      </c>
      <c r="AA2382" s="275">
        <v>1.9467945498656987</v>
      </c>
      <c r="AB2382" s="275">
        <v>1.9467945498656987</v>
      </c>
      <c r="AC2382" s="275">
        <v>1.9467945498656987</v>
      </c>
      <c r="AD2382" s="275">
        <v>1.9467945498656987</v>
      </c>
      <c r="AE2382" s="275">
        <v>1.9467945498656987</v>
      </c>
      <c r="AF2382" s="275">
        <v>438.85143202732235</v>
      </c>
      <c r="AG2382" s="275">
        <v>40.63706837503652</v>
      </c>
      <c r="AH2382" s="275">
        <v>40.63706837503652</v>
      </c>
      <c r="AI2382" s="275">
        <v>94.679883779356473</v>
      </c>
      <c r="AJ2382" s="275">
        <v>94.679883779356473</v>
      </c>
      <c r="AK2382" s="275">
        <v>94.679883779356473</v>
      </c>
    </row>
    <row r="2383" spans="1:37" ht="15" x14ac:dyDescent="0.25">
      <c r="A2383" s="269" t="s">
        <v>1301</v>
      </c>
      <c r="B2383" s="269" t="s">
        <v>1287</v>
      </c>
      <c r="C2383" s="275">
        <v>165</v>
      </c>
      <c r="D2383" s="269" t="s">
        <v>802</v>
      </c>
      <c r="E2383" s="275">
        <v>5728.89959116312</v>
      </c>
      <c r="F2383" s="275">
        <v>5631.9764421902009</v>
      </c>
      <c r="G2383" s="275">
        <v>5664.5524226046509</v>
      </c>
      <c r="H2383" s="275">
        <v>5651.6503352739592</v>
      </c>
      <c r="I2383" s="275">
        <v>5622.9125201756788</v>
      </c>
      <c r="J2383" s="275">
        <v>5635.961414629217</v>
      </c>
      <c r="K2383" s="275">
        <v>5637.3063608770308</v>
      </c>
      <c r="L2383" s="275">
        <v>5616.0590803751193</v>
      </c>
      <c r="M2383" s="275">
        <v>5625.543497086207</v>
      </c>
      <c r="N2383" s="275">
        <v>2291.2081328674517</v>
      </c>
      <c r="O2383" s="275">
        <v>2276.9600805365808</v>
      </c>
      <c r="P2383" s="275">
        <v>2282.3031001606573</v>
      </c>
      <c r="Q2383" s="275">
        <v>2276.9600805365808</v>
      </c>
      <c r="R2383" s="275">
        <v>2273.398067453863</v>
      </c>
      <c r="S2383" s="275">
        <v>2276.0695772659014</v>
      </c>
      <c r="T2383" s="275">
        <v>2276.9600805365808</v>
      </c>
      <c r="U2383" s="275">
        <v>2269.8360543711456</v>
      </c>
      <c r="V2383" s="275">
        <v>2272.5075641831836</v>
      </c>
      <c r="W2383" s="275">
        <v>9.1396680488072839</v>
      </c>
      <c r="X2383" s="275">
        <v>0.48252022301173697</v>
      </c>
      <c r="Y2383" s="275">
        <v>4.8110941359095101</v>
      </c>
      <c r="Z2383" s="275">
        <v>3.9192900183278065</v>
      </c>
      <c r="AA2383" s="275">
        <v>3.9192900183278065</v>
      </c>
      <c r="AB2383" s="275">
        <v>3.9192900183278065</v>
      </c>
      <c r="AC2383" s="275">
        <v>3.9192900183278065</v>
      </c>
      <c r="AD2383" s="275">
        <v>3.9192900183278065</v>
      </c>
      <c r="AE2383" s="275">
        <v>3.9192900183278065</v>
      </c>
      <c r="AF2383" s="275">
        <v>1036.1572311693999</v>
      </c>
      <c r="AG2383" s="275">
        <v>95.947235240499992</v>
      </c>
      <c r="AH2383" s="275">
        <v>95.947235240499992</v>
      </c>
      <c r="AI2383" s="275">
        <v>77.581157876290277</v>
      </c>
      <c r="AJ2383" s="275">
        <v>77.581157876290277</v>
      </c>
      <c r="AK2383" s="275">
        <v>77.581157876290277</v>
      </c>
    </row>
    <row r="2384" spans="1:37" ht="15" x14ac:dyDescent="0.25">
      <c r="A2384" s="269" t="s">
        <v>1302</v>
      </c>
      <c r="B2384" s="269" t="s">
        <v>1293</v>
      </c>
      <c r="C2384" s="275">
        <v>167</v>
      </c>
      <c r="D2384" s="269" t="s">
        <v>802</v>
      </c>
      <c r="E2384" s="275">
        <v>7535.7923575729637</v>
      </c>
      <c r="F2384" s="275">
        <v>4964.2929838022255</v>
      </c>
      <c r="G2384" s="275">
        <v>6586.8092031355263</v>
      </c>
      <c r="H2384" s="275">
        <v>7535.7923575729637</v>
      </c>
      <c r="I2384" s="275">
        <v>4964.2929838022255</v>
      </c>
      <c r="J2384" s="275">
        <v>6586.3254216934802</v>
      </c>
      <c r="K2384" s="275">
        <v>7535.7923575729637</v>
      </c>
      <c r="L2384" s="275">
        <v>4964.2929838022255</v>
      </c>
      <c r="M2384" s="275">
        <v>6586.8092031355263</v>
      </c>
      <c r="N2384" s="275">
        <v>2495.5751481658754</v>
      </c>
      <c r="O2384" s="275">
        <v>1502.5145139210929</v>
      </c>
      <c r="P2384" s="275">
        <v>2134.4621902586823</v>
      </c>
      <c r="Q2384" s="275">
        <v>2495.5751481658754</v>
      </c>
      <c r="R2384" s="275">
        <v>1502.5145139210929</v>
      </c>
      <c r="S2384" s="275">
        <v>2134.4621902586819</v>
      </c>
      <c r="T2384" s="275">
        <v>2495.5751481658754</v>
      </c>
      <c r="U2384" s="275">
        <v>1502.5145139210929</v>
      </c>
      <c r="V2384" s="275">
        <v>2134.4621902586819</v>
      </c>
      <c r="W2384" s="275">
        <v>10.79144733886309</v>
      </c>
      <c r="X2384" s="275">
        <v>0.38784796409322286</v>
      </c>
      <c r="Y2384" s="275">
        <v>5.5896476514781561</v>
      </c>
      <c r="Z2384" s="275">
        <v>5.3148047944310663</v>
      </c>
      <c r="AA2384" s="275">
        <v>5.3148047944310663</v>
      </c>
      <c r="AB2384" s="275">
        <v>5.3148047944310663</v>
      </c>
      <c r="AC2384" s="275">
        <v>5.3148047944310663</v>
      </c>
      <c r="AD2384" s="275">
        <v>5.3148047944310663</v>
      </c>
      <c r="AE2384" s="275">
        <v>5.3148047944310663</v>
      </c>
      <c r="AF2384" s="275">
        <v>922.78270498577751</v>
      </c>
      <c r="AG2384" s="275">
        <v>85.448836928078663</v>
      </c>
      <c r="AH2384" s="275">
        <v>85.448836928078663</v>
      </c>
      <c r="AI2384" s="275">
        <v>140.4598863417543</v>
      </c>
      <c r="AJ2384" s="275">
        <v>140.4598863417543</v>
      </c>
      <c r="AK2384" s="275">
        <v>140.4598863417543</v>
      </c>
    </row>
    <row r="2385" spans="1:37" ht="15" x14ac:dyDescent="0.25">
      <c r="A2385" s="269" t="s">
        <v>4324</v>
      </c>
      <c r="B2385" s="269" t="s">
        <v>688</v>
      </c>
      <c r="C2385" s="275">
        <v>170</v>
      </c>
      <c r="D2385" s="269" t="s">
        <v>802</v>
      </c>
      <c r="E2385" s="275">
        <v>4972.5244649079823</v>
      </c>
      <c r="F2385" s="275">
        <v>4925.5804668445726</v>
      </c>
      <c r="G2385" s="275">
        <v>4942.0581382419341</v>
      </c>
      <c r="H2385" s="275">
        <v>4914.8791852102313</v>
      </c>
      <c r="I2385" s="275">
        <v>4889.4622582060183</v>
      </c>
      <c r="J2385" s="275">
        <v>4906.2388312711337</v>
      </c>
      <c r="K2385" s="275">
        <v>4913.8465966936992</v>
      </c>
      <c r="L2385" s="275">
        <v>4889.4622582060183</v>
      </c>
      <c r="M2385" s="275">
        <v>4900.4983035090718</v>
      </c>
      <c r="N2385" s="275">
        <v>160.57078073335779</v>
      </c>
      <c r="O2385" s="275">
        <v>154.7558425630607</v>
      </c>
      <c r="P2385" s="275">
        <v>156.93780476396097</v>
      </c>
      <c r="Q2385" s="275">
        <v>158.90684178885397</v>
      </c>
      <c r="R2385" s="275">
        <v>150.04960553607884</v>
      </c>
      <c r="S2385" s="275">
        <v>154.84315372385274</v>
      </c>
      <c r="T2385" s="275">
        <v>158.90466516959177</v>
      </c>
      <c r="U2385" s="275">
        <v>148.60294500610667</v>
      </c>
      <c r="V2385" s="275">
        <v>153.38833087164736</v>
      </c>
      <c r="W2385" s="275">
        <v>7.1060843155039084</v>
      </c>
      <c r="X2385" s="275">
        <v>0.15611405162931738</v>
      </c>
      <c r="Y2385" s="275">
        <v>3.6310991835666129</v>
      </c>
      <c r="Z2385" s="275">
        <v>1.553829569415569</v>
      </c>
      <c r="AA2385" s="275">
        <v>1.553829569415569</v>
      </c>
      <c r="AB2385" s="275">
        <v>1.553829569415569</v>
      </c>
      <c r="AC2385" s="275">
        <v>1.553829569415569</v>
      </c>
      <c r="AD2385" s="275">
        <v>1.553829569415569</v>
      </c>
      <c r="AE2385" s="275">
        <v>1.553829569415569</v>
      </c>
      <c r="AF2385" s="275">
        <v>3909.8284976627001</v>
      </c>
      <c r="AG2385" s="275">
        <v>362.04622085619997</v>
      </c>
      <c r="AH2385" s="275">
        <v>362.04622085619997</v>
      </c>
      <c r="AI2385" s="275">
        <v>14.942417038169932</v>
      </c>
      <c r="AJ2385" s="275">
        <v>14.942417038169932</v>
      </c>
      <c r="AK2385" s="275">
        <v>14.942417038169932</v>
      </c>
    </row>
    <row r="2386" spans="1:37" ht="15" x14ac:dyDescent="0.25">
      <c r="A2386" s="269" t="s">
        <v>1303</v>
      </c>
      <c r="B2386" s="269" t="s">
        <v>1289</v>
      </c>
      <c r="C2386" s="275">
        <v>166</v>
      </c>
      <c r="D2386" s="269" t="s">
        <v>802</v>
      </c>
      <c r="E2386" s="275">
        <v>6973.059558204136</v>
      </c>
      <c r="F2386" s="275">
        <v>6876.1364092312169</v>
      </c>
      <c r="G2386" s="275">
        <v>6908.712389645666</v>
      </c>
      <c r="H2386" s="275">
        <v>6895.8103023149752</v>
      </c>
      <c r="I2386" s="275">
        <v>6867.0724872166948</v>
      </c>
      <c r="J2386" s="275">
        <v>6880.1213816702339</v>
      </c>
      <c r="K2386" s="275">
        <v>6881.4663279180468</v>
      </c>
      <c r="L2386" s="275">
        <v>6860.2190474161353</v>
      </c>
      <c r="M2386" s="275">
        <v>6869.703464127223</v>
      </c>
      <c r="N2386" s="275">
        <v>2143.9508742863804</v>
      </c>
      <c r="O2386" s="275">
        <v>2129.7028219555095</v>
      </c>
      <c r="P2386" s="275">
        <v>2135.0458415795865</v>
      </c>
      <c r="Q2386" s="275">
        <v>2129.7028219555095</v>
      </c>
      <c r="R2386" s="275">
        <v>2126.1408088727921</v>
      </c>
      <c r="S2386" s="275">
        <v>2128.8123186848302</v>
      </c>
      <c r="T2386" s="275">
        <v>2129.7028219555095</v>
      </c>
      <c r="U2386" s="275">
        <v>2122.5787957900743</v>
      </c>
      <c r="V2386" s="275">
        <v>2125.2503056021128</v>
      </c>
      <c r="W2386" s="275">
        <v>9.1599007659635348</v>
      </c>
      <c r="X2386" s="275">
        <v>0.48416986387111199</v>
      </c>
      <c r="Y2386" s="275">
        <v>4.822035314917323</v>
      </c>
      <c r="Z2386" s="275">
        <v>3.9294083443590568</v>
      </c>
      <c r="AA2386" s="275">
        <v>3.9294083443590568</v>
      </c>
      <c r="AB2386" s="275">
        <v>3.9294083443590568</v>
      </c>
      <c r="AC2386" s="275">
        <v>3.9294083443590568</v>
      </c>
      <c r="AD2386" s="275">
        <v>3.9294083443590568</v>
      </c>
      <c r="AE2386" s="275">
        <v>3.9294083443590568</v>
      </c>
      <c r="AF2386" s="275">
        <v>953.35845023950003</v>
      </c>
      <c r="AG2386" s="275">
        <v>88.280120686099991</v>
      </c>
      <c r="AH2386" s="275">
        <v>88.280120686099991</v>
      </c>
      <c r="AI2386" s="275">
        <v>96.414904935660246</v>
      </c>
      <c r="AJ2386" s="275">
        <v>96.414904935660246</v>
      </c>
      <c r="AK2386" s="275">
        <v>96.414904935660246</v>
      </c>
    </row>
    <row r="2387" spans="1:37" ht="15" x14ac:dyDescent="0.25">
      <c r="A2387" s="269" t="s">
        <v>1304</v>
      </c>
      <c r="B2387" s="269" t="s">
        <v>1295</v>
      </c>
      <c r="C2387" s="275">
        <v>172</v>
      </c>
      <c r="D2387" s="269" t="s">
        <v>802</v>
      </c>
      <c r="E2387" s="275">
        <v>6774.0112165125556</v>
      </c>
      <c r="F2387" s="275">
        <v>5212.8093672824189</v>
      </c>
      <c r="G2387" s="275">
        <v>6254.5624066464006</v>
      </c>
      <c r="H2387" s="275">
        <v>6774.0112165125556</v>
      </c>
      <c r="I2387" s="275">
        <v>5208.9586519432351</v>
      </c>
      <c r="J2387" s="275">
        <v>6253.5997278116047</v>
      </c>
      <c r="K2387" s="275">
        <v>6774.0112165125556</v>
      </c>
      <c r="L2387" s="275">
        <v>5212.8093672824189</v>
      </c>
      <c r="M2387" s="275">
        <v>6254.5624066464006</v>
      </c>
      <c r="N2387" s="275">
        <v>1728.3731540721519</v>
      </c>
      <c r="O2387" s="275">
        <v>1417.9358237552869</v>
      </c>
      <c r="P2387" s="275">
        <v>1618.8161332491984</v>
      </c>
      <c r="Q2387" s="275">
        <v>1728.3731540721519</v>
      </c>
      <c r="R2387" s="275">
        <v>1417.9358237552869</v>
      </c>
      <c r="S2387" s="275">
        <v>1618.8161332491984</v>
      </c>
      <c r="T2387" s="275">
        <v>1728.3731540721519</v>
      </c>
      <c r="U2387" s="275">
        <v>1417.9358237552869</v>
      </c>
      <c r="V2387" s="275">
        <v>1618.8161332491984</v>
      </c>
      <c r="W2387" s="275">
        <v>10.890721899211</v>
      </c>
      <c r="X2387" s="275">
        <v>0.41688921012649666</v>
      </c>
      <c r="Y2387" s="275">
        <v>5.6538055546687485</v>
      </c>
      <c r="Z2387" s="275">
        <v>5.6406329371934536</v>
      </c>
      <c r="AA2387" s="275">
        <v>5.6406329371934536</v>
      </c>
      <c r="AB2387" s="275">
        <v>5.6406329371934536</v>
      </c>
      <c r="AC2387" s="275">
        <v>5.6406329371934536</v>
      </c>
      <c r="AD2387" s="275">
        <v>5.6406329371934536</v>
      </c>
      <c r="AE2387" s="275">
        <v>5.6406329371934536</v>
      </c>
      <c r="AF2387" s="275">
        <v>1051.5032964545999</v>
      </c>
      <c r="AG2387" s="275">
        <v>97.367805136699985</v>
      </c>
      <c r="AH2387" s="275">
        <v>97.367805136699985</v>
      </c>
      <c r="AI2387" s="275">
        <v>232.10018412023297</v>
      </c>
      <c r="AJ2387" s="275">
        <v>232.10018412023297</v>
      </c>
      <c r="AK2387" s="275">
        <v>232.10018412023297</v>
      </c>
    </row>
    <row r="2388" spans="1:37" ht="15" x14ac:dyDescent="0.25">
      <c r="A2388" s="269" t="s">
        <v>4325</v>
      </c>
      <c r="B2388" s="269" t="s">
        <v>1277</v>
      </c>
      <c r="C2388" s="275">
        <v>22</v>
      </c>
      <c r="D2388" s="269" t="s">
        <v>802</v>
      </c>
      <c r="E2388" s="275">
        <v>218.58223429119045</v>
      </c>
      <c r="F2388" s="275">
        <v>174.37097493668995</v>
      </c>
      <c r="G2388" s="275">
        <v>189.46490346509665</v>
      </c>
      <c r="H2388" s="275">
        <v>183.92333313657295</v>
      </c>
      <c r="I2388" s="275">
        <v>169.78362357076159</v>
      </c>
      <c r="J2388" s="275">
        <v>175.4472977539242</v>
      </c>
      <c r="K2388" s="275">
        <v>173.71125937167244</v>
      </c>
      <c r="L2388" s="275">
        <v>166.47757529113989</v>
      </c>
      <c r="M2388" s="275">
        <v>170.30655315616383</v>
      </c>
      <c r="N2388" s="275">
        <v>91.132153103255021</v>
      </c>
      <c r="O2388" s="275">
        <v>85.624473904451634</v>
      </c>
      <c r="P2388" s="275">
        <v>87.689853604002906</v>
      </c>
      <c r="Q2388" s="275">
        <v>86.401308631250814</v>
      </c>
      <c r="R2388" s="275">
        <v>84.402921050110606</v>
      </c>
      <c r="S2388" s="275">
        <v>85.746344790605917</v>
      </c>
      <c r="T2388" s="275">
        <v>86.401308631250814</v>
      </c>
      <c r="U2388" s="275">
        <v>83.026001250409763</v>
      </c>
      <c r="V2388" s="275">
        <v>84.36942499090506</v>
      </c>
      <c r="W2388" s="275">
        <v>0.81433162196148245</v>
      </c>
      <c r="X2388" s="275">
        <v>3.1578847832772608E-2</v>
      </c>
      <c r="Y2388" s="275">
        <v>0.42295523489712755</v>
      </c>
      <c r="Z2388" s="275">
        <v>0.37832926515217041</v>
      </c>
      <c r="AA2388" s="275">
        <v>0.37832926515217041</v>
      </c>
      <c r="AB2388" s="275">
        <v>0.37832926515217041</v>
      </c>
      <c r="AC2388" s="275">
        <v>0.37832926515217041</v>
      </c>
      <c r="AD2388" s="275">
        <v>0.37832926515217041</v>
      </c>
      <c r="AE2388" s="275">
        <v>0.37832926515217041</v>
      </c>
      <c r="AF2388" s="275">
        <v>89.247929831000022</v>
      </c>
      <c r="AG2388" s="275">
        <v>8.264270205299999</v>
      </c>
      <c r="AH2388" s="275">
        <v>8.264270205299999</v>
      </c>
      <c r="AI2388" s="275">
        <v>9.058267492658878</v>
      </c>
      <c r="AJ2388" s="275">
        <v>9.058267492658878</v>
      </c>
      <c r="AK2388" s="275">
        <v>9.058267492658878</v>
      </c>
    </row>
    <row r="2389" spans="1:37" ht="15" x14ac:dyDescent="0.25">
      <c r="A2389" s="269" t="s">
        <v>2106</v>
      </c>
      <c r="B2389" s="269" t="s">
        <v>1300</v>
      </c>
      <c r="C2389" s="275">
        <v>294</v>
      </c>
      <c r="D2389" s="269" t="s">
        <v>802</v>
      </c>
      <c r="E2389" s="275">
        <v>18386.250479004906</v>
      </c>
      <c r="F2389" s="275">
        <v>10409.428446236605</v>
      </c>
      <c r="G2389" s="275">
        <v>15175.78233094331</v>
      </c>
      <c r="H2389" s="275">
        <v>18386.250479004906</v>
      </c>
      <c r="I2389" s="275">
        <v>10409.428446236605</v>
      </c>
      <c r="J2389" s="275">
        <v>14363.66554554645</v>
      </c>
      <c r="K2389" s="275">
        <v>18386.250479004906</v>
      </c>
      <c r="L2389" s="275">
        <v>10421.460311704035</v>
      </c>
      <c r="M2389" s="275">
        <v>15556.146389519123</v>
      </c>
      <c r="N2389" s="275">
        <v>6676.8153378210372</v>
      </c>
      <c r="O2389" s="275">
        <v>3480.0407087409558</v>
      </c>
      <c r="P2389" s="275">
        <v>5487.9382896331081</v>
      </c>
      <c r="Q2389" s="275">
        <v>6676.8153378210372</v>
      </c>
      <c r="R2389" s="275">
        <v>3480.0407087409558</v>
      </c>
      <c r="S2389" s="275">
        <v>5160.7741767370871</v>
      </c>
      <c r="T2389" s="275">
        <v>6676.8153378210372</v>
      </c>
      <c r="U2389" s="275">
        <v>3480.0407087409558</v>
      </c>
      <c r="V2389" s="275">
        <v>5617.9907203599578</v>
      </c>
      <c r="W2389" s="275">
        <v>12.78279302088419</v>
      </c>
      <c r="X2389" s="275">
        <v>0.34822652589812553</v>
      </c>
      <c r="Y2389" s="275">
        <v>6.5655097733911578</v>
      </c>
      <c r="Z2389" s="275">
        <v>5.703744199252113</v>
      </c>
      <c r="AA2389" s="275">
        <v>5.703744199252113</v>
      </c>
      <c r="AB2389" s="275">
        <v>5.703744199252113</v>
      </c>
      <c r="AC2389" s="275">
        <v>5.703744199252113</v>
      </c>
      <c r="AD2389" s="275">
        <v>5.703744199252113</v>
      </c>
      <c r="AE2389" s="275">
        <v>5.703744199252113</v>
      </c>
      <c r="AF2389" s="275">
        <v>1769.6168551512806</v>
      </c>
      <c r="AG2389" s="275">
        <v>163.86488187925912</v>
      </c>
      <c r="AH2389" s="275">
        <v>163.86488187925912</v>
      </c>
      <c r="AI2389" s="275">
        <v>1505.3894754100008</v>
      </c>
      <c r="AJ2389" s="275">
        <v>1505.3894754100008</v>
      </c>
      <c r="AK2389" s="275">
        <v>1505.3894754100008</v>
      </c>
    </row>
    <row r="2390" spans="1:37" ht="15" x14ac:dyDescent="0.25">
      <c r="A2390" s="269" t="s">
        <v>2107</v>
      </c>
      <c r="B2390" s="269" t="s">
        <v>2108</v>
      </c>
      <c r="C2390" s="275">
        <v>277</v>
      </c>
      <c r="D2390" s="269" t="s">
        <v>802</v>
      </c>
      <c r="E2390" s="275">
        <v>8018.8737887483185</v>
      </c>
      <c r="F2390" s="275">
        <v>6697.2063028910734</v>
      </c>
      <c r="G2390" s="275">
        <v>7647.0499276492037</v>
      </c>
      <c r="H2390" s="275">
        <v>8018.8737887483185</v>
      </c>
      <c r="I2390" s="275">
        <v>6693.3555875518896</v>
      </c>
      <c r="J2390" s="275">
        <v>7646.0872488144068</v>
      </c>
      <c r="K2390" s="275">
        <v>8018.8737887483185</v>
      </c>
      <c r="L2390" s="275">
        <v>6697.2063028910734</v>
      </c>
      <c r="M2390" s="275">
        <v>7647.0499276492028</v>
      </c>
      <c r="N2390" s="275">
        <v>3195.3796711709915</v>
      </c>
      <c r="O2390" s="275">
        <v>2845.8101472543522</v>
      </c>
      <c r="P2390" s="275">
        <v>3032.0212061326388</v>
      </c>
      <c r="Q2390" s="275">
        <v>3195.3796711709915</v>
      </c>
      <c r="R2390" s="275">
        <v>2845.8101472543522</v>
      </c>
      <c r="S2390" s="275">
        <v>3032.0212061326388</v>
      </c>
      <c r="T2390" s="275">
        <v>3195.3796711709915</v>
      </c>
      <c r="U2390" s="275">
        <v>2845.8101472543522</v>
      </c>
      <c r="V2390" s="275">
        <v>3032.0212061326388</v>
      </c>
      <c r="W2390" s="275">
        <v>18.039691568886777</v>
      </c>
      <c r="X2390" s="275">
        <v>0.91247320105633867</v>
      </c>
      <c r="Y2390" s="275">
        <v>9.4760823849715585</v>
      </c>
      <c r="Z2390" s="275">
        <v>10.208889253390698</v>
      </c>
      <c r="AA2390" s="275">
        <v>10.208889253390698</v>
      </c>
      <c r="AB2390" s="275">
        <v>10.208889253390698</v>
      </c>
      <c r="AC2390" s="275">
        <v>10.208889253390698</v>
      </c>
      <c r="AD2390" s="275">
        <v>10.208889253390698</v>
      </c>
      <c r="AE2390" s="275">
        <v>10.208889253390698</v>
      </c>
      <c r="AF2390" s="275">
        <v>1575.2363603372805</v>
      </c>
      <c r="AG2390" s="275">
        <v>145.86508722865915</v>
      </c>
      <c r="AH2390" s="275">
        <v>145.86508722865915</v>
      </c>
      <c r="AI2390" s="275">
        <v>279.8525184425032</v>
      </c>
      <c r="AJ2390" s="275">
        <v>279.8525184425032</v>
      </c>
      <c r="AK2390" s="275">
        <v>279.8525184425032</v>
      </c>
    </row>
    <row r="2391" spans="1:37" ht="15" x14ac:dyDescent="0.25">
      <c r="A2391" s="269" t="s">
        <v>2109</v>
      </c>
      <c r="B2391" s="269" t="s">
        <v>2110</v>
      </c>
      <c r="C2391" s="275">
        <v>272</v>
      </c>
      <c r="D2391" s="269" t="s">
        <v>802</v>
      </c>
      <c r="E2391" s="275">
        <v>12177.3985587073</v>
      </c>
      <c r="F2391" s="275">
        <v>9813.6733911157444</v>
      </c>
      <c r="G2391" s="275">
        <v>10994.369775165018</v>
      </c>
      <c r="H2391" s="275">
        <v>12177.3985587073</v>
      </c>
      <c r="I2391" s="275">
        <v>9813.6733911157444</v>
      </c>
      <c r="J2391" s="275">
        <v>10993.407096330224</v>
      </c>
      <c r="K2391" s="275">
        <v>12177.3985587073</v>
      </c>
      <c r="L2391" s="275">
        <v>9813.6733911157444</v>
      </c>
      <c r="M2391" s="275">
        <v>10994.36977516502</v>
      </c>
      <c r="N2391" s="275">
        <v>3708.9056255700375</v>
      </c>
      <c r="O2391" s="275">
        <v>2909.3924690267208</v>
      </c>
      <c r="P2391" s="275">
        <v>3358.2166652937581</v>
      </c>
      <c r="Q2391" s="275">
        <v>3708.9056255700375</v>
      </c>
      <c r="R2391" s="275">
        <v>2909.3924690267208</v>
      </c>
      <c r="S2391" s="275">
        <v>3358.2166652937585</v>
      </c>
      <c r="T2391" s="275">
        <v>3708.9056255700375</v>
      </c>
      <c r="U2391" s="275">
        <v>2909.3924690267208</v>
      </c>
      <c r="V2391" s="275">
        <v>3358.2166652937585</v>
      </c>
      <c r="W2391" s="275">
        <v>15.504125701335457</v>
      </c>
      <c r="X2391" s="275">
        <v>0.49543731457281176</v>
      </c>
      <c r="Y2391" s="275">
        <v>7.9997815079541343</v>
      </c>
      <c r="Z2391" s="275">
        <v>6.3652418253162972</v>
      </c>
      <c r="AA2391" s="275">
        <v>6.3652418253162972</v>
      </c>
      <c r="AB2391" s="275">
        <v>6.3652418253162972</v>
      </c>
      <c r="AC2391" s="275">
        <v>6.3652418253162972</v>
      </c>
      <c r="AD2391" s="275">
        <v>6.3652418253162972</v>
      </c>
      <c r="AE2391" s="275">
        <v>6.3652418253162972</v>
      </c>
      <c r="AF2391" s="275">
        <v>1641.2154882762809</v>
      </c>
      <c r="AG2391" s="275">
        <v>151.97468002045912</v>
      </c>
      <c r="AH2391" s="275">
        <v>151.97468002045912</v>
      </c>
      <c r="AI2391" s="275">
        <v>523.62920784564596</v>
      </c>
      <c r="AJ2391" s="275">
        <v>523.62920784564596</v>
      </c>
      <c r="AK2391" s="275">
        <v>523.62920784564596</v>
      </c>
    </row>
    <row r="2392" spans="1:37" ht="15" x14ac:dyDescent="0.25">
      <c r="A2392" s="269" t="s">
        <v>3284</v>
      </c>
      <c r="B2392" s="269" t="s">
        <v>2111</v>
      </c>
      <c r="C2392" s="275">
        <v>113</v>
      </c>
      <c r="D2392" s="269" t="s">
        <v>802</v>
      </c>
      <c r="E2392" s="275">
        <v>467.68945179061939</v>
      </c>
      <c r="F2392" s="275">
        <v>330.43277588528684</v>
      </c>
      <c r="G2392" s="275">
        <v>369.30353982641583</v>
      </c>
      <c r="H2392" s="275">
        <v>362.33660568731074</v>
      </c>
      <c r="I2392" s="275">
        <v>311.46677754141598</v>
      </c>
      <c r="J2392" s="275">
        <v>338.22382871462105</v>
      </c>
      <c r="K2392" s="275">
        <v>362.33660568731074</v>
      </c>
      <c r="L2392" s="275">
        <v>311.46677754141598</v>
      </c>
      <c r="M2392" s="275">
        <v>329.43939640755974</v>
      </c>
      <c r="N2392" s="275">
        <v>144.07046096908962</v>
      </c>
      <c r="O2392" s="275">
        <v>112.5095796537821</v>
      </c>
      <c r="P2392" s="275">
        <v>124.47259327775963</v>
      </c>
      <c r="Q2392" s="275">
        <v>123.63344495312127</v>
      </c>
      <c r="R2392" s="275">
        <v>110.60690241041549</v>
      </c>
      <c r="S2392" s="275">
        <v>117.42559881829376</v>
      </c>
      <c r="T2392" s="275">
        <v>123.63344495312127</v>
      </c>
      <c r="U2392" s="275">
        <v>107.34227177251874</v>
      </c>
      <c r="V2392" s="275">
        <v>114.84194487766209</v>
      </c>
      <c r="W2392" s="275">
        <v>5.9471118272833623</v>
      </c>
      <c r="X2392" s="275">
        <v>0.15823993125388691</v>
      </c>
      <c r="Y2392" s="275">
        <v>3.0526758792686248</v>
      </c>
      <c r="Z2392" s="275">
        <v>1.2344250891548441</v>
      </c>
      <c r="AA2392" s="275">
        <v>1.2344250891548441</v>
      </c>
      <c r="AB2392" s="275">
        <v>1.2344250891548441</v>
      </c>
      <c r="AC2392" s="275">
        <v>1.2344250891548441</v>
      </c>
      <c r="AD2392" s="275">
        <v>1.2344250891548441</v>
      </c>
      <c r="AE2392" s="275">
        <v>1.2344250891548441</v>
      </c>
      <c r="AF2392" s="275">
        <v>266.09461576775078</v>
      </c>
      <c r="AG2392" s="275">
        <v>24.640102526919144</v>
      </c>
      <c r="AH2392" s="275">
        <v>24.640102526919144</v>
      </c>
      <c r="AI2392" s="275">
        <v>20.586406798235263</v>
      </c>
      <c r="AJ2392" s="275">
        <v>20.586406798235263</v>
      </c>
      <c r="AK2392" s="275">
        <v>20.586406798235263</v>
      </c>
    </row>
    <row r="2393" spans="1:37" ht="15" x14ac:dyDescent="0.25">
      <c r="A2393" s="269" t="s">
        <v>3285</v>
      </c>
      <c r="B2393" s="269" t="s">
        <v>1305</v>
      </c>
      <c r="C2393" s="275">
        <v>61</v>
      </c>
      <c r="D2393" s="269" t="s">
        <v>802</v>
      </c>
      <c r="E2393" s="275">
        <v>174.3509696083928</v>
      </c>
      <c r="F2393" s="275">
        <v>105.89625698953715</v>
      </c>
      <c r="G2393" s="275">
        <v>127.36015914541913</v>
      </c>
      <c r="H2393" s="275">
        <v>122.70555225643892</v>
      </c>
      <c r="I2393" s="275">
        <v>98.312436230432212</v>
      </c>
      <c r="J2393" s="275">
        <v>112.55284961765445</v>
      </c>
      <c r="K2393" s="275">
        <v>122.70555225643892</v>
      </c>
      <c r="L2393" s="275">
        <v>98.312436230432212</v>
      </c>
      <c r="M2393" s="275">
        <v>109.01165420028248</v>
      </c>
      <c r="N2393" s="275">
        <v>60.009692437593834</v>
      </c>
      <c r="O2393" s="275">
        <v>40.625565289843529</v>
      </c>
      <c r="P2393" s="275">
        <v>47.894612970249902</v>
      </c>
      <c r="Q2393" s="275">
        <v>48.033992142367374</v>
      </c>
      <c r="R2393" s="275">
        <v>39.483746929167879</v>
      </c>
      <c r="S2393" s="275">
        <v>44.044324125936534</v>
      </c>
      <c r="T2393" s="275">
        <v>48.033992142367374</v>
      </c>
      <c r="U2393" s="275">
        <v>38.341928568492222</v>
      </c>
      <c r="V2393" s="275">
        <v>42.902505765260884</v>
      </c>
      <c r="W2393" s="275">
        <v>4.6282254404715033</v>
      </c>
      <c r="X2393" s="275">
        <v>8.4617149460141594E-2</v>
      </c>
      <c r="Y2393" s="275">
        <v>2.3564212949658225</v>
      </c>
      <c r="Z2393" s="275">
        <v>0.55920063899381312</v>
      </c>
      <c r="AA2393" s="275">
        <v>0.55920063899381312</v>
      </c>
      <c r="AB2393" s="275">
        <v>0.55920063899381312</v>
      </c>
      <c r="AC2393" s="275">
        <v>0.55920063899381312</v>
      </c>
      <c r="AD2393" s="275">
        <v>0.55920063899381312</v>
      </c>
      <c r="AE2393" s="275">
        <v>0.55920063899381312</v>
      </c>
      <c r="AF2393" s="275">
        <v>152.59652864345048</v>
      </c>
      <c r="AG2393" s="275">
        <v>14.130288528360042</v>
      </c>
      <c r="AH2393" s="275">
        <v>14.130288528360042</v>
      </c>
      <c r="AI2393" s="275">
        <v>13.974876332811128</v>
      </c>
      <c r="AJ2393" s="275">
        <v>13.974876332811128</v>
      </c>
      <c r="AK2393" s="275">
        <v>13.974876332811128</v>
      </c>
    </row>
    <row r="2394" spans="1:37" ht="15" x14ac:dyDescent="0.25">
      <c r="A2394" s="269" t="s">
        <v>1306</v>
      </c>
      <c r="B2394" s="269" t="s">
        <v>685</v>
      </c>
      <c r="C2394" s="275">
        <v>167</v>
      </c>
      <c r="D2394" s="269" t="s">
        <v>802</v>
      </c>
      <c r="E2394" s="275">
        <v>4185.5522989394913</v>
      </c>
      <c r="F2394" s="275">
        <v>3807.8732130966409</v>
      </c>
      <c r="G2394" s="275">
        <v>3911.2775284275835</v>
      </c>
      <c r="H2394" s="275">
        <v>4330.8105744138229</v>
      </c>
      <c r="I2394" s="275">
        <v>4015.7772608112282</v>
      </c>
      <c r="J2394" s="275">
        <v>4203.0350712623194</v>
      </c>
      <c r="K2394" s="275">
        <v>3807.8277742205714</v>
      </c>
      <c r="L2394" s="275">
        <v>3791.9558512815606</v>
      </c>
      <c r="M2394" s="275">
        <v>3800.6961074386859</v>
      </c>
      <c r="N2394" s="275">
        <v>404.59580469742599</v>
      </c>
      <c r="O2394" s="275">
        <v>343.59231051363543</v>
      </c>
      <c r="P2394" s="275">
        <v>359.71122374138304</v>
      </c>
      <c r="Q2394" s="275">
        <v>419.02356573933281</v>
      </c>
      <c r="R2394" s="275">
        <v>375.91999132464855</v>
      </c>
      <c r="S2394" s="275">
        <v>401.96922206314684</v>
      </c>
      <c r="T2394" s="275">
        <v>343.59231051363543</v>
      </c>
      <c r="U2394" s="275">
        <v>336.46828434820009</v>
      </c>
      <c r="V2394" s="275">
        <v>339.13979416023835</v>
      </c>
      <c r="W2394" s="275">
        <v>7.935999061380377</v>
      </c>
      <c r="X2394" s="275">
        <v>0.23031072039674164</v>
      </c>
      <c r="Y2394" s="275">
        <v>4.0831548908885598</v>
      </c>
      <c r="Z2394" s="275">
        <v>1.9467945498656987</v>
      </c>
      <c r="AA2394" s="275">
        <v>1.9467945498656987</v>
      </c>
      <c r="AB2394" s="275">
        <v>1.9467945498656987</v>
      </c>
      <c r="AC2394" s="275">
        <v>1.9467945498656987</v>
      </c>
      <c r="AD2394" s="275">
        <v>1.9467945498656987</v>
      </c>
      <c r="AE2394" s="275">
        <v>1.9467945498656987</v>
      </c>
      <c r="AF2394" s="275">
        <v>460.22279191872235</v>
      </c>
      <c r="AG2394" s="275">
        <v>42.616035009236512</v>
      </c>
      <c r="AH2394" s="275">
        <v>42.616035009236512</v>
      </c>
      <c r="AI2394" s="275">
        <v>96.559764179682347</v>
      </c>
      <c r="AJ2394" s="275">
        <v>96.559764179682347</v>
      </c>
      <c r="AK2394" s="275">
        <v>96.559764179682347</v>
      </c>
    </row>
    <row r="2395" spans="1:37" ht="15" x14ac:dyDescent="0.25">
      <c r="A2395" s="269" t="s">
        <v>3286</v>
      </c>
      <c r="B2395" s="269" t="s">
        <v>1307</v>
      </c>
      <c r="C2395" s="275">
        <v>171</v>
      </c>
      <c r="D2395" s="269" t="s">
        <v>802</v>
      </c>
      <c r="E2395" s="275">
        <v>741.93485458893952</v>
      </c>
      <c r="F2395" s="275">
        <v>606.69362335815822</v>
      </c>
      <c r="G2395" s="275">
        <v>660.28713302561584</v>
      </c>
      <c r="H2395" s="275">
        <v>673.73553951684573</v>
      </c>
      <c r="I2395" s="275">
        <v>619.16403761227707</v>
      </c>
      <c r="J2395" s="275">
        <v>639.07413357508199</v>
      </c>
      <c r="K2395" s="275">
        <v>605.29351535781905</v>
      </c>
      <c r="L2395" s="275">
        <v>582.82080716799396</v>
      </c>
      <c r="M2395" s="275">
        <v>596.22660985498737</v>
      </c>
      <c r="N2395" s="275">
        <v>251.9817753610925</v>
      </c>
      <c r="O2395" s="275">
        <v>231.92096147918687</v>
      </c>
      <c r="P2395" s="275">
        <v>240.03610113014597</v>
      </c>
      <c r="Q2395" s="275">
        <v>236.06730259589818</v>
      </c>
      <c r="R2395" s="275">
        <v>231.05209912542176</v>
      </c>
      <c r="S2395" s="275">
        <v>233.92500006041234</v>
      </c>
      <c r="T2395" s="275">
        <v>231.92096147918687</v>
      </c>
      <c r="U2395" s="275">
        <v>221.89055453823414</v>
      </c>
      <c r="V2395" s="275">
        <v>225.6519571410914</v>
      </c>
      <c r="W2395" s="275">
        <v>8.0265815722543383</v>
      </c>
      <c r="X2395" s="275">
        <v>0.2183138969437726</v>
      </c>
      <c r="Y2395" s="275">
        <v>4.1224477345990556</v>
      </c>
      <c r="Z2395" s="275">
        <v>1.6985429202683309</v>
      </c>
      <c r="AA2395" s="275">
        <v>1.6985429202683309</v>
      </c>
      <c r="AB2395" s="275">
        <v>1.6985429202683309</v>
      </c>
      <c r="AC2395" s="275">
        <v>1.6985429202683309</v>
      </c>
      <c r="AD2395" s="275">
        <v>1.6985429202683309</v>
      </c>
      <c r="AE2395" s="275">
        <v>1.6985429202683309</v>
      </c>
      <c r="AF2395" s="275">
        <v>280.23077101870001</v>
      </c>
      <c r="AG2395" s="275">
        <v>25.9491011233</v>
      </c>
      <c r="AH2395" s="275">
        <v>25.9491011233</v>
      </c>
      <c r="AI2395" s="275">
        <v>26.138192695707669</v>
      </c>
      <c r="AJ2395" s="275">
        <v>26.138192695707669</v>
      </c>
      <c r="AK2395" s="275">
        <v>26.138192695707669</v>
      </c>
    </row>
    <row r="2396" spans="1:37" ht="15" x14ac:dyDescent="0.25">
      <c r="A2396" s="269" t="s">
        <v>4326</v>
      </c>
      <c r="B2396" s="269" t="s">
        <v>686</v>
      </c>
      <c r="C2396" s="275">
        <v>149</v>
      </c>
      <c r="D2396" s="269" t="s">
        <v>802</v>
      </c>
      <c r="E2396" s="275">
        <v>5813.8307217662377</v>
      </c>
      <c r="F2396" s="275">
        <v>5780.6642674193081</v>
      </c>
      <c r="G2396" s="275">
        <v>5791.8811809101671</v>
      </c>
      <c r="H2396" s="275">
        <v>5787.7964939311642</v>
      </c>
      <c r="I2396" s="275">
        <v>5777.6494197648535</v>
      </c>
      <c r="J2396" s="275">
        <v>5781.9255253079318</v>
      </c>
      <c r="K2396" s="275">
        <v>5781.5919201163997</v>
      </c>
      <c r="L2396" s="275">
        <v>5775.3649332125278</v>
      </c>
      <c r="M2396" s="275">
        <v>5778.3843298905595</v>
      </c>
      <c r="N2396" s="275">
        <v>203.48789950782518</v>
      </c>
      <c r="O2396" s="275">
        <v>201.3589013404069</v>
      </c>
      <c r="P2396" s="275">
        <v>202.15863604022763</v>
      </c>
      <c r="Q2396" s="275">
        <v>201.36760781745568</v>
      </c>
      <c r="R2396" s="275">
        <v>200.82719595336789</v>
      </c>
      <c r="S2396" s="275">
        <v>201.22978407735602</v>
      </c>
      <c r="T2396" s="275">
        <v>201.3610779596691</v>
      </c>
      <c r="U2396" s="275">
        <v>200.29549056632888</v>
      </c>
      <c r="V2396" s="275">
        <v>200.69644622587032</v>
      </c>
      <c r="W2396" s="275">
        <v>25.130591878403017</v>
      </c>
      <c r="X2396" s="275">
        <v>0.85050510205807994</v>
      </c>
      <c r="Y2396" s="275">
        <v>12.990548490230548</v>
      </c>
      <c r="Z2396" s="275">
        <v>4.1880716063996175</v>
      </c>
      <c r="AA2396" s="275">
        <v>4.1880716063996175</v>
      </c>
      <c r="AB2396" s="275">
        <v>4.1880716063996175</v>
      </c>
      <c r="AC2396" s="275">
        <v>4.1880716063996175</v>
      </c>
      <c r="AD2396" s="275">
        <v>4.1880716063996175</v>
      </c>
      <c r="AE2396" s="275">
        <v>4.1880716063996175</v>
      </c>
      <c r="AF2396" s="275">
        <v>3890.1553111008002</v>
      </c>
      <c r="AG2396" s="275">
        <v>360.22450487980001</v>
      </c>
      <c r="AH2396" s="275">
        <v>360.22450487980001</v>
      </c>
      <c r="AI2396" s="275">
        <v>8.9819015475831421</v>
      </c>
      <c r="AJ2396" s="275">
        <v>8.9819015475831421</v>
      </c>
      <c r="AK2396" s="275">
        <v>8.9819015475831421</v>
      </c>
    </row>
    <row r="2397" spans="1:37" ht="15" x14ac:dyDescent="0.25">
      <c r="A2397" s="269" t="s">
        <v>3287</v>
      </c>
      <c r="B2397" s="269" t="s">
        <v>686</v>
      </c>
      <c r="C2397" s="275">
        <v>149</v>
      </c>
      <c r="D2397" s="269" t="s">
        <v>802</v>
      </c>
      <c r="E2397" s="275">
        <v>5813.8307217662377</v>
      </c>
      <c r="F2397" s="275">
        <v>5780.6642674193081</v>
      </c>
      <c r="G2397" s="275">
        <v>5791.8811809101671</v>
      </c>
      <c r="H2397" s="275">
        <v>5787.7964939311642</v>
      </c>
      <c r="I2397" s="275">
        <v>5777.6494197648535</v>
      </c>
      <c r="J2397" s="275">
        <v>5781.9255253079318</v>
      </c>
      <c r="K2397" s="275">
        <v>5781.5919201163997</v>
      </c>
      <c r="L2397" s="275">
        <v>5775.3649332125278</v>
      </c>
      <c r="M2397" s="275">
        <v>5778.3843298905595</v>
      </c>
      <c r="N2397" s="275">
        <v>203.48789950782515</v>
      </c>
      <c r="O2397" s="275">
        <v>201.35890134040687</v>
      </c>
      <c r="P2397" s="275">
        <v>202.15863604022761</v>
      </c>
      <c r="Q2397" s="275">
        <v>201.36760781745568</v>
      </c>
      <c r="R2397" s="275">
        <v>200.82719595336789</v>
      </c>
      <c r="S2397" s="275">
        <v>201.22978407735599</v>
      </c>
      <c r="T2397" s="275">
        <v>201.3610779596691</v>
      </c>
      <c r="U2397" s="275">
        <v>200.29549056632885</v>
      </c>
      <c r="V2397" s="275">
        <v>200.69644622587032</v>
      </c>
      <c r="W2397" s="275">
        <v>25.130591878403017</v>
      </c>
      <c r="X2397" s="275">
        <v>0.85050510205807994</v>
      </c>
      <c r="Y2397" s="275">
        <v>12.990548490230548</v>
      </c>
      <c r="Z2397" s="275">
        <v>4.1880716063996175</v>
      </c>
      <c r="AA2397" s="275">
        <v>4.1880716063996175</v>
      </c>
      <c r="AB2397" s="275">
        <v>4.1880716063996175</v>
      </c>
      <c r="AC2397" s="275">
        <v>4.1880716063996175</v>
      </c>
      <c r="AD2397" s="275">
        <v>4.1880716063996175</v>
      </c>
      <c r="AE2397" s="275">
        <v>4.1880716063996175</v>
      </c>
      <c r="AF2397" s="275">
        <v>3890.1453557335999</v>
      </c>
      <c r="AG2397" s="275">
        <v>360.22358302080005</v>
      </c>
      <c r="AH2397" s="275">
        <v>360.22358302080005</v>
      </c>
      <c r="AI2397" s="275">
        <v>8.9819043788489097</v>
      </c>
      <c r="AJ2397" s="275">
        <v>8.9819043788489097</v>
      </c>
      <c r="AK2397" s="275">
        <v>8.9819043788489097</v>
      </c>
    </row>
    <row r="2398" spans="1:37" ht="15" x14ac:dyDescent="0.25">
      <c r="A2398" s="269" t="s">
        <v>4327</v>
      </c>
      <c r="B2398" s="269" t="s">
        <v>1272</v>
      </c>
      <c r="C2398" s="275">
        <v>19</v>
      </c>
      <c r="D2398" s="269" t="s">
        <v>802</v>
      </c>
      <c r="E2398" s="275">
        <v>158.48916956650601</v>
      </c>
      <c r="F2398" s="275">
        <v>128.56463813351556</v>
      </c>
      <c r="G2398" s="275">
        <v>139.34279185196959</v>
      </c>
      <c r="H2398" s="275">
        <v>169.37469684719196</v>
      </c>
      <c r="I2398" s="275">
        <v>143.97935539226626</v>
      </c>
      <c r="J2398" s="275">
        <v>158.14456707851821</v>
      </c>
      <c r="K2398" s="275">
        <v>128.50646449588976</v>
      </c>
      <c r="L2398" s="275">
        <v>125.91497103012559</v>
      </c>
      <c r="M2398" s="275">
        <v>127.29416937259823</v>
      </c>
      <c r="N2398" s="275">
        <v>93.274473714184367</v>
      </c>
      <c r="O2398" s="275">
        <v>89.781096100923008</v>
      </c>
      <c r="P2398" s="275">
        <v>90.772209586446749</v>
      </c>
      <c r="Q2398" s="275">
        <v>93.927437217634264</v>
      </c>
      <c r="R2398" s="275">
        <v>91.558099436656406</v>
      </c>
      <c r="S2398" s="275">
        <v>92.972472376387685</v>
      </c>
      <c r="T2398" s="275">
        <v>89.781096100923008</v>
      </c>
      <c r="U2398" s="275">
        <v>89.249390713883997</v>
      </c>
      <c r="V2398" s="275">
        <v>89.44878023402363</v>
      </c>
      <c r="W2398" s="275">
        <v>5.1098403341738754</v>
      </c>
      <c r="X2398" s="275">
        <v>0.16645715713168813</v>
      </c>
      <c r="Y2398" s="275">
        <v>2.6381487456527819</v>
      </c>
      <c r="Z2398" s="275">
        <v>1.0592284838806569</v>
      </c>
      <c r="AA2398" s="275">
        <v>1.0592284838806569</v>
      </c>
      <c r="AB2398" s="275">
        <v>1.0592284838806569</v>
      </c>
      <c r="AC2398" s="275">
        <v>1.0592284838806569</v>
      </c>
      <c r="AD2398" s="275">
        <v>1.0592284838806569</v>
      </c>
      <c r="AE2398" s="275">
        <v>1.0592284838806569</v>
      </c>
      <c r="AF2398" s="275">
        <v>55.433209451499998</v>
      </c>
      <c r="AG2398" s="275">
        <v>5.1330604892999991</v>
      </c>
      <c r="AH2398" s="275">
        <v>5.1330604892999991</v>
      </c>
      <c r="AI2398" s="275">
        <v>7.5393855824945861</v>
      </c>
      <c r="AJ2398" s="275">
        <v>7.5393855824945861</v>
      </c>
      <c r="AK2398" s="275">
        <v>7.5393855824945861</v>
      </c>
    </row>
    <row r="2399" spans="1:37" ht="15" x14ac:dyDescent="0.25">
      <c r="A2399" s="269" t="s">
        <v>4328</v>
      </c>
      <c r="B2399" s="269" t="s">
        <v>1273</v>
      </c>
      <c r="C2399" s="275">
        <v>38</v>
      </c>
      <c r="D2399" s="269" t="s">
        <v>802</v>
      </c>
      <c r="E2399" s="275">
        <v>149.32724731703274</v>
      </c>
      <c r="F2399" s="275">
        <v>119.53224630616067</v>
      </c>
      <c r="G2399" s="275">
        <v>130.23608529341155</v>
      </c>
      <c r="H2399" s="275">
        <v>126.09021066741344</v>
      </c>
      <c r="I2399" s="275">
        <v>116.51093896798703</v>
      </c>
      <c r="J2399" s="275">
        <v>120.23239162414097</v>
      </c>
      <c r="K2399" s="275">
        <v>119.39887192493237</v>
      </c>
      <c r="L2399" s="275">
        <v>114.22645903446711</v>
      </c>
      <c r="M2399" s="275">
        <v>117.2331101205973</v>
      </c>
      <c r="N2399" s="275">
        <v>40.284317121522847</v>
      </c>
      <c r="O2399" s="275">
        <v>35.534966344565966</v>
      </c>
      <c r="P2399" s="275">
        <v>37.315972885924801</v>
      </c>
      <c r="Q2399" s="275">
        <v>35.534966344565966</v>
      </c>
      <c r="R2399" s="275">
        <v>34.34762865032674</v>
      </c>
      <c r="S2399" s="275">
        <v>35.238131921006158</v>
      </c>
      <c r="T2399" s="275">
        <v>35.534966344565966</v>
      </c>
      <c r="U2399" s="275">
        <v>33.160290956087522</v>
      </c>
      <c r="V2399" s="275">
        <v>34.050794226766939</v>
      </c>
      <c r="W2399" s="275">
        <v>0.72918530952011462</v>
      </c>
      <c r="X2399" s="275">
        <v>1.2964184953021129E-2</v>
      </c>
      <c r="Y2399" s="275">
        <v>0.37107474723656786</v>
      </c>
      <c r="Z2399" s="275">
        <v>0.15982860909691834</v>
      </c>
      <c r="AA2399" s="275">
        <v>0.15982860909691834</v>
      </c>
      <c r="AB2399" s="275">
        <v>0.15982860909691834</v>
      </c>
      <c r="AC2399" s="275">
        <v>0.15982860909691834</v>
      </c>
      <c r="AD2399" s="275">
        <v>0.15982860909691834</v>
      </c>
      <c r="AE2399" s="275">
        <v>0.15982860909691834</v>
      </c>
      <c r="AF2399" s="275">
        <v>56.199390391800002</v>
      </c>
      <c r="AG2399" s="275">
        <v>5.2040101585</v>
      </c>
      <c r="AH2399" s="275">
        <v>5.2040101585</v>
      </c>
      <c r="AI2399" s="275">
        <v>4.649701778303271</v>
      </c>
      <c r="AJ2399" s="275">
        <v>4.649701778303271</v>
      </c>
      <c r="AK2399" s="275">
        <v>4.649701778303271</v>
      </c>
    </row>
    <row r="2400" spans="1:37" ht="15" x14ac:dyDescent="0.25">
      <c r="A2400" s="269" t="s">
        <v>3288</v>
      </c>
      <c r="B2400" s="269" t="s">
        <v>687</v>
      </c>
      <c r="C2400" s="275">
        <v>209</v>
      </c>
      <c r="D2400" s="269" t="s">
        <v>802</v>
      </c>
      <c r="E2400" s="275">
        <v>2573.3063224916395</v>
      </c>
      <c r="F2400" s="275">
        <v>2463.278810062739</v>
      </c>
      <c r="G2400" s="275">
        <v>2513.0159143680189</v>
      </c>
      <c r="H2400" s="275">
        <v>2590.5285706125492</v>
      </c>
      <c r="I2400" s="275">
        <v>2497.9761009056606</v>
      </c>
      <c r="J2400" s="275">
        <v>2546.0589642139807</v>
      </c>
      <c r="K2400" s="275">
        <v>2445.9887292579965</v>
      </c>
      <c r="L2400" s="275">
        <v>2429.121448655354</v>
      </c>
      <c r="M2400" s="275">
        <v>2437.8738653896576</v>
      </c>
      <c r="N2400" s="275">
        <v>320.13431034627666</v>
      </c>
      <c r="O2400" s="275">
        <v>299.5404171762525</v>
      </c>
      <c r="P2400" s="275">
        <v>307.57741020124672</v>
      </c>
      <c r="Q2400" s="275">
        <v>315.84674608475382</v>
      </c>
      <c r="R2400" s="275">
        <v>305.07085248108274</v>
      </c>
      <c r="S2400" s="275">
        <v>310.91528271269772</v>
      </c>
      <c r="T2400" s="275">
        <v>296.98893227832946</v>
      </c>
      <c r="U2400" s="275">
        <v>289.86490611289412</v>
      </c>
      <c r="V2400" s="275">
        <v>292.53641592493238</v>
      </c>
      <c r="W2400" s="275">
        <v>8.6920021996756791</v>
      </c>
      <c r="X2400" s="275">
        <v>0.24364659218630258</v>
      </c>
      <c r="Y2400" s="275">
        <v>4.4678243959309905</v>
      </c>
      <c r="Z2400" s="275">
        <v>2.0352577641064968</v>
      </c>
      <c r="AA2400" s="275">
        <v>2.0352577641064968</v>
      </c>
      <c r="AB2400" s="275">
        <v>2.0352577641064968</v>
      </c>
      <c r="AC2400" s="275">
        <v>2.0352577641064968</v>
      </c>
      <c r="AD2400" s="275">
        <v>2.0352577641064968</v>
      </c>
      <c r="AE2400" s="275">
        <v>2.0352577641064968</v>
      </c>
      <c r="AF2400" s="275">
        <v>450.98216026072237</v>
      </c>
      <c r="AG2400" s="275">
        <v>41.760510717236514</v>
      </c>
      <c r="AH2400" s="275">
        <v>41.760510717236514</v>
      </c>
      <c r="AI2400" s="275">
        <v>40.122412930797452</v>
      </c>
      <c r="AJ2400" s="275">
        <v>40.122412930797452</v>
      </c>
      <c r="AK2400" s="275">
        <v>40.122412930797452</v>
      </c>
    </row>
    <row r="2401" spans="1:37" ht="15" x14ac:dyDescent="0.25">
      <c r="A2401" s="269" t="s">
        <v>4329</v>
      </c>
      <c r="B2401" s="269" t="s">
        <v>2692</v>
      </c>
      <c r="C2401" s="275">
        <v>83</v>
      </c>
      <c r="D2401" s="269" t="s">
        <v>802</v>
      </c>
      <c r="E2401" s="275">
        <v>3493.606210921153</v>
      </c>
      <c r="F2401" s="275">
        <v>3460.9617565603958</v>
      </c>
      <c r="G2401" s="275">
        <v>3472.048170054712</v>
      </c>
      <c r="H2401" s="275">
        <v>3468.0939830722514</v>
      </c>
      <c r="I2401" s="275">
        <v>3457.9469089059407</v>
      </c>
      <c r="J2401" s="275">
        <v>3462.0925144524763</v>
      </c>
      <c r="K2401" s="275">
        <v>3461.3674092713159</v>
      </c>
      <c r="L2401" s="275">
        <v>3455.6624223536155</v>
      </c>
      <c r="M2401" s="275">
        <v>3458.5513190351039</v>
      </c>
      <c r="N2401" s="275">
        <v>75.084800815654276</v>
      </c>
      <c r="O2401" s="275">
        <v>72.957979267498203</v>
      </c>
      <c r="P2401" s="275">
        <v>73.755537348056734</v>
      </c>
      <c r="Q2401" s="275">
        <v>74.45487468208303</v>
      </c>
      <c r="R2401" s="275">
        <v>72.725652963376135</v>
      </c>
      <c r="S2401" s="275">
        <v>73.723190169489328</v>
      </c>
      <c r="T2401" s="275">
        <v>74.45487468208303</v>
      </c>
      <c r="U2401" s="275">
        <v>72.193947576337123</v>
      </c>
      <c r="V2401" s="275">
        <v>73.191484782450317</v>
      </c>
      <c r="W2401" s="275">
        <v>4.1382380298962769</v>
      </c>
      <c r="X2401" s="275">
        <v>0.23530148565040537</v>
      </c>
      <c r="Y2401" s="275">
        <v>2.1867697577733409</v>
      </c>
      <c r="Z2401" s="275">
        <v>1.8391904261530381</v>
      </c>
      <c r="AA2401" s="275">
        <v>1.8391904261530381</v>
      </c>
      <c r="AB2401" s="275">
        <v>1.8391904261530381</v>
      </c>
      <c r="AC2401" s="275">
        <v>1.8391904261530381</v>
      </c>
      <c r="AD2401" s="275">
        <v>1.8391904261530381</v>
      </c>
      <c r="AE2401" s="275">
        <v>1.8391904261530381</v>
      </c>
      <c r="AF2401" s="275">
        <v>1812.5898082178001</v>
      </c>
      <c r="AG2401" s="275">
        <v>167.84401070219999</v>
      </c>
      <c r="AH2401" s="275">
        <v>167.84401070219999</v>
      </c>
      <c r="AI2401" s="275">
        <v>5.9364702987587803</v>
      </c>
      <c r="AJ2401" s="275">
        <v>5.9364702987587803</v>
      </c>
      <c r="AK2401" s="275">
        <v>5.9364702987587803</v>
      </c>
    </row>
    <row r="2402" spans="1:37" ht="15" x14ac:dyDescent="0.25">
      <c r="A2402" s="269" t="s">
        <v>3289</v>
      </c>
      <c r="B2402" s="269" t="s">
        <v>688</v>
      </c>
      <c r="C2402" s="275">
        <v>176</v>
      </c>
      <c r="D2402" s="269" t="s">
        <v>802</v>
      </c>
      <c r="E2402" s="275">
        <v>5082.8100936806168</v>
      </c>
      <c r="F2402" s="275">
        <v>5018.7608684575707</v>
      </c>
      <c r="G2402" s="275">
        <v>5040.9774965969045</v>
      </c>
      <c r="H2402" s="275">
        <v>5008.0595868232303</v>
      </c>
      <c r="I2402" s="275">
        <v>4981.1352359917882</v>
      </c>
      <c r="J2402" s="275">
        <v>5000.1803618249869</v>
      </c>
      <c r="K2402" s="275">
        <v>5008.0128246414151</v>
      </c>
      <c r="L2402" s="275">
        <v>4981.1352359917882</v>
      </c>
      <c r="M2402" s="275">
        <v>4992.6692363542388</v>
      </c>
      <c r="N2402" s="275">
        <v>147.85768837599298</v>
      </c>
      <c r="O2402" s="275">
        <v>140.97933943161783</v>
      </c>
      <c r="P2402" s="275">
        <v>143.56008067279737</v>
      </c>
      <c r="Q2402" s="275">
        <v>145.13033865741107</v>
      </c>
      <c r="R2402" s="275">
        <v>136.00724971111646</v>
      </c>
      <c r="S2402" s="275">
        <v>141.00018741902997</v>
      </c>
      <c r="T2402" s="275">
        <v>145.1281620381489</v>
      </c>
      <c r="U2402" s="275">
        <v>134.29473648762479</v>
      </c>
      <c r="V2402" s="275">
        <v>139.2795118733051</v>
      </c>
      <c r="W2402" s="275">
        <v>7.1060843155039084</v>
      </c>
      <c r="X2402" s="275">
        <v>0.15611405162931738</v>
      </c>
      <c r="Y2402" s="275">
        <v>3.6310991835666129</v>
      </c>
      <c r="Z2402" s="275">
        <v>1.553829569415569</v>
      </c>
      <c r="AA2402" s="275">
        <v>1.553829569415569</v>
      </c>
      <c r="AB2402" s="275">
        <v>1.553829569415569</v>
      </c>
      <c r="AC2402" s="275">
        <v>1.553829569415569</v>
      </c>
      <c r="AD2402" s="275">
        <v>1.553829569415569</v>
      </c>
      <c r="AE2402" s="275">
        <v>1.553829569415569</v>
      </c>
      <c r="AF2402" s="275">
        <v>3919.9192224088001</v>
      </c>
      <c r="AG2402" s="275">
        <v>362.98061213299997</v>
      </c>
      <c r="AH2402" s="275">
        <v>362.98061213299997</v>
      </c>
      <c r="AI2402" s="275">
        <v>15.741102101765851</v>
      </c>
      <c r="AJ2402" s="275">
        <v>15.741102101765851</v>
      </c>
      <c r="AK2402" s="275">
        <v>15.741102101765851</v>
      </c>
    </row>
    <row r="2403" spans="1:37" ht="15" x14ac:dyDescent="0.25">
      <c r="A2403" s="269" t="s">
        <v>3290</v>
      </c>
      <c r="B2403" s="269" t="s">
        <v>2694</v>
      </c>
      <c r="C2403" s="275">
        <v>18</v>
      </c>
      <c r="D2403" s="269" t="s">
        <v>802</v>
      </c>
      <c r="E2403" s="275">
        <v>89.87824847839029</v>
      </c>
      <c r="F2403" s="275">
        <v>57.233794117632726</v>
      </c>
      <c r="G2403" s="275">
        <v>68.320207611948589</v>
      </c>
      <c r="H2403" s="275">
        <v>64.366020629488574</v>
      </c>
      <c r="I2403" s="275">
        <v>54.218946463177772</v>
      </c>
      <c r="J2403" s="275">
        <v>58.36455200971298</v>
      </c>
      <c r="K2403" s="275">
        <v>57.639446828552863</v>
      </c>
      <c r="L2403" s="275">
        <v>51.93445991085278</v>
      </c>
      <c r="M2403" s="275">
        <v>54.823356592341028</v>
      </c>
      <c r="N2403" s="275">
        <v>50.034483384111581</v>
      </c>
      <c r="O2403" s="275">
        <v>47.907661835955501</v>
      </c>
      <c r="P2403" s="275">
        <v>48.705219916514032</v>
      </c>
      <c r="Q2403" s="275">
        <v>49.404557250540329</v>
      </c>
      <c r="R2403" s="275">
        <v>47.675335531833447</v>
      </c>
      <c r="S2403" s="275">
        <v>48.672872737946648</v>
      </c>
      <c r="T2403" s="275">
        <v>49.404557250540329</v>
      </c>
      <c r="U2403" s="275">
        <v>47.143630144794429</v>
      </c>
      <c r="V2403" s="275">
        <v>48.141167350907622</v>
      </c>
      <c r="W2403" s="275">
        <v>2.3422277386589374</v>
      </c>
      <c r="X2403" s="275">
        <v>6.5836827182720714E-2</v>
      </c>
      <c r="Y2403" s="275">
        <v>1.204032282920829</v>
      </c>
      <c r="Z2403" s="275">
        <v>0.52505267977589198</v>
      </c>
      <c r="AA2403" s="275">
        <v>0.52505267977589198</v>
      </c>
      <c r="AB2403" s="275">
        <v>0.52505267977589198</v>
      </c>
      <c r="AC2403" s="275">
        <v>0.52505267977589198</v>
      </c>
      <c r="AD2403" s="275">
        <v>0.52505267977589198</v>
      </c>
      <c r="AE2403" s="275">
        <v>0.52505267977589198</v>
      </c>
      <c r="AF2403" s="275">
        <v>51.1545668678</v>
      </c>
      <c r="AG2403" s="275">
        <v>4.7368637127</v>
      </c>
      <c r="AH2403" s="275">
        <v>4.7368637127</v>
      </c>
      <c r="AI2403" s="275">
        <v>4.527704514189856</v>
      </c>
      <c r="AJ2403" s="275">
        <v>4.527704514189856</v>
      </c>
      <c r="AK2403" s="275">
        <v>4.527704514189856</v>
      </c>
    </row>
    <row r="2404" spans="1:37" ht="15" x14ac:dyDescent="0.25">
      <c r="A2404" s="269" t="s">
        <v>3291</v>
      </c>
      <c r="B2404" s="269" t="s">
        <v>2696</v>
      </c>
      <c r="C2404" s="275">
        <v>23</v>
      </c>
      <c r="D2404" s="269" t="s">
        <v>802</v>
      </c>
      <c r="E2404" s="275">
        <v>1866.2399196624756</v>
      </c>
      <c r="F2404" s="275">
        <v>1866.2399196624756</v>
      </c>
      <c r="G2404" s="275">
        <v>1866.2399196624756</v>
      </c>
      <c r="H2404" s="275">
        <v>1866.2399196624756</v>
      </c>
      <c r="I2404" s="275">
        <v>1866.2399196624756</v>
      </c>
      <c r="J2404" s="275">
        <v>1866.2399196624756</v>
      </c>
      <c r="K2404" s="275">
        <v>1866.2399196624756</v>
      </c>
      <c r="L2404" s="275">
        <v>1866.2399196624756</v>
      </c>
      <c r="M2404" s="275">
        <v>1866.2399196624756</v>
      </c>
      <c r="N2404" s="275">
        <v>5.5817113993177063</v>
      </c>
      <c r="O2404" s="275">
        <v>5.5817113993177063</v>
      </c>
      <c r="P2404" s="275">
        <v>5.5817113993177054</v>
      </c>
      <c r="Q2404" s="275">
        <v>5.5817113993177063</v>
      </c>
      <c r="R2404" s="275">
        <v>5.5817113993177063</v>
      </c>
      <c r="S2404" s="275">
        <v>5.5817113993177063</v>
      </c>
      <c r="T2404" s="275">
        <v>5.5817113993177063</v>
      </c>
      <c r="U2404" s="275">
        <v>5.5817113993177063</v>
      </c>
      <c r="V2404" s="275">
        <v>5.5817113993177063</v>
      </c>
      <c r="W2404" s="275">
        <v>0.62399827515181017</v>
      </c>
      <c r="X2404" s="275">
        <v>5.8116090113883752E-2</v>
      </c>
      <c r="Y2404" s="275">
        <v>0.34105718263284696</v>
      </c>
      <c r="Z2404" s="275">
        <v>0.45083332597744313</v>
      </c>
      <c r="AA2404" s="275">
        <v>0.45083332597744313</v>
      </c>
      <c r="AB2404" s="275">
        <v>0.45083332597744313</v>
      </c>
      <c r="AC2404" s="275">
        <v>0.45083332597744313</v>
      </c>
      <c r="AD2404" s="275">
        <v>0.45083332597744313</v>
      </c>
      <c r="AE2404" s="275">
        <v>0.45083332597744313</v>
      </c>
      <c r="AF2404" s="275">
        <v>525.99260912260002</v>
      </c>
      <c r="AG2404" s="275">
        <v>48.706391127900005</v>
      </c>
      <c r="AH2404" s="275">
        <v>48.706391127900005</v>
      </c>
      <c r="AI2404" s="275">
        <v>0.4747042565587748</v>
      </c>
      <c r="AJ2404" s="275">
        <v>0.4747042565587748</v>
      </c>
      <c r="AK2404" s="275">
        <v>0.4747042565587748</v>
      </c>
    </row>
    <row r="2405" spans="1:37" ht="15" x14ac:dyDescent="0.25">
      <c r="A2405" s="269" t="s">
        <v>3292</v>
      </c>
      <c r="B2405" s="269" t="s">
        <v>2698</v>
      </c>
      <c r="C2405" s="275">
        <v>11</v>
      </c>
      <c r="D2405" s="269" t="s">
        <v>802</v>
      </c>
      <c r="E2405" s="275">
        <v>655.20002746799992</v>
      </c>
      <c r="F2405" s="275">
        <v>655.20002746799992</v>
      </c>
      <c r="G2405" s="275">
        <v>655.2000274679998</v>
      </c>
      <c r="H2405" s="275">
        <v>655.20002746799992</v>
      </c>
      <c r="I2405" s="275">
        <v>655.20002746799992</v>
      </c>
      <c r="J2405" s="275">
        <v>655.20002746799992</v>
      </c>
      <c r="K2405" s="275">
        <v>655.20002746799992</v>
      </c>
      <c r="L2405" s="275">
        <v>655.20002746799992</v>
      </c>
      <c r="M2405" s="275">
        <v>655.20002746799992</v>
      </c>
      <c r="N2405" s="275">
        <v>9.0963078676218831</v>
      </c>
      <c r="O2405" s="275">
        <v>9.0963078676218831</v>
      </c>
      <c r="P2405" s="275">
        <v>9.0963078676218849</v>
      </c>
      <c r="Q2405" s="275">
        <v>9.0963078676218831</v>
      </c>
      <c r="R2405" s="275">
        <v>9.0963078676218831</v>
      </c>
      <c r="S2405" s="275">
        <v>9.0963078676218831</v>
      </c>
      <c r="T2405" s="275">
        <v>9.0963078676218831</v>
      </c>
      <c r="U2405" s="275">
        <v>9.0963078676218831</v>
      </c>
      <c r="V2405" s="275">
        <v>9.0963078676218831</v>
      </c>
      <c r="W2405" s="275">
        <v>0.39231048836711452</v>
      </c>
      <c r="X2405" s="275">
        <v>5.2335062152575697E-2</v>
      </c>
      <c r="Y2405" s="275">
        <v>0.22232277525984512</v>
      </c>
      <c r="Z2405" s="275">
        <v>0.36800742926178737</v>
      </c>
      <c r="AA2405" s="275">
        <v>0.36800742926178737</v>
      </c>
      <c r="AB2405" s="275">
        <v>0.36800742926178737</v>
      </c>
      <c r="AC2405" s="275">
        <v>0.36800742926178737</v>
      </c>
      <c r="AD2405" s="275">
        <v>0.36800742926178737</v>
      </c>
      <c r="AE2405" s="275">
        <v>0.36800742926178737</v>
      </c>
      <c r="AF2405" s="275">
        <v>72.358782382099989</v>
      </c>
      <c r="AG2405" s="275">
        <v>6.7003510890000006</v>
      </c>
      <c r="AH2405" s="275">
        <v>6.7003510890000006</v>
      </c>
      <c r="AI2405" s="275">
        <v>0.15168796888448877</v>
      </c>
      <c r="AJ2405" s="275">
        <v>0.15168796888448877</v>
      </c>
      <c r="AK2405" s="275">
        <v>0.15168796888448877</v>
      </c>
    </row>
    <row r="2406" spans="1:37" ht="15" x14ac:dyDescent="0.25">
      <c r="A2406" s="269" t="s">
        <v>3293</v>
      </c>
      <c r="B2406" s="269" t="s">
        <v>2700</v>
      </c>
      <c r="C2406" s="275">
        <v>20</v>
      </c>
      <c r="D2406" s="269" t="s">
        <v>802</v>
      </c>
      <c r="E2406" s="275">
        <v>227.08798784428754</v>
      </c>
      <c r="F2406" s="275">
        <v>227.08798784428754</v>
      </c>
      <c r="G2406" s="275">
        <v>227.08798784428748</v>
      </c>
      <c r="H2406" s="275">
        <v>227.08798784428754</v>
      </c>
      <c r="I2406" s="275">
        <v>227.08798784428754</v>
      </c>
      <c r="J2406" s="275">
        <v>227.08798784428754</v>
      </c>
      <c r="K2406" s="275">
        <v>227.08798784428754</v>
      </c>
      <c r="L2406" s="275">
        <v>227.08798784428754</v>
      </c>
      <c r="M2406" s="275">
        <v>227.08798784428754</v>
      </c>
      <c r="N2406" s="275">
        <v>1.275990296981208</v>
      </c>
      <c r="O2406" s="275">
        <v>1.275990296981208</v>
      </c>
      <c r="P2406" s="275">
        <v>1.275990296981208</v>
      </c>
      <c r="Q2406" s="275">
        <v>1.275990296981208</v>
      </c>
      <c r="R2406" s="275">
        <v>1.275990296981208</v>
      </c>
      <c r="S2406" s="275">
        <v>1.275990296981208</v>
      </c>
      <c r="T2406" s="275">
        <v>1.275990296981208</v>
      </c>
      <c r="U2406" s="275">
        <v>1.275990296981208</v>
      </c>
      <c r="V2406" s="275">
        <v>1.275990296981208</v>
      </c>
      <c r="W2406" s="275">
        <v>0.38739103935130204</v>
      </c>
      <c r="X2406" s="275">
        <v>6.6784440486494911E-3</v>
      </c>
      <c r="Y2406" s="275">
        <v>0.19703474169997576</v>
      </c>
      <c r="Z2406" s="275">
        <v>0.12728956187612861</v>
      </c>
      <c r="AA2406" s="275">
        <v>0.12728956187612861</v>
      </c>
      <c r="AB2406" s="275">
        <v>0.12728956187612861</v>
      </c>
      <c r="AC2406" s="275">
        <v>0.12728956187612861</v>
      </c>
      <c r="AD2406" s="275">
        <v>0.12728956187612861</v>
      </c>
      <c r="AE2406" s="275">
        <v>0.12728956187612861</v>
      </c>
      <c r="AF2406" s="275">
        <v>1090.7250674632</v>
      </c>
      <c r="AG2406" s="275">
        <v>101.0000536836</v>
      </c>
      <c r="AH2406" s="275">
        <v>101.0000536836</v>
      </c>
      <c r="AI2406" s="275">
        <v>0.6306855902411711</v>
      </c>
      <c r="AJ2406" s="275">
        <v>0.6306855902411711</v>
      </c>
      <c r="AK2406" s="275">
        <v>0.6306855902411711</v>
      </c>
    </row>
    <row r="2407" spans="1:37" ht="15" x14ac:dyDescent="0.25">
      <c r="A2407" s="269" t="s">
        <v>2693</v>
      </c>
      <c r="B2407" s="269" t="s">
        <v>2694</v>
      </c>
      <c r="C2407" s="275">
        <v>18</v>
      </c>
      <c r="D2407" s="269" t="s">
        <v>802</v>
      </c>
      <c r="E2407" s="275">
        <v>89.87824847839029</v>
      </c>
      <c r="F2407" s="275">
        <v>57.233794117632726</v>
      </c>
      <c r="G2407" s="275">
        <v>68.320207611948589</v>
      </c>
      <c r="H2407" s="275">
        <v>64.366020629488574</v>
      </c>
      <c r="I2407" s="275">
        <v>54.218946463177772</v>
      </c>
      <c r="J2407" s="275">
        <v>58.36455200971298</v>
      </c>
      <c r="K2407" s="275">
        <v>57.639446828552863</v>
      </c>
      <c r="L2407" s="275">
        <v>51.93445991085278</v>
      </c>
      <c r="M2407" s="275">
        <v>54.823356592341028</v>
      </c>
      <c r="N2407" s="275">
        <v>50.034483384111574</v>
      </c>
      <c r="O2407" s="275">
        <v>47.907661835955494</v>
      </c>
      <c r="P2407" s="275">
        <v>48.705219916514032</v>
      </c>
      <c r="Q2407" s="275">
        <v>49.404557250540321</v>
      </c>
      <c r="R2407" s="275">
        <v>47.67533553183344</v>
      </c>
      <c r="S2407" s="275">
        <v>48.672872737946633</v>
      </c>
      <c r="T2407" s="275">
        <v>49.404557250540321</v>
      </c>
      <c r="U2407" s="275">
        <v>47.143630144794429</v>
      </c>
      <c r="V2407" s="275">
        <v>48.141167350907615</v>
      </c>
      <c r="W2407" s="275">
        <v>2.3422277386589374</v>
      </c>
      <c r="X2407" s="275">
        <v>6.5836827182720714E-2</v>
      </c>
      <c r="Y2407" s="275">
        <v>1.204032282920829</v>
      </c>
      <c r="Z2407" s="275">
        <v>0.52505267977589198</v>
      </c>
      <c r="AA2407" s="275">
        <v>0.52505267977589198</v>
      </c>
      <c r="AB2407" s="275">
        <v>0.52505267977589198</v>
      </c>
      <c r="AC2407" s="275">
        <v>0.52505267977589198</v>
      </c>
      <c r="AD2407" s="275">
        <v>0.52505267977589198</v>
      </c>
      <c r="AE2407" s="275">
        <v>0.52505267977589198</v>
      </c>
      <c r="AF2407" s="275">
        <v>51.154659977899996</v>
      </c>
      <c r="AG2407" s="275">
        <v>4.7368723344000001</v>
      </c>
      <c r="AH2407" s="275">
        <v>4.7368723344000001</v>
      </c>
      <c r="AI2407" s="275">
        <v>4.5277059507598558</v>
      </c>
      <c r="AJ2407" s="275">
        <v>4.5277059507598558</v>
      </c>
      <c r="AK2407" s="275">
        <v>4.5277059507598558</v>
      </c>
    </row>
    <row r="2408" spans="1:37" ht="15" x14ac:dyDescent="0.25">
      <c r="A2408" s="269" t="s">
        <v>2695</v>
      </c>
      <c r="B2408" s="269" t="s">
        <v>2696</v>
      </c>
      <c r="C2408" s="275">
        <v>23</v>
      </c>
      <c r="D2408" s="269" t="s">
        <v>802</v>
      </c>
      <c r="E2408" s="275">
        <v>1866.2399196624756</v>
      </c>
      <c r="F2408" s="275">
        <v>1866.2399196624756</v>
      </c>
      <c r="G2408" s="275">
        <v>1866.2399196624756</v>
      </c>
      <c r="H2408" s="275">
        <v>1866.2399196624756</v>
      </c>
      <c r="I2408" s="275">
        <v>1866.2399196624756</v>
      </c>
      <c r="J2408" s="275">
        <v>1866.2399196624756</v>
      </c>
      <c r="K2408" s="275">
        <v>1866.2399196624756</v>
      </c>
      <c r="L2408" s="275">
        <v>1866.2399196624756</v>
      </c>
      <c r="M2408" s="275">
        <v>1866.2399196624756</v>
      </c>
      <c r="N2408" s="275">
        <v>9.5432862660476818</v>
      </c>
      <c r="O2408" s="275">
        <v>9.5432862660476818</v>
      </c>
      <c r="P2408" s="275">
        <v>9.5432862660476836</v>
      </c>
      <c r="Q2408" s="275">
        <v>9.5432862660476818</v>
      </c>
      <c r="R2408" s="275">
        <v>9.5432862660476818</v>
      </c>
      <c r="S2408" s="275">
        <v>9.5432862660476818</v>
      </c>
      <c r="T2408" s="275">
        <v>9.5432862660476818</v>
      </c>
      <c r="U2408" s="275">
        <v>9.5432862660476818</v>
      </c>
      <c r="V2408" s="275">
        <v>9.5432862660476818</v>
      </c>
      <c r="W2408" s="275">
        <v>0.62399827515181017</v>
      </c>
      <c r="X2408" s="275">
        <v>5.8116090113883752E-2</v>
      </c>
      <c r="Y2408" s="275">
        <v>0.34105718263284696</v>
      </c>
      <c r="Z2408" s="275">
        <v>0.45083332597744313</v>
      </c>
      <c r="AA2408" s="275">
        <v>0.45083332597744313</v>
      </c>
      <c r="AB2408" s="275">
        <v>0.45083332597744313</v>
      </c>
      <c r="AC2408" s="275">
        <v>0.45083332597744313</v>
      </c>
      <c r="AD2408" s="275">
        <v>0.45083332597744313</v>
      </c>
      <c r="AE2408" s="275">
        <v>0.45083332597744313</v>
      </c>
      <c r="AF2408" s="275">
        <v>526.00958233860001</v>
      </c>
      <c r="AG2408" s="275">
        <v>48.707962827900005</v>
      </c>
      <c r="AH2408" s="275">
        <v>48.707962827900005</v>
      </c>
      <c r="AI2408" s="275">
        <v>0.47992578039558109</v>
      </c>
      <c r="AJ2408" s="275">
        <v>0.47992578039558109</v>
      </c>
      <c r="AK2408" s="275">
        <v>0.47992578039558109</v>
      </c>
    </row>
    <row r="2409" spans="1:37" ht="15" x14ac:dyDescent="0.25">
      <c r="A2409" s="269" t="s">
        <v>2697</v>
      </c>
      <c r="B2409" s="269" t="s">
        <v>2698</v>
      </c>
      <c r="C2409" s="275">
        <v>11</v>
      </c>
      <c r="D2409" s="269" t="s">
        <v>802</v>
      </c>
      <c r="E2409" s="275">
        <v>655.20002746799992</v>
      </c>
      <c r="F2409" s="275">
        <v>655.20002746799992</v>
      </c>
      <c r="G2409" s="275">
        <v>655.2000274679998</v>
      </c>
      <c r="H2409" s="275">
        <v>655.20002746799992</v>
      </c>
      <c r="I2409" s="275">
        <v>655.20002746799992</v>
      </c>
      <c r="J2409" s="275">
        <v>655.20002746799992</v>
      </c>
      <c r="K2409" s="275">
        <v>655.20002746799992</v>
      </c>
      <c r="L2409" s="275">
        <v>655.20002746799992</v>
      </c>
      <c r="M2409" s="275">
        <v>655.20002746799992</v>
      </c>
      <c r="N2409" s="275">
        <v>9.0963078676218831</v>
      </c>
      <c r="O2409" s="275">
        <v>9.0963078676218831</v>
      </c>
      <c r="P2409" s="275">
        <v>9.0963078676218849</v>
      </c>
      <c r="Q2409" s="275">
        <v>9.0963078676218831</v>
      </c>
      <c r="R2409" s="275">
        <v>9.0963078676218831</v>
      </c>
      <c r="S2409" s="275">
        <v>9.0963078676218831</v>
      </c>
      <c r="T2409" s="275">
        <v>9.0963078676218831</v>
      </c>
      <c r="U2409" s="275">
        <v>9.0963078676218831</v>
      </c>
      <c r="V2409" s="275">
        <v>9.0963078676218831</v>
      </c>
      <c r="W2409" s="275">
        <v>0.39231048836711452</v>
      </c>
      <c r="X2409" s="275">
        <v>5.2335062152575697E-2</v>
      </c>
      <c r="Y2409" s="275">
        <v>0.22232277525984512</v>
      </c>
      <c r="Z2409" s="275">
        <v>0.36800742926178737</v>
      </c>
      <c r="AA2409" s="275">
        <v>0.36800742926178737</v>
      </c>
      <c r="AB2409" s="275">
        <v>0.36800742926178737</v>
      </c>
      <c r="AC2409" s="275">
        <v>0.36800742926178737</v>
      </c>
      <c r="AD2409" s="275">
        <v>0.36800742926178737</v>
      </c>
      <c r="AE2409" s="275">
        <v>0.36800742926178737</v>
      </c>
      <c r="AF2409" s="275">
        <v>72.358782382099989</v>
      </c>
      <c r="AG2409" s="275">
        <v>6.7003510890000006</v>
      </c>
      <c r="AH2409" s="275">
        <v>6.7003510890000006</v>
      </c>
      <c r="AI2409" s="275">
        <v>0.15168796888448877</v>
      </c>
      <c r="AJ2409" s="275">
        <v>0.15168796888448877</v>
      </c>
      <c r="AK2409" s="275">
        <v>0.15168796888448877</v>
      </c>
    </row>
    <row r="2410" spans="1:37" ht="15" x14ac:dyDescent="0.25">
      <c r="A2410" s="269" t="s">
        <v>2699</v>
      </c>
      <c r="B2410" s="269" t="s">
        <v>2700</v>
      </c>
      <c r="C2410" s="275">
        <v>20</v>
      </c>
      <c r="D2410" s="269" t="s">
        <v>802</v>
      </c>
      <c r="E2410" s="275">
        <v>227.08798784428754</v>
      </c>
      <c r="F2410" s="275">
        <v>227.08798784428754</v>
      </c>
      <c r="G2410" s="275">
        <v>227.08798784428748</v>
      </c>
      <c r="H2410" s="275">
        <v>227.08798784428754</v>
      </c>
      <c r="I2410" s="275">
        <v>227.08798784428754</v>
      </c>
      <c r="J2410" s="275">
        <v>227.08798784428754</v>
      </c>
      <c r="K2410" s="275">
        <v>227.08798784428754</v>
      </c>
      <c r="L2410" s="275">
        <v>227.08798784428754</v>
      </c>
      <c r="M2410" s="275">
        <v>227.08798784428754</v>
      </c>
      <c r="N2410" s="275">
        <v>1.275990296981208</v>
      </c>
      <c r="O2410" s="275">
        <v>1.275990296981208</v>
      </c>
      <c r="P2410" s="275">
        <v>1.275990296981208</v>
      </c>
      <c r="Q2410" s="275">
        <v>1.275990296981208</v>
      </c>
      <c r="R2410" s="275">
        <v>1.275990296981208</v>
      </c>
      <c r="S2410" s="275">
        <v>1.275990296981208</v>
      </c>
      <c r="T2410" s="275">
        <v>1.275990296981208</v>
      </c>
      <c r="U2410" s="275">
        <v>1.275990296981208</v>
      </c>
      <c r="V2410" s="275">
        <v>1.275990296981208</v>
      </c>
      <c r="W2410" s="275">
        <v>0.38739103935130204</v>
      </c>
      <c r="X2410" s="275">
        <v>6.6784440486494911E-3</v>
      </c>
      <c r="Y2410" s="275">
        <v>0.19703474169997576</v>
      </c>
      <c r="Z2410" s="275">
        <v>0.12728956187612861</v>
      </c>
      <c r="AA2410" s="275">
        <v>0.12728956187612861</v>
      </c>
      <c r="AB2410" s="275">
        <v>0.12728956187612861</v>
      </c>
      <c r="AC2410" s="275">
        <v>0.12728956187612861</v>
      </c>
      <c r="AD2410" s="275">
        <v>0.12728956187612861</v>
      </c>
      <c r="AE2410" s="275">
        <v>0.12728956187612861</v>
      </c>
      <c r="AF2410" s="275">
        <v>1090.7250674632</v>
      </c>
      <c r="AG2410" s="275">
        <v>101.0000536836</v>
      </c>
      <c r="AH2410" s="275">
        <v>101.0000536836</v>
      </c>
      <c r="AI2410" s="275">
        <v>0.6306855902411711</v>
      </c>
      <c r="AJ2410" s="275">
        <v>0.6306855902411711</v>
      </c>
      <c r="AK2410" s="275">
        <v>0.6306855902411711</v>
      </c>
    </row>
    <row r="2411" spans="1:37" ht="15" x14ac:dyDescent="0.25">
      <c r="A2411" s="269" t="s">
        <v>4330</v>
      </c>
      <c r="B2411" s="269" t="s">
        <v>682</v>
      </c>
      <c r="C2411" s="275">
        <v>72</v>
      </c>
      <c r="D2411" s="269" t="s">
        <v>802</v>
      </c>
      <c r="E2411" s="275">
        <v>6817.655021415283</v>
      </c>
      <c r="F2411" s="275">
        <v>6784.4885670683543</v>
      </c>
      <c r="G2411" s="275">
        <v>6795.7054805592124</v>
      </c>
      <c r="H2411" s="275">
        <v>6791.6207935802095</v>
      </c>
      <c r="I2411" s="275">
        <v>6781.4737194138988</v>
      </c>
      <c r="J2411" s="275">
        <v>6785.7498249569771</v>
      </c>
      <c r="K2411" s="275">
        <v>6785.4162197654459</v>
      </c>
      <c r="L2411" s="275">
        <v>6779.1892328615741</v>
      </c>
      <c r="M2411" s="275">
        <v>6782.2086295396057</v>
      </c>
      <c r="N2411" s="275">
        <v>168.63735985776097</v>
      </c>
      <c r="O2411" s="275">
        <v>166.5105383096049</v>
      </c>
      <c r="P2411" s="275">
        <v>167.30809639016343</v>
      </c>
      <c r="Q2411" s="275">
        <v>167.23059899739056</v>
      </c>
      <c r="R2411" s="275">
        <v>166.12284506012301</v>
      </c>
      <c r="S2411" s="275">
        <v>166.80964837551653</v>
      </c>
      <c r="T2411" s="275">
        <v>167.23059899739056</v>
      </c>
      <c r="U2411" s="275">
        <v>165.591139673084</v>
      </c>
      <c r="V2411" s="275">
        <v>166.27794298847752</v>
      </c>
      <c r="W2411" s="275">
        <v>17.984697773643628</v>
      </c>
      <c r="X2411" s="275">
        <v>0.67157891014155402</v>
      </c>
      <c r="Y2411" s="275">
        <v>9.3281383418925916</v>
      </c>
      <c r="Z2411" s="275">
        <v>2.336730959464604</v>
      </c>
      <c r="AA2411" s="275">
        <v>2.336730959464604</v>
      </c>
      <c r="AB2411" s="275">
        <v>2.336730959464604</v>
      </c>
      <c r="AC2411" s="275">
        <v>2.336730959464604</v>
      </c>
      <c r="AD2411" s="275">
        <v>2.336730959464604</v>
      </c>
      <c r="AE2411" s="275">
        <v>2.336730959464604</v>
      </c>
      <c r="AF2411" s="275">
        <v>403.99189947579998</v>
      </c>
      <c r="AG2411" s="275">
        <v>37.409248872300005</v>
      </c>
      <c r="AH2411" s="275">
        <v>37.409248872300005</v>
      </c>
      <c r="AI2411" s="275">
        <v>11.503806573999729</v>
      </c>
      <c r="AJ2411" s="275">
        <v>11.503806573999729</v>
      </c>
      <c r="AK2411" s="275">
        <v>11.503806573999729</v>
      </c>
    </row>
    <row r="2412" spans="1:37" ht="15" x14ac:dyDescent="0.25">
      <c r="A2412" s="269" t="s">
        <v>4331</v>
      </c>
      <c r="B2412" s="269" t="s">
        <v>677</v>
      </c>
      <c r="C2412" s="275">
        <v>31</v>
      </c>
      <c r="D2412" s="269" t="s">
        <v>802</v>
      </c>
      <c r="E2412" s="275">
        <v>2538.9000177383423</v>
      </c>
      <c r="F2412" s="275">
        <v>2538.9000177383423</v>
      </c>
      <c r="G2412" s="275">
        <v>2538.9000177383423</v>
      </c>
      <c r="H2412" s="275">
        <v>2538.9000177383423</v>
      </c>
      <c r="I2412" s="275">
        <v>2538.9000177383423</v>
      </c>
      <c r="J2412" s="275">
        <v>2538.9000177383423</v>
      </c>
      <c r="K2412" s="275">
        <v>2538.9000177383423</v>
      </c>
      <c r="L2412" s="275">
        <v>2538.9000177383423</v>
      </c>
      <c r="M2412" s="275">
        <v>2538.9000177383423</v>
      </c>
      <c r="N2412" s="275">
        <v>38.835275983162653</v>
      </c>
      <c r="O2412" s="275">
        <v>38.835275983162653</v>
      </c>
      <c r="P2412" s="275">
        <v>38.835275983162653</v>
      </c>
      <c r="Q2412" s="275">
        <v>38.835275983162653</v>
      </c>
      <c r="R2412" s="275">
        <v>38.835275983162653</v>
      </c>
      <c r="S2412" s="275">
        <v>38.835275983162653</v>
      </c>
      <c r="T2412" s="275">
        <v>38.835275983162653</v>
      </c>
      <c r="U2412" s="275">
        <v>38.835275983162653</v>
      </c>
      <c r="V2412" s="275">
        <v>38.835275983162653</v>
      </c>
      <c r="W2412" s="275">
        <v>3.4890433658008653</v>
      </c>
      <c r="X2412" s="275">
        <v>0.14678477921783753</v>
      </c>
      <c r="Y2412" s="275">
        <v>1.8179140725093514</v>
      </c>
      <c r="Z2412" s="275">
        <v>0.83698873240158622</v>
      </c>
      <c r="AA2412" s="275">
        <v>0.83698873240158622</v>
      </c>
      <c r="AB2412" s="275">
        <v>0.83698873240158622</v>
      </c>
      <c r="AC2412" s="275">
        <v>0.83698873240158622</v>
      </c>
      <c r="AD2412" s="275">
        <v>0.83698873240158622</v>
      </c>
      <c r="AE2412" s="275">
        <v>0.83698873240158622</v>
      </c>
      <c r="AF2412" s="275">
        <v>2809.8540378374</v>
      </c>
      <c r="AG2412" s="275">
        <v>260.18968216500002</v>
      </c>
      <c r="AH2412" s="275">
        <v>260.18968216500002</v>
      </c>
      <c r="AI2412" s="275">
        <v>0.33596735718492649</v>
      </c>
      <c r="AJ2412" s="275">
        <v>0.33596735718492649</v>
      </c>
      <c r="AK2412" s="275">
        <v>0.33596735718492649</v>
      </c>
    </row>
    <row r="2413" spans="1:37" ht="15" x14ac:dyDescent="0.25">
      <c r="A2413" s="269" t="s">
        <v>4332</v>
      </c>
      <c r="B2413" s="269" t="s">
        <v>2114</v>
      </c>
      <c r="C2413" s="275">
        <v>1405</v>
      </c>
      <c r="D2413" s="269" t="s">
        <v>802</v>
      </c>
      <c r="E2413" s="275">
        <v>25200.287337309157</v>
      </c>
      <c r="F2413" s="275">
        <v>16965.162329623658</v>
      </c>
      <c r="G2413" s="275">
        <v>20030.267572177996</v>
      </c>
      <c r="H2413" s="275">
        <v>23540.536010026903</v>
      </c>
      <c r="I2413" s="275">
        <v>15825.232764020764</v>
      </c>
      <c r="J2413" s="275">
        <v>18936.725977492562</v>
      </c>
      <c r="K2413" s="275">
        <v>23712.596486978025</v>
      </c>
      <c r="L2413" s="275">
        <v>12303.913151174462</v>
      </c>
      <c r="M2413" s="275">
        <v>16357.634103243528</v>
      </c>
      <c r="N2413" s="275">
        <v>4649.9901741928161</v>
      </c>
      <c r="O2413" s="275">
        <v>3230.1150308363494</v>
      </c>
      <c r="P2413" s="275">
        <v>3716.9251804611763</v>
      </c>
      <c r="Q2413" s="275">
        <v>4326.8692329241185</v>
      </c>
      <c r="R2413" s="275">
        <v>3230.5219877857458</v>
      </c>
      <c r="S2413" s="275">
        <v>3725.1240205837444</v>
      </c>
      <c r="T2413" s="275">
        <v>4411.2996181737062</v>
      </c>
      <c r="U2413" s="275">
        <v>3091.1202601370446</v>
      </c>
      <c r="V2413" s="275">
        <v>3585.9493829293815</v>
      </c>
      <c r="W2413" s="275">
        <v>88.285576119360414</v>
      </c>
      <c r="X2413" s="275">
        <v>3.5927025166931381</v>
      </c>
      <c r="Y2413" s="275">
        <v>45.939139318026776</v>
      </c>
      <c r="Z2413" s="275">
        <v>33.812528959031226</v>
      </c>
      <c r="AA2413" s="275">
        <v>33.812528959031226</v>
      </c>
      <c r="AB2413" s="275">
        <v>33.812528959031226</v>
      </c>
      <c r="AC2413" s="275">
        <v>33.812528959031226</v>
      </c>
      <c r="AD2413" s="275">
        <v>33.812528959031226</v>
      </c>
      <c r="AE2413" s="275">
        <v>33.812528959031226</v>
      </c>
      <c r="AF2413" s="275">
        <v>6429.4096008334891</v>
      </c>
      <c r="AG2413" s="275">
        <v>595.35681508480525</v>
      </c>
      <c r="AH2413" s="275">
        <v>595.35681508480525</v>
      </c>
      <c r="AI2413" s="275">
        <v>2417.9494187386917</v>
      </c>
      <c r="AJ2413" s="275">
        <v>2417.9494187386917</v>
      </c>
      <c r="AK2413" s="275">
        <v>2417.9494187386917</v>
      </c>
    </row>
    <row r="2414" spans="1:37" ht="15" x14ac:dyDescent="0.25">
      <c r="A2414" s="269" t="s">
        <v>3294</v>
      </c>
      <c r="B2414" s="269" t="s">
        <v>2114</v>
      </c>
      <c r="C2414" s="275">
        <v>1359</v>
      </c>
      <c r="D2414" s="269" t="s">
        <v>802</v>
      </c>
      <c r="E2414" s="275">
        <v>24826.619089998047</v>
      </c>
      <c r="F2414" s="275">
        <v>16944.28031937495</v>
      </c>
      <c r="G2414" s="275">
        <v>19828.977841226249</v>
      </c>
      <c r="H2414" s="275">
        <v>23212.481703951165</v>
      </c>
      <c r="I2414" s="275">
        <v>15713.94596247202</v>
      </c>
      <c r="J2414" s="275">
        <v>18816.172661801771</v>
      </c>
      <c r="K2414" s="275">
        <v>23420.795937779727</v>
      </c>
      <c r="L2414" s="275">
        <v>12561.500467734593</v>
      </c>
      <c r="M2414" s="275">
        <v>16340.642684664825</v>
      </c>
      <c r="N2414" s="275">
        <v>4605.4688333299518</v>
      </c>
      <c r="O2414" s="275">
        <v>3135.9603540327325</v>
      </c>
      <c r="P2414" s="275">
        <v>3622.5058824388452</v>
      </c>
      <c r="Q2414" s="275">
        <v>4213.8687548542111</v>
      </c>
      <c r="R2414" s="275">
        <v>3138.0259604138541</v>
      </c>
      <c r="S2414" s="275">
        <v>3639.0719415884982</v>
      </c>
      <c r="T2414" s="275">
        <v>4330.7113516971594</v>
      </c>
      <c r="U2414" s="275">
        <v>3040.1408033741704</v>
      </c>
      <c r="V2414" s="275">
        <v>3508.9661685544188</v>
      </c>
      <c r="W2414" s="275">
        <v>82.597974935993761</v>
      </c>
      <c r="X2414" s="275">
        <v>3.5921627985598046</v>
      </c>
      <c r="Y2414" s="275">
        <v>43.09506886727678</v>
      </c>
      <c r="Z2414" s="275">
        <v>33.425303012431229</v>
      </c>
      <c r="AA2414" s="275">
        <v>33.425303012431229</v>
      </c>
      <c r="AB2414" s="275">
        <v>33.425303012431229</v>
      </c>
      <c r="AC2414" s="275">
        <v>33.425303012431229</v>
      </c>
      <c r="AD2414" s="275">
        <v>33.425303012431229</v>
      </c>
      <c r="AE2414" s="275">
        <v>33.425303012431229</v>
      </c>
      <c r="AF2414" s="275">
        <v>6456.6433185752885</v>
      </c>
      <c r="AG2414" s="275">
        <v>597.87864378930522</v>
      </c>
      <c r="AH2414" s="275">
        <v>597.87864378930522</v>
      </c>
      <c r="AI2414" s="275">
        <v>2389.9108076012749</v>
      </c>
      <c r="AJ2414" s="275">
        <v>2389.9108076012749</v>
      </c>
      <c r="AK2414" s="275">
        <v>2389.9108076012749</v>
      </c>
    </row>
    <row r="2415" spans="1:37" ht="15" x14ac:dyDescent="0.25">
      <c r="A2415" s="269" t="s">
        <v>2113</v>
      </c>
      <c r="B2415" s="269" t="s">
        <v>2114</v>
      </c>
      <c r="C2415" s="275">
        <v>1278</v>
      </c>
      <c r="D2415" s="269" t="s">
        <v>802</v>
      </c>
      <c r="E2415" s="275">
        <v>24704.62334554291</v>
      </c>
      <c r="F2415" s="275">
        <v>17756.822315581041</v>
      </c>
      <c r="G2415" s="275">
        <v>20673.212305970068</v>
      </c>
      <c r="H2415" s="275">
        <v>23184.896220755494</v>
      </c>
      <c r="I2415" s="275">
        <v>15907.408195887198</v>
      </c>
      <c r="J2415" s="275">
        <v>19424.799709663836</v>
      </c>
      <c r="K2415" s="275">
        <v>23253.513494265939</v>
      </c>
      <c r="L2415" s="275">
        <v>12353.050844807003</v>
      </c>
      <c r="M2415" s="275">
        <v>16347.800006421427</v>
      </c>
      <c r="N2415" s="275">
        <v>4520.2613054974872</v>
      </c>
      <c r="O2415" s="275">
        <v>3258.472679797459</v>
      </c>
      <c r="P2415" s="275">
        <v>3768.2050369454723</v>
      </c>
      <c r="Q2415" s="275">
        <v>4264.496549015761</v>
      </c>
      <c r="R2415" s="275">
        <v>3369.2973357604769</v>
      </c>
      <c r="S2415" s="275">
        <v>3761.1315057262309</v>
      </c>
      <c r="T2415" s="275">
        <v>4314.1198090219623</v>
      </c>
      <c r="U2415" s="275">
        <v>3069.9149593949874</v>
      </c>
      <c r="V2415" s="275">
        <v>3562.8560909915414</v>
      </c>
      <c r="W2415" s="275">
        <v>88.285576119360414</v>
      </c>
      <c r="X2415" s="275">
        <v>3.5927025166931381</v>
      </c>
      <c r="Y2415" s="275">
        <v>45.939139318026776</v>
      </c>
      <c r="Z2415" s="275">
        <v>33.812528959031226</v>
      </c>
      <c r="AA2415" s="275">
        <v>33.812528959031226</v>
      </c>
      <c r="AB2415" s="275">
        <v>33.812528959031226</v>
      </c>
      <c r="AC2415" s="275">
        <v>33.812528959031226</v>
      </c>
      <c r="AD2415" s="275">
        <v>33.812528959031226</v>
      </c>
      <c r="AE2415" s="275">
        <v>33.812528959031226</v>
      </c>
      <c r="AF2415" s="275">
        <v>6220.6740238059156</v>
      </c>
      <c r="AG2415" s="275">
        <v>576.02809611528085</v>
      </c>
      <c r="AH2415" s="275">
        <v>576.02809611528085</v>
      </c>
      <c r="AI2415" s="275">
        <v>2378.4802389946303</v>
      </c>
      <c r="AJ2415" s="275">
        <v>2378.4802389946303</v>
      </c>
      <c r="AK2415" s="275">
        <v>2378.4802389946303</v>
      </c>
    </row>
    <row r="2416" spans="1:37" ht="15" x14ac:dyDescent="0.25">
      <c r="A2416" s="269" t="s">
        <v>3295</v>
      </c>
      <c r="B2416" s="269" t="s">
        <v>2116</v>
      </c>
      <c r="C2416" s="275">
        <v>88</v>
      </c>
      <c r="D2416" s="269" t="s">
        <v>802</v>
      </c>
      <c r="E2416" s="275">
        <v>896.97257443605145</v>
      </c>
      <c r="F2416" s="275">
        <v>686.23777893398267</v>
      </c>
      <c r="G2416" s="275">
        <v>741.31053225459266</v>
      </c>
      <c r="H2416" s="275">
        <v>805.65104063547631</v>
      </c>
      <c r="I2416" s="275">
        <v>693.54247594978153</v>
      </c>
      <c r="J2416" s="275">
        <v>747.35432421354244</v>
      </c>
      <c r="K2416" s="275">
        <v>813.45652350307159</v>
      </c>
      <c r="L2416" s="275">
        <v>688.249762576477</v>
      </c>
      <c r="M2416" s="275">
        <v>729.46414901179458</v>
      </c>
      <c r="N2416" s="275">
        <v>282.54548656118766</v>
      </c>
      <c r="O2416" s="275">
        <v>185.39642885086417</v>
      </c>
      <c r="P2416" s="275">
        <v>214.61345705962478</v>
      </c>
      <c r="Q2416" s="275">
        <v>255.08656694724255</v>
      </c>
      <c r="R2416" s="275">
        <v>190.13268240456458</v>
      </c>
      <c r="S2416" s="275">
        <v>219.07378458719901</v>
      </c>
      <c r="T2416" s="275">
        <v>257.59816882982091</v>
      </c>
      <c r="U2416" s="275">
        <v>185.08148227784375</v>
      </c>
      <c r="V2416" s="275">
        <v>211.33951111060762</v>
      </c>
      <c r="W2416" s="275">
        <v>5.7889912080629289</v>
      </c>
      <c r="X2416" s="275">
        <v>0.15491534546051761</v>
      </c>
      <c r="Y2416" s="275">
        <v>2.9719532767617234</v>
      </c>
      <c r="Z2416" s="275">
        <v>1.1792811460001824</v>
      </c>
      <c r="AA2416" s="275">
        <v>1.1792811460001824</v>
      </c>
      <c r="AB2416" s="275">
        <v>1.1792811460001824</v>
      </c>
      <c r="AC2416" s="275">
        <v>1.1792811460001824</v>
      </c>
      <c r="AD2416" s="275">
        <v>1.1792811460001824</v>
      </c>
      <c r="AE2416" s="275">
        <v>1.1792811460001824</v>
      </c>
      <c r="AF2416" s="275">
        <v>307.10208362983519</v>
      </c>
      <c r="AG2416" s="275">
        <v>28.437358624956776</v>
      </c>
      <c r="AH2416" s="275">
        <v>28.437358624956776</v>
      </c>
      <c r="AI2416" s="275">
        <v>27.432229659966268</v>
      </c>
      <c r="AJ2416" s="275">
        <v>27.432229659966268</v>
      </c>
      <c r="AK2416" s="275">
        <v>27.432229659966268</v>
      </c>
    </row>
    <row r="2417" spans="1:37" ht="15" x14ac:dyDescent="0.25">
      <c r="A2417" s="269" t="s">
        <v>2115</v>
      </c>
      <c r="B2417" s="269" t="s">
        <v>2116</v>
      </c>
      <c r="C2417" s="275">
        <v>86</v>
      </c>
      <c r="D2417" s="269" t="s">
        <v>802</v>
      </c>
      <c r="E2417" s="275">
        <v>747.25133556381752</v>
      </c>
      <c r="F2417" s="275">
        <v>583.7840105560847</v>
      </c>
      <c r="G2417" s="275">
        <v>632.32175197464596</v>
      </c>
      <c r="H2417" s="275">
        <v>671.5616318609782</v>
      </c>
      <c r="I2417" s="275">
        <v>586.60679102184713</v>
      </c>
      <c r="J2417" s="275">
        <v>629.70952593500544</v>
      </c>
      <c r="K2417" s="275">
        <v>679.36711472857348</v>
      </c>
      <c r="L2417" s="275">
        <v>583.7840105560847</v>
      </c>
      <c r="M2417" s="275">
        <v>620.16809916073987</v>
      </c>
      <c r="N2417" s="275">
        <v>223.20063084864418</v>
      </c>
      <c r="O2417" s="275">
        <v>160.22352416789391</v>
      </c>
      <c r="P2417" s="275">
        <v>179.41545569943148</v>
      </c>
      <c r="Q2417" s="275">
        <v>201.98444381079173</v>
      </c>
      <c r="R2417" s="275">
        <v>162.61713243572868</v>
      </c>
      <c r="S2417" s="275">
        <v>180.41500674261775</v>
      </c>
      <c r="T2417" s="275">
        <v>204.51062713330745</v>
      </c>
      <c r="U2417" s="275">
        <v>159.92315903481094</v>
      </c>
      <c r="V2417" s="275">
        <v>176.22386407469963</v>
      </c>
      <c r="W2417" s="275">
        <v>5.7889912080629289</v>
      </c>
      <c r="X2417" s="275">
        <v>0.15491534546051761</v>
      </c>
      <c r="Y2417" s="275">
        <v>2.9719532767617234</v>
      </c>
      <c r="Z2417" s="275">
        <v>1.1792811460001824</v>
      </c>
      <c r="AA2417" s="275">
        <v>1.1792811460001824</v>
      </c>
      <c r="AB2417" s="275">
        <v>1.1792811460001824</v>
      </c>
      <c r="AC2417" s="275">
        <v>1.1792811460001824</v>
      </c>
      <c r="AD2417" s="275">
        <v>1.1792811460001824</v>
      </c>
      <c r="AE2417" s="275">
        <v>1.1792811460001824</v>
      </c>
      <c r="AF2417" s="275">
        <v>237.10376236938035</v>
      </c>
      <c r="AG2417" s="275">
        <v>21.955582829655405</v>
      </c>
      <c r="AH2417" s="275">
        <v>21.955582829655405</v>
      </c>
      <c r="AI2417" s="275">
        <v>26.16898335184743</v>
      </c>
      <c r="AJ2417" s="275">
        <v>26.16898335184743</v>
      </c>
      <c r="AK2417" s="275">
        <v>26.16898335184743</v>
      </c>
    </row>
    <row r="2418" spans="1:37" ht="15" x14ac:dyDescent="0.25">
      <c r="A2418" s="269" t="s">
        <v>4333</v>
      </c>
      <c r="B2418" s="269" t="s">
        <v>3297</v>
      </c>
      <c r="C2418" s="275">
        <v>167</v>
      </c>
      <c r="D2418" s="269" t="s">
        <v>802</v>
      </c>
      <c r="E2418" s="275">
        <v>2327.2447334600647</v>
      </c>
      <c r="F2418" s="275">
        <v>1199.2905031608034</v>
      </c>
      <c r="G2418" s="275">
        <v>1643.5335433237542</v>
      </c>
      <c r="H2418" s="275">
        <v>2831.6826426338816</v>
      </c>
      <c r="I2418" s="275">
        <v>1202.8189787430063</v>
      </c>
      <c r="J2418" s="275">
        <v>1843.5573082321202</v>
      </c>
      <c r="K2418" s="275">
        <v>2865.2758741763973</v>
      </c>
      <c r="L2418" s="275">
        <v>1395.6627315875944</v>
      </c>
      <c r="M2418" s="275">
        <v>1925.8810056834648</v>
      </c>
      <c r="N2418" s="275">
        <v>509.33737485131542</v>
      </c>
      <c r="O2418" s="275">
        <v>357.53135357998519</v>
      </c>
      <c r="P2418" s="275">
        <v>411.63439572694739</v>
      </c>
      <c r="Q2418" s="275">
        <v>531.24364826445901</v>
      </c>
      <c r="R2418" s="275">
        <v>358.87834028044409</v>
      </c>
      <c r="S2418" s="275">
        <v>440.16832993864853</v>
      </c>
      <c r="T2418" s="275">
        <v>546.06050196950673</v>
      </c>
      <c r="U2418" s="275">
        <v>375.19874541032488</v>
      </c>
      <c r="V2418" s="275">
        <v>443.72272442434638</v>
      </c>
      <c r="W2418" s="275">
        <v>7.7092694255599898</v>
      </c>
      <c r="X2418" s="275">
        <v>0.36011932153970089</v>
      </c>
      <c r="Y2418" s="275">
        <v>4.0346943735498453</v>
      </c>
      <c r="Z2418" s="275">
        <v>3.3248246559022845</v>
      </c>
      <c r="AA2418" s="275">
        <v>3.3248246559022845</v>
      </c>
      <c r="AB2418" s="275">
        <v>3.3248246559022845</v>
      </c>
      <c r="AC2418" s="275">
        <v>3.3248246559022845</v>
      </c>
      <c r="AD2418" s="275">
        <v>3.3248246559022845</v>
      </c>
      <c r="AE2418" s="275">
        <v>3.3248246559022845</v>
      </c>
      <c r="AF2418" s="275">
        <v>728.35502785697759</v>
      </c>
      <c r="AG2418" s="275">
        <v>67.44493538066348</v>
      </c>
      <c r="AH2418" s="275">
        <v>67.44493538066348</v>
      </c>
      <c r="AI2418" s="275">
        <v>271.26421183576775</v>
      </c>
      <c r="AJ2418" s="275">
        <v>271.26421183576775</v>
      </c>
      <c r="AK2418" s="275">
        <v>271.26421183576775</v>
      </c>
    </row>
    <row r="2419" spans="1:37" ht="15" x14ac:dyDescent="0.25">
      <c r="A2419" s="269" t="s">
        <v>4334</v>
      </c>
      <c r="B2419" s="269" t="s">
        <v>2118</v>
      </c>
      <c r="C2419" s="275">
        <v>140</v>
      </c>
      <c r="D2419" s="269" t="s">
        <v>802</v>
      </c>
      <c r="E2419" s="275">
        <v>2010.9645079899569</v>
      </c>
      <c r="F2419" s="275">
        <v>1587.9173786961503</v>
      </c>
      <c r="G2419" s="275">
        <v>1750.7501350470759</v>
      </c>
      <c r="H2419" s="275">
        <v>1921.1322251290403</v>
      </c>
      <c r="I2419" s="275">
        <v>1331.9270916799323</v>
      </c>
      <c r="J2419" s="275">
        <v>1662.2656161240593</v>
      </c>
      <c r="K2419" s="275">
        <v>1961.4441029800594</v>
      </c>
      <c r="L2419" s="275">
        <v>1051.9900147618835</v>
      </c>
      <c r="M2419" s="275">
        <v>1374.1500932690751</v>
      </c>
      <c r="N2419" s="275">
        <v>402.26029975437166</v>
      </c>
      <c r="O2419" s="275">
        <v>295.90056896590642</v>
      </c>
      <c r="P2419" s="275">
        <v>330.87333661533717</v>
      </c>
      <c r="Q2419" s="275">
        <v>369.84459420763091</v>
      </c>
      <c r="R2419" s="275">
        <v>297.51695300645713</v>
      </c>
      <c r="S2419" s="275">
        <v>337.66001252773418</v>
      </c>
      <c r="T2419" s="275">
        <v>387.62481865368818</v>
      </c>
      <c r="U2419" s="275">
        <v>283.62487993539889</v>
      </c>
      <c r="V2419" s="275">
        <v>325.00452525491301</v>
      </c>
      <c r="W2419" s="275">
        <v>8.3812337295933617</v>
      </c>
      <c r="X2419" s="275">
        <v>0.38259236799554397</v>
      </c>
      <c r="Y2419" s="275">
        <v>4.3819130487944529</v>
      </c>
      <c r="Z2419" s="275">
        <v>3.345729707635468</v>
      </c>
      <c r="AA2419" s="275">
        <v>3.345729707635468</v>
      </c>
      <c r="AB2419" s="275">
        <v>3.345729707635468</v>
      </c>
      <c r="AC2419" s="275">
        <v>3.345729707635468</v>
      </c>
      <c r="AD2419" s="275">
        <v>3.345729707635468</v>
      </c>
      <c r="AE2419" s="275">
        <v>3.345729707635468</v>
      </c>
      <c r="AF2419" s="275">
        <v>551.89051856647757</v>
      </c>
      <c r="AG2419" s="275">
        <v>51.104531441663482</v>
      </c>
      <c r="AH2419" s="275">
        <v>51.104531441663482</v>
      </c>
      <c r="AI2419" s="275">
        <v>206.6600928269165</v>
      </c>
      <c r="AJ2419" s="275">
        <v>206.6600928269165</v>
      </c>
      <c r="AK2419" s="275">
        <v>206.6600928269165</v>
      </c>
    </row>
    <row r="2420" spans="1:37" ht="15" x14ac:dyDescent="0.25">
      <c r="A2420" s="269" t="s">
        <v>4335</v>
      </c>
      <c r="B2420" s="269" t="s">
        <v>3300</v>
      </c>
      <c r="C2420" s="275">
        <v>151</v>
      </c>
      <c r="D2420" s="269" t="s">
        <v>802</v>
      </c>
      <c r="E2420" s="275">
        <v>2799.3868536627697</v>
      </c>
      <c r="F2420" s="275">
        <v>2063.2751266980263</v>
      </c>
      <c r="G2420" s="275">
        <v>2316.0578103470757</v>
      </c>
      <c r="H2420" s="275">
        <v>2513.1257918258138</v>
      </c>
      <c r="I2420" s="275">
        <v>1849.8374138140634</v>
      </c>
      <c r="J2420" s="275">
        <v>2199.1293747634595</v>
      </c>
      <c r="K2420" s="275">
        <v>2584.3703758844231</v>
      </c>
      <c r="L2420" s="275">
        <v>1412.0379531550016</v>
      </c>
      <c r="M2420" s="275">
        <v>1871.4164513241808</v>
      </c>
      <c r="N2420" s="275">
        <v>488.71756542108659</v>
      </c>
      <c r="O2420" s="275">
        <v>378.00890365173024</v>
      </c>
      <c r="P2420" s="275">
        <v>415.34511081867544</v>
      </c>
      <c r="Q2420" s="275">
        <v>463.83097861237331</v>
      </c>
      <c r="R2420" s="275">
        <v>380.66061166147489</v>
      </c>
      <c r="S2420" s="275">
        <v>421.10661572115418</v>
      </c>
      <c r="T2420" s="275">
        <v>478.83269887516661</v>
      </c>
      <c r="U2420" s="275">
        <v>346.59553199351842</v>
      </c>
      <c r="V2420" s="275">
        <v>401.91792781260921</v>
      </c>
      <c r="W2420" s="275">
        <v>15.508794853574889</v>
      </c>
      <c r="X2420" s="275">
        <v>0.43302445064485673</v>
      </c>
      <c r="Y2420" s="275">
        <v>7.9709096521098726</v>
      </c>
      <c r="Z2420" s="275">
        <v>4.6052918680186918</v>
      </c>
      <c r="AA2420" s="275">
        <v>4.6052918680186918</v>
      </c>
      <c r="AB2420" s="275">
        <v>4.6052918680186918</v>
      </c>
      <c r="AC2420" s="275">
        <v>4.6052918680186918</v>
      </c>
      <c r="AD2420" s="275">
        <v>4.6052918680186918</v>
      </c>
      <c r="AE2420" s="275">
        <v>4.6052918680186918</v>
      </c>
      <c r="AF2420" s="275">
        <v>710.6264615152777</v>
      </c>
      <c r="AG2420" s="275">
        <v>65.803258608063487</v>
      </c>
      <c r="AH2420" s="275">
        <v>65.803258608063487</v>
      </c>
      <c r="AI2420" s="275">
        <v>249.05015621200138</v>
      </c>
      <c r="AJ2420" s="275">
        <v>249.05015621200138</v>
      </c>
      <c r="AK2420" s="275">
        <v>249.05015621200138</v>
      </c>
    </row>
    <row r="2421" spans="1:37" ht="15" x14ac:dyDescent="0.25">
      <c r="A2421" s="269" t="s">
        <v>4336</v>
      </c>
      <c r="B2421" s="269" t="s">
        <v>2121</v>
      </c>
      <c r="C2421" s="275">
        <v>172</v>
      </c>
      <c r="D2421" s="269" t="s">
        <v>802</v>
      </c>
      <c r="E2421" s="275">
        <v>3411.8383916212847</v>
      </c>
      <c r="F2421" s="275">
        <v>2732.4801148920064</v>
      </c>
      <c r="G2421" s="275">
        <v>2990.4521976957235</v>
      </c>
      <c r="H2421" s="275">
        <v>3293.1453091471976</v>
      </c>
      <c r="I2421" s="275">
        <v>2077.2848782599567</v>
      </c>
      <c r="J2421" s="275">
        <v>2775.5518757696923</v>
      </c>
      <c r="K2421" s="275">
        <v>3323.379217535462</v>
      </c>
      <c r="L2421" s="275">
        <v>1515.4927558439877</v>
      </c>
      <c r="M2421" s="275">
        <v>2152.3884578304151</v>
      </c>
      <c r="N2421" s="275">
        <v>547.63986716691397</v>
      </c>
      <c r="O2421" s="275">
        <v>420.90312869484262</v>
      </c>
      <c r="P2421" s="275">
        <v>465.14519015786396</v>
      </c>
      <c r="Q2421" s="275">
        <v>531.79651475044591</v>
      </c>
      <c r="R2421" s="275">
        <v>422.11541672525567</v>
      </c>
      <c r="S2421" s="275">
        <v>473.20842797210787</v>
      </c>
      <c r="T2421" s="275">
        <v>545.13168308498882</v>
      </c>
      <c r="U2421" s="275">
        <v>384.26215079834736</v>
      </c>
      <c r="V2421" s="275">
        <v>450.11375760706028</v>
      </c>
      <c r="W2421" s="275">
        <v>10.783514939438144</v>
      </c>
      <c r="X2421" s="275">
        <v>0.55837437007951374</v>
      </c>
      <c r="Y2421" s="275">
        <v>5.6709446547588289</v>
      </c>
      <c r="Z2421" s="275">
        <v>4.8739335740248686</v>
      </c>
      <c r="AA2421" s="275">
        <v>4.8739335740248686</v>
      </c>
      <c r="AB2421" s="275">
        <v>4.8739335740248686</v>
      </c>
      <c r="AC2421" s="275">
        <v>4.8739335740248686</v>
      </c>
      <c r="AD2421" s="275">
        <v>4.8739335740248686</v>
      </c>
      <c r="AE2421" s="275">
        <v>4.8739335740248686</v>
      </c>
      <c r="AF2421" s="275">
        <v>793.99632911037747</v>
      </c>
      <c r="AG2421" s="275">
        <v>73.52326542156348</v>
      </c>
      <c r="AH2421" s="275">
        <v>73.52326542156348</v>
      </c>
      <c r="AI2421" s="275">
        <v>382.72980616155934</v>
      </c>
      <c r="AJ2421" s="275">
        <v>382.72980616155934</v>
      </c>
      <c r="AK2421" s="275">
        <v>382.72980616155934</v>
      </c>
    </row>
    <row r="2422" spans="1:37" ht="15" x14ac:dyDescent="0.25">
      <c r="A2422" s="269" t="s">
        <v>3296</v>
      </c>
      <c r="B2422" s="269" t="s">
        <v>3297</v>
      </c>
      <c r="C2422" s="275">
        <v>164</v>
      </c>
      <c r="D2422" s="269" t="s">
        <v>802</v>
      </c>
      <c r="E2422" s="275">
        <v>2491.9116925296285</v>
      </c>
      <c r="F2422" s="275">
        <v>1351.6408584732781</v>
      </c>
      <c r="G2422" s="275">
        <v>1787.0590946053835</v>
      </c>
      <c r="H2422" s="275">
        <v>2960.1827269858641</v>
      </c>
      <c r="I2422" s="275">
        <v>1356.9335718465825</v>
      </c>
      <c r="J2422" s="275">
        <v>1991.2145630079003</v>
      </c>
      <c r="K2422" s="275">
        <v>3010.5725742996378</v>
      </c>
      <c r="L2422" s="275">
        <v>1548.0130869000693</v>
      </c>
      <c r="M2422" s="275">
        <v>2067.5748687253295</v>
      </c>
      <c r="N2422" s="275">
        <v>555.82824366714556</v>
      </c>
      <c r="O2422" s="275">
        <v>379.32292669331855</v>
      </c>
      <c r="P2422" s="275">
        <v>438.39525206193144</v>
      </c>
      <c r="Q2422" s="275">
        <v>563.87244121231458</v>
      </c>
      <c r="R2422" s="275">
        <v>381.34340674400687</v>
      </c>
      <c r="S2422" s="275">
        <v>468.89387300725917</v>
      </c>
      <c r="T2422" s="275">
        <v>586.09772176988599</v>
      </c>
      <c r="U2422" s="275">
        <v>396.93485633538683</v>
      </c>
      <c r="V2422" s="275">
        <v>469.89493633546084</v>
      </c>
      <c r="W2422" s="275">
        <v>7.7092694255599898</v>
      </c>
      <c r="X2422" s="275">
        <v>0.36011932153970089</v>
      </c>
      <c r="Y2422" s="275">
        <v>4.0346943735498453</v>
      </c>
      <c r="Z2422" s="275">
        <v>3.3248246559022845</v>
      </c>
      <c r="AA2422" s="275">
        <v>3.3248246559022845</v>
      </c>
      <c r="AB2422" s="275">
        <v>3.3248246559022845</v>
      </c>
      <c r="AC2422" s="275">
        <v>3.3248246559022845</v>
      </c>
      <c r="AD2422" s="275">
        <v>3.3248246559022845</v>
      </c>
      <c r="AE2422" s="275">
        <v>3.3248246559022845</v>
      </c>
      <c r="AF2422" s="275">
        <v>788.87198870947759</v>
      </c>
      <c r="AG2422" s="275">
        <v>73.048745285463468</v>
      </c>
      <c r="AH2422" s="275">
        <v>73.048745285463468</v>
      </c>
      <c r="AI2422" s="275">
        <v>275.04417318596637</v>
      </c>
      <c r="AJ2422" s="275">
        <v>275.04417318596637</v>
      </c>
      <c r="AK2422" s="275">
        <v>275.04417318596637</v>
      </c>
    </row>
    <row r="2423" spans="1:37" ht="15" x14ac:dyDescent="0.25">
      <c r="A2423" s="269" t="s">
        <v>3298</v>
      </c>
      <c r="B2423" s="269" t="s">
        <v>2118</v>
      </c>
      <c r="C2423" s="275">
        <v>145</v>
      </c>
      <c r="D2423" s="269" t="s">
        <v>802</v>
      </c>
      <c r="E2423" s="275">
        <v>2091.0789374075057</v>
      </c>
      <c r="F2423" s="275">
        <v>1684.956012230642</v>
      </c>
      <c r="G2423" s="275">
        <v>1833.3334241593409</v>
      </c>
      <c r="H2423" s="275">
        <v>1986.7799046595569</v>
      </c>
      <c r="I2423" s="275">
        <v>1396.6945636661987</v>
      </c>
      <c r="J2423" s="275">
        <v>1746.5015866339841</v>
      </c>
      <c r="K2423" s="275">
        <v>2033.8104288190789</v>
      </c>
      <c r="L2423" s="275">
        <v>1149.028648296375</v>
      </c>
      <c r="M2423" s="275">
        <v>1456.0007070854335</v>
      </c>
      <c r="N2423" s="275">
        <v>421.22193736278581</v>
      </c>
      <c r="O2423" s="275">
        <v>304.91241524184829</v>
      </c>
      <c r="P2423" s="275">
        <v>341.90793270567616</v>
      </c>
      <c r="Q2423" s="275">
        <v>383.28232071922542</v>
      </c>
      <c r="R2423" s="275">
        <v>306.79819662249082</v>
      </c>
      <c r="S2423" s="275">
        <v>349.4909429367089</v>
      </c>
      <c r="T2423" s="275">
        <v>404.0259159062922</v>
      </c>
      <c r="U2423" s="275">
        <v>292.63546058640259</v>
      </c>
      <c r="V2423" s="275">
        <v>335.82458282607445</v>
      </c>
      <c r="W2423" s="275">
        <v>8.3812337295933617</v>
      </c>
      <c r="X2423" s="275">
        <v>0.38259236799554397</v>
      </c>
      <c r="Y2423" s="275">
        <v>4.3819130487944529</v>
      </c>
      <c r="Z2423" s="275">
        <v>3.345729707635468</v>
      </c>
      <c r="AA2423" s="275">
        <v>3.345729707635468</v>
      </c>
      <c r="AB2423" s="275">
        <v>3.345729707635468</v>
      </c>
      <c r="AC2423" s="275">
        <v>3.345729707635468</v>
      </c>
      <c r="AD2423" s="275">
        <v>3.345729707635468</v>
      </c>
      <c r="AE2423" s="275">
        <v>3.345729707635468</v>
      </c>
      <c r="AF2423" s="275">
        <v>576.51116384397756</v>
      </c>
      <c r="AG2423" s="275">
        <v>53.384378556863481</v>
      </c>
      <c r="AH2423" s="275">
        <v>53.384378556863481</v>
      </c>
      <c r="AI2423" s="275">
        <v>208.12653546806013</v>
      </c>
      <c r="AJ2423" s="275">
        <v>208.12653546806013</v>
      </c>
      <c r="AK2423" s="275">
        <v>208.12653546806013</v>
      </c>
    </row>
    <row r="2424" spans="1:37" ht="15" x14ac:dyDescent="0.25">
      <c r="A2424" s="269" t="s">
        <v>3299</v>
      </c>
      <c r="B2424" s="269" t="s">
        <v>3300</v>
      </c>
      <c r="C2424" s="275">
        <v>158</v>
      </c>
      <c r="D2424" s="269" t="s">
        <v>802</v>
      </c>
      <c r="E2424" s="275">
        <v>2920.7953533807513</v>
      </c>
      <c r="F2424" s="275">
        <v>2214.9420083171372</v>
      </c>
      <c r="G2424" s="275">
        <v>2469.7420229938266</v>
      </c>
      <c r="H2424" s="275">
        <v>2730.330438140576</v>
      </c>
      <c r="I2424" s="275">
        <v>1931.8384415353628</v>
      </c>
      <c r="J2424" s="275">
        <v>2348.0103319663303</v>
      </c>
      <c r="K2424" s="275">
        <v>2777.3609623000984</v>
      </c>
      <c r="L2424" s="275">
        <v>1478.96875762186</v>
      </c>
      <c r="M2424" s="275">
        <v>1959.6808001640779</v>
      </c>
      <c r="N2424" s="275">
        <v>507.25209163264941</v>
      </c>
      <c r="O2424" s="275">
        <v>373.34089572075379</v>
      </c>
      <c r="P2424" s="275">
        <v>415.91428693163266</v>
      </c>
      <c r="Q2424" s="275">
        <v>466.80355430694448</v>
      </c>
      <c r="R2424" s="275">
        <v>375.22667710139621</v>
      </c>
      <c r="S2424" s="275">
        <v>424.05479970555405</v>
      </c>
      <c r="T2424" s="275">
        <v>487.54714949401125</v>
      </c>
      <c r="U2424" s="275">
        <v>355.58537762778127</v>
      </c>
      <c r="V2424" s="275">
        <v>407.87725917890737</v>
      </c>
      <c r="W2424" s="275">
        <v>9.8211936702082223</v>
      </c>
      <c r="X2424" s="275">
        <v>0.43248473251152342</v>
      </c>
      <c r="Y2424" s="275">
        <v>5.1268392013598731</v>
      </c>
      <c r="Z2424" s="275">
        <v>4.2180659214186917</v>
      </c>
      <c r="AA2424" s="275">
        <v>4.2180659214186917</v>
      </c>
      <c r="AB2424" s="275">
        <v>4.2180659214186917</v>
      </c>
      <c r="AC2424" s="275">
        <v>4.2180659214186917</v>
      </c>
      <c r="AD2424" s="275">
        <v>4.2180659214186917</v>
      </c>
      <c r="AE2424" s="275">
        <v>4.2180659214186917</v>
      </c>
      <c r="AF2424" s="275">
        <v>764.56467491297758</v>
      </c>
      <c r="AG2424" s="275">
        <v>70.797884234063474</v>
      </c>
      <c r="AH2424" s="275">
        <v>70.797884234063474</v>
      </c>
      <c r="AI2424" s="275">
        <v>277.69812055486824</v>
      </c>
      <c r="AJ2424" s="275">
        <v>277.69812055486824</v>
      </c>
      <c r="AK2424" s="275">
        <v>277.69812055486824</v>
      </c>
    </row>
    <row r="2425" spans="1:37" ht="15" x14ac:dyDescent="0.25">
      <c r="A2425" s="269" t="s">
        <v>3301</v>
      </c>
      <c r="B2425" s="269" t="s">
        <v>3302</v>
      </c>
      <c r="C2425" s="275">
        <v>152</v>
      </c>
      <c r="D2425" s="269" t="s">
        <v>802</v>
      </c>
      <c r="E2425" s="275">
        <v>3155.0791837354504</v>
      </c>
      <c r="F2425" s="275">
        <v>2592.3377488812562</v>
      </c>
      <c r="G2425" s="275">
        <v>2793.7694406689775</v>
      </c>
      <c r="H2425" s="275">
        <v>3027.4552938996558</v>
      </c>
      <c r="I2425" s="275">
        <v>1946.9232242291259</v>
      </c>
      <c r="J2425" s="275">
        <v>2604.1290626653649</v>
      </c>
      <c r="K2425" s="275">
        <v>3071.1264949049264</v>
      </c>
      <c r="L2425" s="275">
        <v>1497.3686137451052</v>
      </c>
      <c r="M2425" s="275">
        <v>2037.4942669894585</v>
      </c>
      <c r="N2425" s="275">
        <v>516.24770509190637</v>
      </c>
      <c r="O2425" s="275">
        <v>385.25188298275077</v>
      </c>
      <c r="P2425" s="275">
        <v>427.33534679899338</v>
      </c>
      <c r="Q2425" s="275">
        <v>485.53402108729352</v>
      </c>
      <c r="R2425" s="275">
        <v>387.00296569334739</v>
      </c>
      <c r="S2425" s="275">
        <v>435.92144757937967</v>
      </c>
      <c r="T2425" s="275">
        <v>504.79593090385555</v>
      </c>
      <c r="U2425" s="275">
        <v>358.46237289114731</v>
      </c>
      <c r="V2425" s="275">
        <v>415.73203106608963</v>
      </c>
      <c r="W2425" s="275">
        <v>10.783514939438144</v>
      </c>
      <c r="X2425" s="275">
        <v>0.55837437007951374</v>
      </c>
      <c r="Y2425" s="275">
        <v>5.6709446547588289</v>
      </c>
      <c r="Z2425" s="275">
        <v>4.8739335740248686</v>
      </c>
      <c r="AA2425" s="275">
        <v>4.8739335740248686</v>
      </c>
      <c r="AB2425" s="275">
        <v>4.8739335740248686</v>
      </c>
      <c r="AC2425" s="275">
        <v>4.8739335740248686</v>
      </c>
      <c r="AD2425" s="275">
        <v>4.8739335740248686</v>
      </c>
      <c r="AE2425" s="275">
        <v>4.8739335740248686</v>
      </c>
      <c r="AF2425" s="275">
        <v>750.4158004371775</v>
      </c>
      <c r="AG2425" s="275">
        <v>69.487754841663474</v>
      </c>
      <c r="AH2425" s="275">
        <v>69.487754841663474</v>
      </c>
      <c r="AI2425" s="275">
        <v>353.63360853721139</v>
      </c>
      <c r="AJ2425" s="275">
        <v>353.63360853721139</v>
      </c>
      <c r="AK2425" s="275">
        <v>353.63360853721139</v>
      </c>
    </row>
    <row r="2426" spans="1:37" ht="15" x14ac:dyDescent="0.25">
      <c r="A2426" s="269" t="s">
        <v>3303</v>
      </c>
      <c r="B2426" s="269" t="s">
        <v>3302</v>
      </c>
      <c r="C2426" s="275">
        <v>151</v>
      </c>
      <c r="D2426" s="269" t="s">
        <v>802</v>
      </c>
      <c r="E2426" s="275">
        <v>3126.8950071847789</v>
      </c>
      <c r="F2426" s="275">
        <v>2573.9005082885951</v>
      </c>
      <c r="G2426" s="275">
        <v>2773.4553532791892</v>
      </c>
      <c r="H2426" s="275">
        <v>3006.5044922925003</v>
      </c>
      <c r="I2426" s="275">
        <v>1926.4125263940955</v>
      </c>
      <c r="J2426" s="275">
        <v>2582.9886345767463</v>
      </c>
      <c r="K2426" s="275">
        <v>3046.8163701435192</v>
      </c>
      <c r="L2426" s="275">
        <v>1478.9313731524442</v>
      </c>
      <c r="M2426" s="275">
        <v>2017.5465172476231</v>
      </c>
      <c r="N2426" s="275">
        <v>499.67786492342987</v>
      </c>
      <c r="O2426" s="275">
        <v>373.59830981121513</v>
      </c>
      <c r="P2426" s="275">
        <v>414.69968374744002</v>
      </c>
      <c r="Q2426" s="275">
        <v>471.74147857672239</v>
      </c>
      <c r="R2426" s="275">
        <v>375.21469385176584</v>
      </c>
      <c r="S2426" s="275">
        <v>422.89528842325626</v>
      </c>
      <c r="T2426" s="275">
        <v>489.52170302277966</v>
      </c>
      <c r="U2426" s="275">
        <v>346.82477464157648</v>
      </c>
      <c r="V2426" s="275">
        <v>403.21897938362076</v>
      </c>
      <c r="W2426" s="275">
        <v>10.783514939438144</v>
      </c>
      <c r="X2426" s="275">
        <v>0.55837437007951374</v>
      </c>
      <c r="Y2426" s="275">
        <v>5.6709446547588289</v>
      </c>
      <c r="Z2426" s="275">
        <v>4.8739335740248686</v>
      </c>
      <c r="AA2426" s="275">
        <v>4.8739335740248686</v>
      </c>
      <c r="AB2426" s="275">
        <v>4.8739335740248686</v>
      </c>
      <c r="AC2426" s="275">
        <v>4.8739335740248686</v>
      </c>
      <c r="AD2426" s="275">
        <v>4.8739335740248686</v>
      </c>
      <c r="AE2426" s="275">
        <v>4.8739335740248686</v>
      </c>
      <c r="AF2426" s="275">
        <v>734.56295524047755</v>
      </c>
      <c r="AG2426" s="275">
        <v>68.019795881563482</v>
      </c>
      <c r="AH2426" s="275">
        <v>68.019795881563482</v>
      </c>
      <c r="AI2426" s="275">
        <v>352.28573947474473</v>
      </c>
      <c r="AJ2426" s="275">
        <v>352.28573947474473</v>
      </c>
      <c r="AK2426" s="275">
        <v>352.28573947474473</v>
      </c>
    </row>
    <row r="2427" spans="1:37" ht="15" x14ac:dyDescent="0.25">
      <c r="A2427" s="269" t="s">
        <v>2117</v>
      </c>
      <c r="B2427" s="269" t="s">
        <v>2118</v>
      </c>
      <c r="C2427" s="275">
        <v>140</v>
      </c>
      <c r="D2427" s="269" t="s">
        <v>802</v>
      </c>
      <c r="E2427" s="275">
        <v>2092.953731141612</v>
      </c>
      <c r="F2427" s="275">
        <v>1697.9609625941562</v>
      </c>
      <c r="G2427" s="275">
        <v>1848.8574673935602</v>
      </c>
      <c r="H2427" s="275">
        <v>1998.9395906373886</v>
      </c>
      <c r="I2427" s="275">
        <v>1422.2800301182015</v>
      </c>
      <c r="J2427" s="275">
        <v>1761.4184128813699</v>
      </c>
      <c r="K2427" s="275">
        <v>2039.2514684884075</v>
      </c>
      <c r="L2427" s="275">
        <v>1162.0335986598889</v>
      </c>
      <c r="M2427" s="275">
        <v>1473.3028900263857</v>
      </c>
      <c r="N2427" s="275">
        <v>409.78144734588636</v>
      </c>
      <c r="O2427" s="275">
        <v>303.23927295299831</v>
      </c>
      <c r="P2427" s="275">
        <v>338.3196762009656</v>
      </c>
      <c r="Q2427" s="275">
        <v>377.33295251020712</v>
      </c>
      <c r="R2427" s="275">
        <v>304.85565699354902</v>
      </c>
      <c r="S2427" s="275">
        <v>345.114578163381</v>
      </c>
      <c r="T2427" s="275">
        <v>395.1131769562644</v>
      </c>
      <c r="U2427" s="275">
        <v>290.96362222620257</v>
      </c>
      <c r="V2427" s="275">
        <v>332.45911004241572</v>
      </c>
      <c r="W2427" s="275">
        <v>8.3812337295933617</v>
      </c>
      <c r="X2427" s="275">
        <v>0.38259236799554397</v>
      </c>
      <c r="Y2427" s="275">
        <v>4.3819130487944529</v>
      </c>
      <c r="Z2427" s="275">
        <v>3.345729707635468</v>
      </c>
      <c r="AA2427" s="275">
        <v>3.345729707635468</v>
      </c>
      <c r="AB2427" s="275">
        <v>3.345729707635468</v>
      </c>
      <c r="AC2427" s="275">
        <v>3.345729707635468</v>
      </c>
      <c r="AD2427" s="275">
        <v>3.345729707635468</v>
      </c>
      <c r="AE2427" s="275">
        <v>3.345729707635468</v>
      </c>
      <c r="AF2427" s="275">
        <v>570.38588577187761</v>
      </c>
      <c r="AG2427" s="275">
        <v>52.817184952063485</v>
      </c>
      <c r="AH2427" s="275">
        <v>52.817184952063485</v>
      </c>
      <c r="AI2427" s="275">
        <v>209.55394409289258</v>
      </c>
      <c r="AJ2427" s="275">
        <v>209.55394409289258</v>
      </c>
      <c r="AK2427" s="275">
        <v>209.55394409289258</v>
      </c>
    </row>
    <row r="2428" spans="1:37" ht="15" x14ac:dyDescent="0.25">
      <c r="A2428" s="269" t="s">
        <v>2119</v>
      </c>
      <c r="B2428" s="269" t="s">
        <v>2487</v>
      </c>
      <c r="C2428" s="275">
        <v>120</v>
      </c>
      <c r="D2428" s="269" t="s">
        <v>802</v>
      </c>
      <c r="E2428" s="275">
        <v>1782.0862835164619</v>
      </c>
      <c r="F2428" s="275">
        <v>1034.9218471632514</v>
      </c>
      <c r="G2428" s="275">
        <v>1327.3534706018197</v>
      </c>
      <c r="H2428" s="275">
        <v>2105.9712619789584</v>
      </c>
      <c r="I2428" s="275">
        <v>1037.7446276290138</v>
      </c>
      <c r="J2428" s="275">
        <v>1463.6789810386686</v>
      </c>
      <c r="K2428" s="275">
        <v>2132.8458472129714</v>
      </c>
      <c r="L2428" s="275">
        <v>1169.9434632439852</v>
      </c>
      <c r="M2428" s="275">
        <v>1518.2817959893641</v>
      </c>
      <c r="N2428" s="275">
        <v>388.95577131535981</v>
      </c>
      <c r="O2428" s="275">
        <v>276.92688189524506</v>
      </c>
      <c r="P2428" s="275">
        <v>316.99402735098437</v>
      </c>
      <c r="Q2428" s="275">
        <v>399.56849184589049</v>
      </c>
      <c r="R2428" s="275">
        <v>278.00447125561215</v>
      </c>
      <c r="S2428" s="275">
        <v>336.58727667420334</v>
      </c>
      <c r="T2428" s="275">
        <v>411.4219748099286</v>
      </c>
      <c r="U2428" s="275">
        <v>289.12516095610601</v>
      </c>
      <c r="V2428" s="275">
        <v>338.36330245736985</v>
      </c>
      <c r="W2428" s="275">
        <v>7.7092694255599898</v>
      </c>
      <c r="X2428" s="275">
        <v>0.36011932153970089</v>
      </c>
      <c r="Y2428" s="275">
        <v>4.0346943735498453</v>
      </c>
      <c r="Z2428" s="275">
        <v>3.3248246559022845</v>
      </c>
      <c r="AA2428" s="275">
        <v>3.3248246559022845</v>
      </c>
      <c r="AB2428" s="275">
        <v>3.3248246559022845</v>
      </c>
      <c r="AC2428" s="275">
        <v>3.3248246559022845</v>
      </c>
      <c r="AD2428" s="275">
        <v>3.3248246559022845</v>
      </c>
      <c r="AE2428" s="275">
        <v>3.3248246559022845</v>
      </c>
      <c r="AF2428" s="275">
        <v>536.44131665855525</v>
      </c>
      <c r="AG2428" s="275">
        <v>49.673918586542158</v>
      </c>
      <c r="AH2428" s="275">
        <v>49.673918586542158</v>
      </c>
      <c r="AI2428" s="275">
        <v>188.09020521770336</v>
      </c>
      <c r="AJ2428" s="275">
        <v>188.09020521770336</v>
      </c>
      <c r="AK2428" s="275">
        <v>188.09020521770336</v>
      </c>
    </row>
    <row r="2429" spans="1:37" ht="15" x14ac:dyDescent="0.25">
      <c r="A2429" s="269" t="s">
        <v>2120</v>
      </c>
      <c r="B2429" s="269" t="s">
        <v>2121</v>
      </c>
      <c r="C2429" s="275">
        <v>150</v>
      </c>
      <c r="D2429" s="269" t="s">
        <v>802</v>
      </c>
      <c r="E2429" s="275">
        <v>3829.0059278243457</v>
      </c>
      <c r="F2429" s="275">
        <v>3134.7660010807995</v>
      </c>
      <c r="G2429" s="275">
        <v>3401.0569765229225</v>
      </c>
      <c r="H2429" s="275">
        <v>3711.1629082042637</v>
      </c>
      <c r="I2429" s="275">
        <v>2338.7909660345927</v>
      </c>
      <c r="J2429" s="275">
        <v>3153.0849547224552</v>
      </c>
      <c r="K2429" s="275">
        <v>3741.396816592528</v>
      </c>
      <c r="L2429" s="275">
        <v>1735.0014737461902</v>
      </c>
      <c r="M2429" s="275">
        <v>2437.8483817976844</v>
      </c>
      <c r="N2429" s="275">
        <v>575.98103488420884</v>
      </c>
      <c r="O2429" s="275">
        <v>449.90628786162154</v>
      </c>
      <c r="P2429" s="275">
        <v>494.80517731104737</v>
      </c>
      <c r="Q2429" s="275">
        <v>565.55036325751996</v>
      </c>
      <c r="R2429" s="275">
        <v>451.11857589203458</v>
      </c>
      <c r="S2429" s="275">
        <v>503.15706236128352</v>
      </c>
      <c r="T2429" s="275">
        <v>578.88553159206288</v>
      </c>
      <c r="U2429" s="275">
        <v>409.57907126109876</v>
      </c>
      <c r="V2429" s="275">
        <v>477.99711730657441</v>
      </c>
      <c r="W2429" s="275">
        <v>10.783514939438144</v>
      </c>
      <c r="X2429" s="275">
        <v>0.55837437007951374</v>
      </c>
      <c r="Y2429" s="275">
        <v>5.6709446547588289</v>
      </c>
      <c r="Z2429" s="275">
        <v>4.8739335740248686</v>
      </c>
      <c r="AA2429" s="275">
        <v>4.8739335740248686</v>
      </c>
      <c r="AB2429" s="275">
        <v>4.8739335740248686</v>
      </c>
      <c r="AC2429" s="275">
        <v>4.8739335740248686</v>
      </c>
      <c r="AD2429" s="275">
        <v>4.8739335740248686</v>
      </c>
      <c r="AE2429" s="275">
        <v>4.8739335740248686</v>
      </c>
      <c r="AF2429" s="275">
        <v>855.95665556423285</v>
      </c>
      <c r="AG2429" s="275">
        <v>79.260721090620834</v>
      </c>
      <c r="AH2429" s="275">
        <v>79.260721090620834</v>
      </c>
      <c r="AI2429" s="275">
        <v>418.89699077463678</v>
      </c>
      <c r="AJ2429" s="275">
        <v>418.89699077463678</v>
      </c>
      <c r="AK2429" s="275">
        <v>418.89699077463678</v>
      </c>
    </row>
    <row r="2430" spans="1:37" ht="15" x14ac:dyDescent="0.25">
      <c r="A2430" s="269" t="s">
        <v>2122</v>
      </c>
      <c r="B2430" s="269" t="s">
        <v>2123</v>
      </c>
      <c r="C2430" s="275">
        <v>159</v>
      </c>
      <c r="D2430" s="269" t="s">
        <v>802</v>
      </c>
      <c r="E2430" s="275">
        <v>2883.1874689496976</v>
      </c>
      <c r="F2430" s="275">
        <v>2122.0661533526477</v>
      </c>
      <c r="G2430" s="275">
        <v>2386.5272961185606</v>
      </c>
      <c r="H2430" s="275">
        <v>2585.4251557013263</v>
      </c>
      <c r="I2430" s="275">
        <v>1933.8670016940002</v>
      </c>
      <c r="J2430" s="275">
        <v>2270.4595786511481</v>
      </c>
      <c r="K2430" s="275">
        <v>2656.6697397599355</v>
      </c>
      <c r="L2430" s="275">
        <v>1469.2500170937806</v>
      </c>
      <c r="M2430" s="275">
        <v>1942.2360171381918</v>
      </c>
      <c r="N2430" s="275">
        <v>509.29535609199633</v>
      </c>
      <c r="O2430" s="275">
        <v>391.45376561853834</v>
      </c>
      <c r="P2430" s="275">
        <v>431.65159877341767</v>
      </c>
      <c r="Q2430" s="275">
        <v>483.02226744901935</v>
      </c>
      <c r="R2430" s="275">
        <v>394.10547362828299</v>
      </c>
      <c r="S2430" s="275">
        <v>437.35193527328295</v>
      </c>
      <c r="T2430" s="275">
        <v>498.02398771181265</v>
      </c>
      <c r="U2430" s="275">
        <v>360.2259574175913</v>
      </c>
      <c r="V2430" s="275">
        <v>418.20197675023422</v>
      </c>
      <c r="W2430" s="275">
        <v>15.508794853574889</v>
      </c>
      <c r="X2430" s="275">
        <v>0.43302445064485673</v>
      </c>
      <c r="Y2430" s="275">
        <v>7.9709096521098726</v>
      </c>
      <c r="Z2430" s="275">
        <v>4.6052918680186918</v>
      </c>
      <c r="AA2430" s="275">
        <v>4.6052918680186918</v>
      </c>
      <c r="AB2430" s="275">
        <v>4.6052918680186918</v>
      </c>
      <c r="AC2430" s="275">
        <v>4.6052918680186918</v>
      </c>
      <c r="AD2430" s="275">
        <v>4.6052918680186918</v>
      </c>
      <c r="AE2430" s="275">
        <v>4.6052918680186918</v>
      </c>
      <c r="AF2430" s="275">
        <v>743.58054137735519</v>
      </c>
      <c r="AG2430" s="275">
        <v>68.854766828742157</v>
      </c>
      <c r="AH2430" s="275">
        <v>68.854766828742157</v>
      </c>
      <c r="AI2430" s="275">
        <v>260.11210752348535</v>
      </c>
      <c r="AJ2430" s="275">
        <v>260.11210752348535</v>
      </c>
      <c r="AK2430" s="275">
        <v>260.11210752348535</v>
      </c>
    </row>
    <row r="2431" spans="1:37" ht="15" x14ac:dyDescent="0.25">
      <c r="A2431" s="269" t="s">
        <v>3304</v>
      </c>
      <c r="B2431" s="269" t="s">
        <v>2125</v>
      </c>
      <c r="C2431" s="275">
        <v>140</v>
      </c>
      <c r="D2431" s="269" t="s">
        <v>802</v>
      </c>
      <c r="E2431" s="275">
        <v>3825.3413973467514</v>
      </c>
      <c r="F2431" s="275">
        <v>1657.739618498744</v>
      </c>
      <c r="G2431" s="275">
        <v>2580.1324474587468</v>
      </c>
      <c r="H2431" s="275">
        <v>2727.1214420927481</v>
      </c>
      <c r="I2431" s="275">
        <v>1657.739618498744</v>
      </c>
      <c r="J2431" s="275">
        <v>2162.8928145522459</v>
      </c>
      <c r="K2431" s="275">
        <v>2727.1214420927481</v>
      </c>
      <c r="L2431" s="275">
        <v>1657.739618498744</v>
      </c>
      <c r="M2431" s="275">
        <v>2162.8928145522459</v>
      </c>
      <c r="N2431" s="275">
        <v>534.05121428096288</v>
      </c>
      <c r="O2431" s="275">
        <v>262.54002809362106</v>
      </c>
      <c r="P2431" s="275">
        <v>378.81030310556849</v>
      </c>
      <c r="Q2431" s="275">
        <v>398.41521183533735</v>
      </c>
      <c r="R2431" s="275">
        <v>262.54002809362106</v>
      </c>
      <c r="S2431" s="275">
        <v>326.93838526606368</v>
      </c>
      <c r="T2431" s="275">
        <v>398.41521183533735</v>
      </c>
      <c r="U2431" s="275">
        <v>262.11840858677044</v>
      </c>
      <c r="V2431" s="275">
        <v>326.7275755126384</v>
      </c>
      <c r="W2431" s="275">
        <v>10.431428958282384</v>
      </c>
      <c r="X2431" s="275">
        <v>0.31036757279980554</v>
      </c>
      <c r="Y2431" s="275">
        <v>5.3708982655410944</v>
      </c>
      <c r="Z2431" s="275">
        <v>4.0079556363022251</v>
      </c>
      <c r="AA2431" s="275">
        <v>4.0079556363022251</v>
      </c>
      <c r="AB2431" s="275">
        <v>4.0079556363022251</v>
      </c>
      <c r="AC2431" s="275">
        <v>4.0079556363022251</v>
      </c>
      <c r="AD2431" s="275">
        <v>4.0079556363022251</v>
      </c>
      <c r="AE2431" s="275">
        <v>4.0079556363022251</v>
      </c>
      <c r="AF2431" s="275">
        <v>831.66692847538729</v>
      </c>
      <c r="AG2431" s="275">
        <v>77.011426595433903</v>
      </c>
      <c r="AH2431" s="275">
        <v>77.011426595433903</v>
      </c>
      <c r="AI2431" s="275">
        <v>281.30311654726006</v>
      </c>
      <c r="AJ2431" s="275">
        <v>281.30311654726006</v>
      </c>
      <c r="AK2431" s="275">
        <v>281.30311654726006</v>
      </c>
    </row>
    <row r="2432" spans="1:37" ht="15" x14ac:dyDescent="0.25">
      <c r="A2432" s="269" t="s">
        <v>2124</v>
      </c>
      <c r="B2432" s="269" t="s">
        <v>2125</v>
      </c>
      <c r="C2432" s="275">
        <v>142</v>
      </c>
      <c r="D2432" s="269" t="s">
        <v>802</v>
      </c>
      <c r="E2432" s="275">
        <v>3534.0696938310948</v>
      </c>
      <c r="F2432" s="275">
        <v>1602.3409976708222</v>
      </c>
      <c r="G2432" s="275">
        <v>2446.8885458783107</v>
      </c>
      <c r="H2432" s="275">
        <v>2538.4599021454269</v>
      </c>
      <c r="I2432" s="275">
        <v>1602.3409976708222</v>
      </c>
      <c r="J2432" s="275">
        <v>2062.3803326441111</v>
      </c>
      <c r="K2432" s="275">
        <v>2538.4599021454269</v>
      </c>
      <c r="L2432" s="275">
        <v>1602.3409976708222</v>
      </c>
      <c r="M2432" s="275">
        <v>2062.3803326441111</v>
      </c>
      <c r="N2432" s="275">
        <v>602.07507973965073</v>
      </c>
      <c r="O2432" s="275">
        <v>340.57796252443524</v>
      </c>
      <c r="P2432" s="275">
        <v>455.77509845164269</v>
      </c>
      <c r="Q2432" s="275">
        <v>470.74632354410801</v>
      </c>
      <c r="R2432" s="275">
        <v>340.57796252443524</v>
      </c>
      <c r="S2432" s="275">
        <v>404.59945658206266</v>
      </c>
      <c r="T2432" s="275">
        <v>470.74632354410801</v>
      </c>
      <c r="U2432" s="275">
        <v>340.11221512650485</v>
      </c>
      <c r="V2432" s="275">
        <v>404.36658288309752</v>
      </c>
      <c r="W2432" s="275">
        <v>10.431428958282384</v>
      </c>
      <c r="X2432" s="275">
        <v>0.31036757279980554</v>
      </c>
      <c r="Y2432" s="275">
        <v>5.3708982655410944</v>
      </c>
      <c r="Z2432" s="275">
        <v>4.0079556363022251</v>
      </c>
      <c r="AA2432" s="275">
        <v>4.0079556363022251</v>
      </c>
      <c r="AB2432" s="275">
        <v>4.0079556363022251</v>
      </c>
      <c r="AC2432" s="275">
        <v>4.0079556363022251</v>
      </c>
      <c r="AD2432" s="275">
        <v>4.0079556363022251</v>
      </c>
      <c r="AE2432" s="275">
        <v>4.0079556363022251</v>
      </c>
      <c r="AF2432" s="275">
        <v>780.6166637877775</v>
      </c>
      <c r="AG2432" s="275">
        <v>72.284241160963475</v>
      </c>
      <c r="AH2432" s="275">
        <v>72.284241160963475</v>
      </c>
      <c r="AI2432" s="275">
        <v>265.24497696246618</v>
      </c>
      <c r="AJ2432" s="275">
        <v>265.24497696246618</v>
      </c>
      <c r="AK2432" s="275">
        <v>265.24497696246618</v>
      </c>
    </row>
    <row r="2433" spans="1:37" ht="15" x14ac:dyDescent="0.25">
      <c r="A2433" s="269" t="s">
        <v>3305</v>
      </c>
      <c r="B2433" s="269" t="s">
        <v>698</v>
      </c>
      <c r="C2433" s="275">
        <v>914</v>
      </c>
      <c r="D2433" s="269" t="s">
        <v>802</v>
      </c>
      <c r="E2433" s="275">
        <v>10983.040973012936</v>
      </c>
      <c r="F2433" s="275">
        <v>7307.1531137428128</v>
      </c>
      <c r="G2433" s="275">
        <v>8703.6766442195913</v>
      </c>
      <c r="H2433" s="275">
        <v>9701.273813728254</v>
      </c>
      <c r="I2433" s="275">
        <v>7295.9271639805538</v>
      </c>
      <c r="J2433" s="275">
        <v>8561.5478794206465</v>
      </c>
      <c r="K2433" s="275">
        <v>9941.1671530012845</v>
      </c>
      <c r="L2433" s="275">
        <v>7457.9342453371992</v>
      </c>
      <c r="M2433" s="275">
        <v>8539.3907829611144</v>
      </c>
      <c r="N2433" s="275">
        <v>2876.579773344245</v>
      </c>
      <c r="O2433" s="275">
        <v>1878.4514720170873</v>
      </c>
      <c r="P2433" s="275">
        <v>2208.4110051494777</v>
      </c>
      <c r="Q2433" s="275">
        <v>2527.8405550322004</v>
      </c>
      <c r="R2433" s="275">
        <v>1888.3701034518531</v>
      </c>
      <c r="S2433" s="275">
        <v>2196.9823954022013</v>
      </c>
      <c r="T2433" s="275">
        <v>2634.0953010376043</v>
      </c>
      <c r="U2433" s="275">
        <v>1880.555824701315</v>
      </c>
      <c r="V2433" s="275">
        <v>2160.3471739061029</v>
      </c>
      <c r="W2433" s="275">
        <v>56.968155997638888</v>
      </c>
      <c r="X2433" s="275">
        <v>1.8718923589947813</v>
      </c>
      <c r="Y2433" s="275">
        <v>29.420024178316837</v>
      </c>
      <c r="Z2433" s="275">
        <v>19.242977284554875</v>
      </c>
      <c r="AA2433" s="275">
        <v>19.242977284554875</v>
      </c>
      <c r="AB2433" s="275">
        <v>19.242977284554875</v>
      </c>
      <c r="AC2433" s="275">
        <v>19.242977284554875</v>
      </c>
      <c r="AD2433" s="275">
        <v>19.242977284554875</v>
      </c>
      <c r="AE2433" s="275">
        <v>19.242977284554875</v>
      </c>
      <c r="AF2433" s="275">
        <v>3634.4885558526521</v>
      </c>
      <c r="AG2433" s="275">
        <v>336.54992544912778</v>
      </c>
      <c r="AH2433" s="275">
        <v>336.54992544912778</v>
      </c>
      <c r="AI2433" s="275">
        <v>731.73536510791052</v>
      </c>
      <c r="AJ2433" s="275">
        <v>731.73536510791052</v>
      </c>
      <c r="AK2433" s="275">
        <v>731.73536510791052</v>
      </c>
    </row>
    <row r="2434" spans="1:37" ht="15" x14ac:dyDescent="0.25">
      <c r="A2434" s="269" t="s">
        <v>2126</v>
      </c>
      <c r="B2434" s="269" t="s">
        <v>698</v>
      </c>
      <c r="C2434" s="275">
        <v>883</v>
      </c>
      <c r="D2434" s="269" t="s">
        <v>802</v>
      </c>
      <c r="E2434" s="275">
        <v>10409.963671556487</v>
      </c>
      <c r="F2434" s="275">
        <v>6884.6404653852514</v>
      </c>
      <c r="G2434" s="275">
        <v>8271.2148410762129</v>
      </c>
      <c r="H2434" s="275">
        <v>9281.0994198909484</v>
      </c>
      <c r="I2434" s="275">
        <v>6880.2923458331506</v>
      </c>
      <c r="J2434" s="275">
        <v>8108.3198036372705</v>
      </c>
      <c r="K2434" s="275">
        <v>9447.0876497704448</v>
      </c>
      <c r="L2434" s="275">
        <v>7050.8936950730304</v>
      </c>
      <c r="M2434" s="275">
        <v>8114.0958954520001</v>
      </c>
      <c r="N2434" s="275">
        <v>2699.6197953771216</v>
      </c>
      <c r="O2434" s="275">
        <v>1794.6488708383724</v>
      </c>
      <c r="P2434" s="275">
        <v>2107.6010464189972</v>
      </c>
      <c r="Q2434" s="275">
        <v>2410.3584950957752</v>
      </c>
      <c r="R2434" s="275">
        <v>1801.6041315321286</v>
      </c>
      <c r="S2434" s="275">
        <v>2086.915408641391</v>
      </c>
      <c r="T2434" s="275">
        <v>2484.016162950074</v>
      </c>
      <c r="U2434" s="275">
        <v>1796.7994916660684</v>
      </c>
      <c r="V2434" s="275">
        <v>2061.7634238823048</v>
      </c>
      <c r="W2434" s="275">
        <v>56.968155997638888</v>
      </c>
      <c r="X2434" s="275">
        <v>1.8718923589947813</v>
      </c>
      <c r="Y2434" s="275">
        <v>29.420024178316837</v>
      </c>
      <c r="Z2434" s="275">
        <v>19.242977284554875</v>
      </c>
      <c r="AA2434" s="275">
        <v>19.242977284554875</v>
      </c>
      <c r="AB2434" s="275">
        <v>19.242977284554875</v>
      </c>
      <c r="AC2434" s="275">
        <v>19.242977284554875</v>
      </c>
      <c r="AD2434" s="275">
        <v>19.242977284554875</v>
      </c>
      <c r="AE2434" s="275">
        <v>19.242977284554875</v>
      </c>
      <c r="AF2434" s="275">
        <v>3413.8102296223888</v>
      </c>
      <c r="AG2434" s="275">
        <v>316.11533726789889</v>
      </c>
      <c r="AH2434" s="275">
        <v>316.11533726789889</v>
      </c>
      <c r="AI2434" s="275">
        <v>722.92473535037266</v>
      </c>
      <c r="AJ2434" s="275">
        <v>722.92473535037266</v>
      </c>
      <c r="AK2434" s="275">
        <v>722.92473535037266</v>
      </c>
    </row>
    <row r="2435" spans="1:37" ht="15" x14ac:dyDescent="0.25">
      <c r="A2435" s="269" t="s">
        <v>3306</v>
      </c>
      <c r="B2435" s="269" t="s">
        <v>699</v>
      </c>
      <c r="C2435" s="275">
        <v>84</v>
      </c>
      <c r="D2435" s="269" t="s">
        <v>802</v>
      </c>
      <c r="E2435" s="275">
        <v>897.28794850370582</v>
      </c>
      <c r="F2435" s="275">
        <v>686.08069503535251</v>
      </c>
      <c r="G2435" s="275">
        <v>741.0353338643913</v>
      </c>
      <c r="H2435" s="275">
        <v>805.49395673684614</v>
      </c>
      <c r="I2435" s="275">
        <v>692.91293408486661</v>
      </c>
      <c r="J2435" s="275">
        <v>746.96101133176978</v>
      </c>
      <c r="K2435" s="275">
        <v>813.29943960444143</v>
      </c>
      <c r="L2435" s="275">
        <v>687.62022071156207</v>
      </c>
      <c r="M2435" s="275">
        <v>729.07083613002192</v>
      </c>
      <c r="N2435" s="275">
        <v>274.35023026941656</v>
      </c>
      <c r="O2435" s="275">
        <v>179.98065410870439</v>
      </c>
      <c r="P2435" s="275">
        <v>208.29271001706994</v>
      </c>
      <c r="Q2435" s="275">
        <v>248.51647991149292</v>
      </c>
      <c r="R2435" s="275">
        <v>184.731361245253</v>
      </c>
      <c r="S2435" s="275">
        <v>213.08808048966841</v>
      </c>
      <c r="T2435" s="275">
        <v>250.7286307352984</v>
      </c>
      <c r="U2435" s="275">
        <v>179.6801611185322</v>
      </c>
      <c r="V2435" s="275">
        <v>205.36103380450109</v>
      </c>
      <c r="W2435" s="275">
        <v>5.4354219134900212</v>
      </c>
      <c r="X2435" s="275">
        <v>0.17210389208260277</v>
      </c>
      <c r="Y2435" s="275">
        <v>2.8037629027863118</v>
      </c>
      <c r="Z2435" s="275">
        <v>1.2520181590295028</v>
      </c>
      <c r="AA2435" s="275">
        <v>1.2520181590295028</v>
      </c>
      <c r="AB2435" s="275">
        <v>1.2520181590295028</v>
      </c>
      <c r="AC2435" s="275">
        <v>1.2520181590295028</v>
      </c>
      <c r="AD2435" s="275">
        <v>1.2520181590295028</v>
      </c>
      <c r="AE2435" s="275">
        <v>1.2520181590295028</v>
      </c>
      <c r="AF2435" s="275">
        <v>304.22174732906535</v>
      </c>
      <c r="AG2435" s="275">
        <v>28.170642070855859</v>
      </c>
      <c r="AH2435" s="275">
        <v>28.170642070855859</v>
      </c>
      <c r="AI2435" s="275">
        <v>26.847456403571034</v>
      </c>
      <c r="AJ2435" s="275">
        <v>26.847456403571034</v>
      </c>
      <c r="AK2435" s="275">
        <v>26.847456403571034</v>
      </c>
    </row>
    <row r="2436" spans="1:37" ht="15" x14ac:dyDescent="0.25">
      <c r="A2436" s="269" t="s">
        <v>2127</v>
      </c>
      <c r="B2436" s="269" t="s">
        <v>699</v>
      </c>
      <c r="C2436" s="275">
        <v>83</v>
      </c>
      <c r="D2436" s="269" t="s">
        <v>802</v>
      </c>
      <c r="E2436" s="275">
        <v>789.57688498989046</v>
      </c>
      <c r="F2436" s="275">
        <v>584.47608306830489</v>
      </c>
      <c r="G2436" s="275">
        <v>641.5133615810546</v>
      </c>
      <c r="H2436" s="275">
        <v>697.0681075890875</v>
      </c>
      <c r="I2436" s="275">
        <v>588.71025376694843</v>
      </c>
      <c r="J2436" s="275">
        <v>641.87578170150834</v>
      </c>
      <c r="K2436" s="275">
        <v>704.8735904566829</v>
      </c>
      <c r="L2436" s="275">
        <v>584.47608306830489</v>
      </c>
      <c r="M2436" s="275">
        <v>627.5636415401101</v>
      </c>
      <c r="N2436" s="275">
        <v>252.19572897064398</v>
      </c>
      <c r="O2436" s="275">
        <v>169.45249212097895</v>
      </c>
      <c r="P2436" s="275">
        <v>194.60012148435908</v>
      </c>
      <c r="Q2436" s="275">
        <v>227.52804415166079</v>
      </c>
      <c r="R2436" s="275">
        <v>173.192703518005</v>
      </c>
      <c r="S2436" s="275">
        <v>197.53170176386922</v>
      </c>
      <c r="T2436" s="275">
        <v>229.73993926128784</v>
      </c>
      <c r="U2436" s="275">
        <v>169.15174341662834</v>
      </c>
      <c r="V2436" s="275">
        <v>191.31988725962896</v>
      </c>
      <c r="W2436" s="275">
        <v>5.4354219134900212</v>
      </c>
      <c r="X2436" s="275">
        <v>0.17210389208260277</v>
      </c>
      <c r="Y2436" s="275">
        <v>2.8037629027863118</v>
      </c>
      <c r="Z2436" s="275">
        <v>1.2520181590295028</v>
      </c>
      <c r="AA2436" s="275">
        <v>1.2520181590295028</v>
      </c>
      <c r="AB2436" s="275">
        <v>1.2520181590295028</v>
      </c>
      <c r="AC2436" s="275">
        <v>1.2520181590295028</v>
      </c>
      <c r="AD2436" s="275">
        <v>1.2520181590295028</v>
      </c>
      <c r="AE2436" s="275">
        <v>1.2520181590295028</v>
      </c>
      <c r="AF2436" s="275">
        <v>291.90077487885026</v>
      </c>
      <c r="AG2436" s="275">
        <v>27.02973343775632</v>
      </c>
      <c r="AH2436" s="275">
        <v>27.02973343775632</v>
      </c>
      <c r="AI2436" s="275">
        <v>29.100967795908787</v>
      </c>
      <c r="AJ2436" s="275">
        <v>29.100967795908787</v>
      </c>
      <c r="AK2436" s="275">
        <v>29.100967795908787</v>
      </c>
    </row>
    <row r="2437" spans="1:37" ht="15" x14ac:dyDescent="0.25">
      <c r="A2437" s="269" t="s">
        <v>4337</v>
      </c>
      <c r="B2437" s="269" t="s">
        <v>3297</v>
      </c>
      <c r="C2437" s="275">
        <v>82</v>
      </c>
      <c r="D2437" s="269" t="s">
        <v>802</v>
      </c>
      <c r="E2437" s="275">
        <v>928.01426227502793</v>
      </c>
      <c r="F2437" s="275">
        <v>671.66150676345092</v>
      </c>
      <c r="G2437" s="275">
        <v>772.22367946915449</v>
      </c>
      <c r="H2437" s="275">
        <v>852.37140785289614</v>
      </c>
      <c r="I2437" s="275">
        <v>673.77859211277269</v>
      </c>
      <c r="J2437" s="275">
        <v>783.60982081137797</v>
      </c>
      <c r="K2437" s="275">
        <v>872.52734677840556</v>
      </c>
      <c r="L2437" s="275">
        <v>694.08950063598627</v>
      </c>
      <c r="M2437" s="275">
        <v>783.62799091966781</v>
      </c>
      <c r="N2437" s="275">
        <v>239.71071871386357</v>
      </c>
      <c r="O2437" s="275">
        <v>170.09539993172322</v>
      </c>
      <c r="P2437" s="275">
        <v>195.03059491315923</v>
      </c>
      <c r="Q2437" s="275">
        <v>215.7747988402154</v>
      </c>
      <c r="R2437" s="275">
        <v>170.90359195199855</v>
      </c>
      <c r="S2437" s="275">
        <v>197.69042429418204</v>
      </c>
      <c r="T2437" s="275">
        <v>224.66491106324401</v>
      </c>
      <c r="U2437" s="275">
        <v>171.60995151909887</v>
      </c>
      <c r="V2437" s="275">
        <v>194.96672337143832</v>
      </c>
      <c r="W2437" s="275">
        <v>5.8635243822471006</v>
      </c>
      <c r="X2437" s="275">
        <v>0.18593378854016723</v>
      </c>
      <c r="Y2437" s="275">
        <v>3.0247290853936337</v>
      </c>
      <c r="Z2437" s="275">
        <v>1.9768688056287587</v>
      </c>
      <c r="AA2437" s="275">
        <v>1.9768688056287587</v>
      </c>
      <c r="AB2437" s="275">
        <v>1.9768688056287587</v>
      </c>
      <c r="AC2437" s="275">
        <v>1.9768688056287587</v>
      </c>
      <c r="AD2437" s="275">
        <v>1.9768688056287587</v>
      </c>
      <c r="AE2437" s="275">
        <v>1.9768688056287587</v>
      </c>
      <c r="AF2437" s="275">
        <v>328.19991024530361</v>
      </c>
      <c r="AG2437" s="275">
        <v>30.390972441609527</v>
      </c>
      <c r="AH2437" s="275">
        <v>30.390972441609527</v>
      </c>
      <c r="AI2437" s="275">
        <v>65.694395353033542</v>
      </c>
      <c r="AJ2437" s="275">
        <v>65.694395353033542</v>
      </c>
      <c r="AK2437" s="275">
        <v>65.694395353033542</v>
      </c>
    </row>
    <row r="2438" spans="1:37" ht="15" x14ac:dyDescent="0.25">
      <c r="A2438" s="269" t="s">
        <v>4338</v>
      </c>
      <c r="B2438" s="269" t="s">
        <v>2133</v>
      </c>
      <c r="C2438" s="275">
        <v>80</v>
      </c>
      <c r="D2438" s="269" t="s">
        <v>802</v>
      </c>
      <c r="E2438" s="275">
        <v>941.8434134856825</v>
      </c>
      <c r="F2438" s="275">
        <v>679.15862144082803</v>
      </c>
      <c r="G2438" s="275">
        <v>778.52429503451094</v>
      </c>
      <c r="H2438" s="275">
        <v>860.36655756571611</v>
      </c>
      <c r="I2438" s="275">
        <v>681.2757067901498</v>
      </c>
      <c r="J2438" s="275">
        <v>788.58333079657655</v>
      </c>
      <c r="K2438" s="275">
        <v>880.52249649122552</v>
      </c>
      <c r="L2438" s="275">
        <v>699.47900518016638</v>
      </c>
      <c r="M2438" s="275">
        <v>787.8379195328373</v>
      </c>
      <c r="N2438" s="275">
        <v>241.69317114603436</v>
      </c>
      <c r="O2438" s="275">
        <v>170.02540746482165</v>
      </c>
      <c r="P2438" s="275">
        <v>195.26897584881377</v>
      </c>
      <c r="Q2438" s="275">
        <v>217.65776542501371</v>
      </c>
      <c r="R2438" s="275">
        <v>170.83359948509698</v>
      </c>
      <c r="S2438" s="275">
        <v>197.77429899448151</v>
      </c>
      <c r="T2438" s="275">
        <v>226.54787764804234</v>
      </c>
      <c r="U2438" s="275">
        <v>171.52778100504707</v>
      </c>
      <c r="V2438" s="275">
        <v>195.04450904816272</v>
      </c>
      <c r="W2438" s="275">
        <v>5.8809063630562735</v>
      </c>
      <c r="X2438" s="275">
        <v>0.1861209320672913</v>
      </c>
      <c r="Y2438" s="275">
        <v>3.0335136475617825</v>
      </c>
      <c r="Z2438" s="275">
        <v>1.9772103578973481</v>
      </c>
      <c r="AA2438" s="275">
        <v>1.9772103578973481</v>
      </c>
      <c r="AB2438" s="275">
        <v>1.9772103578973481</v>
      </c>
      <c r="AC2438" s="275">
        <v>1.9772103578973481</v>
      </c>
      <c r="AD2438" s="275">
        <v>1.9772103578973481</v>
      </c>
      <c r="AE2438" s="275">
        <v>1.9772103578973481</v>
      </c>
      <c r="AF2438" s="275">
        <v>319.53483193560362</v>
      </c>
      <c r="AG2438" s="275">
        <v>29.588592382309525</v>
      </c>
      <c r="AH2438" s="275">
        <v>29.588592382309525</v>
      </c>
      <c r="AI2438" s="275">
        <v>68.100441188196598</v>
      </c>
      <c r="AJ2438" s="275">
        <v>68.100441188196598</v>
      </c>
      <c r="AK2438" s="275">
        <v>68.100441188196598</v>
      </c>
    </row>
    <row r="2439" spans="1:37" ht="15" x14ac:dyDescent="0.25">
      <c r="A2439" s="269" t="s">
        <v>3307</v>
      </c>
      <c r="B2439" s="269" t="s">
        <v>3297</v>
      </c>
      <c r="C2439" s="275">
        <v>81</v>
      </c>
      <c r="D2439" s="269" t="s">
        <v>802</v>
      </c>
      <c r="E2439" s="275">
        <v>1012.5667919270427</v>
      </c>
      <c r="F2439" s="275">
        <v>726.97322854143385</v>
      </c>
      <c r="G2439" s="275">
        <v>833.16594163851971</v>
      </c>
      <c r="H2439" s="275">
        <v>915.22381267436253</v>
      </c>
      <c r="I2439" s="275">
        <v>730.14885656541662</v>
      </c>
      <c r="J2439" s="275">
        <v>847.03110507723363</v>
      </c>
      <c r="K2439" s="275">
        <v>945.45772106262666</v>
      </c>
      <c r="L2439" s="275">
        <v>749.40122241396921</v>
      </c>
      <c r="M2439" s="275">
        <v>843.47124014517385</v>
      </c>
      <c r="N2439" s="275">
        <v>268.49064473200923</v>
      </c>
      <c r="O2439" s="275">
        <v>184.12582157984409</v>
      </c>
      <c r="P2439" s="275">
        <v>212.00754996853391</v>
      </c>
      <c r="Q2439" s="275">
        <v>236.25689110347105</v>
      </c>
      <c r="R2439" s="275">
        <v>185.33810961025705</v>
      </c>
      <c r="S2439" s="275">
        <v>215.85589727268001</v>
      </c>
      <c r="T2439" s="275">
        <v>249.59205943801399</v>
      </c>
      <c r="U2439" s="275">
        <v>185.62650762015193</v>
      </c>
      <c r="V2439" s="275">
        <v>211.60990353838622</v>
      </c>
      <c r="W2439" s="275">
        <v>5.8635243822471006</v>
      </c>
      <c r="X2439" s="275">
        <v>0.18593378854016723</v>
      </c>
      <c r="Y2439" s="275">
        <v>3.0247290853936337</v>
      </c>
      <c r="Z2439" s="275">
        <v>1.9768688056287587</v>
      </c>
      <c r="AA2439" s="275">
        <v>1.9768688056287587</v>
      </c>
      <c r="AB2439" s="275">
        <v>1.9768688056287587</v>
      </c>
      <c r="AC2439" s="275">
        <v>1.9768688056287587</v>
      </c>
      <c r="AD2439" s="275">
        <v>1.9768688056287587</v>
      </c>
      <c r="AE2439" s="275">
        <v>1.9768688056287587</v>
      </c>
      <c r="AF2439" s="275">
        <v>364.16147092930362</v>
      </c>
      <c r="AG2439" s="275">
        <v>33.720976858309527</v>
      </c>
      <c r="AH2439" s="275">
        <v>33.720976858309527</v>
      </c>
      <c r="AI2439" s="275">
        <v>68.045751235086371</v>
      </c>
      <c r="AJ2439" s="275">
        <v>68.045751235086371</v>
      </c>
      <c r="AK2439" s="275">
        <v>68.045751235086371</v>
      </c>
    </row>
    <row r="2440" spans="1:37" ht="15" x14ac:dyDescent="0.25">
      <c r="A2440" s="269" t="s">
        <v>3308</v>
      </c>
      <c r="B2440" s="269" t="s">
        <v>2129</v>
      </c>
      <c r="C2440" s="275">
        <v>114</v>
      </c>
      <c r="D2440" s="269" t="s">
        <v>802</v>
      </c>
      <c r="E2440" s="275">
        <v>1051.9439801200087</v>
      </c>
      <c r="F2440" s="275">
        <v>752.16455919548582</v>
      </c>
      <c r="G2440" s="275">
        <v>864.31403272529951</v>
      </c>
      <c r="H2440" s="275">
        <v>957.70772584594647</v>
      </c>
      <c r="I2440" s="275">
        <v>756.04588233590925</v>
      </c>
      <c r="J2440" s="275">
        <v>880.10312315277554</v>
      </c>
      <c r="K2440" s="275">
        <v>994.66028054271374</v>
      </c>
      <c r="L2440" s="275">
        <v>782.59254541874031</v>
      </c>
      <c r="M2440" s="275">
        <v>876.63679700757905</v>
      </c>
      <c r="N2440" s="275">
        <v>315.88544208120283</v>
      </c>
      <c r="O2440" s="275">
        <v>221.52794181470748</v>
      </c>
      <c r="P2440" s="275">
        <v>251.4296256051143</v>
      </c>
      <c r="Q2440" s="275">
        <v>278.89072725358199</v>
      </c>
      <c r="R2440" s="275">
        <v>223.00962718521222</v>
      </c>
      <c r="S2440" s="275">
        <v>255.90390514857879</v>
      </c>
      <c r="T2440" s="275">
        <v>295.18926632913445</v>
      </c>
      <c r="U2440" s="275">
        <v>223.16939655634951</v>
      </c>
      <c r="V2440" s="275">
        <v>250.65805743136838</v>
      </c>
      <c r="W2440" s="275">
        <v>7.184812414525596</v>
      </c>
      <c r="X2440" s="275">
        <v>0.25747898051263574</v>
      </c>
      <c r="Y2440" s="275">
        <v>3.7211456975191157</v>
      </c>
      <c r="Z2440" s="275">
        <v>2.3603329312227097</v>
      </c>
      <c r="AA2440" s="275">
        <v>2.3603329312227097</v>
      </c>
      <c r="AB2440" s="275">
        <v>2.3603329312227097</v>
      </c>
      <c r="AC2440" s="275">
        <v>2.3603329312227097</v>
      </c>
      <c r="AD2440" s="275">
        <v>2.3603329312227097</v>
      </c>
      <c r="AE2440" s="275">
        <v>2.3603329312227097</v>
      </c>
      <c r="AF2440" s="275">
        <v>376.85621572482603</v>
      </c>
      <c r="AG2440" s="275">
        <v>34.896519377830856</v>
      </c>
      <c r="AH2440" s="275">
        <v>34.896519377830856</v>
      </c>
      <c r="AI2440" s="275">
        <v>75.190921143639386</v>
      </c>
      <c r="AJ2440" s="275">
        <v>75.190921143639386</v>
      </c>
      <c r="AK2440" s="275">
        <v>75.190921143639386</v>
      </c>
    </row>
    <row r="2441" spans="1:37" ht="15" x14ac:dyDescent="0.25">
      <c r="A2441" s="269" t="s">
        <v>3309</v>
      </c>
      <c r="B2441" s="269" t="s">
        <v>2135</v>
      </c>
      <c r="C2441" s="275">
        <v>104</v>
      </c>
      <c r="D2441" s="269" t="s">
        <v>802</v>
      </c>
      <c r="E2441" s="275">
        <v>1110.8620280789537</v>
      </c>
      <c r="F2441" s="275">
        <v>801.78329810521677</v>
      </c>
      <c r="G2441" s="275">
        <v>919.28585988831003</v>
      </c>
      <c r="H2441" s="275">
        <v>1004.7926736123696</v>
      </c>
      <c r="I2441" s="275">
        <v>805.31177368741976</v>
      </c>
      <c r="J2441" s="275">
        <v>935.77068712583002</v>
      </c>
      <c r="K2441" s="275">
        <v>1038.3859051548854</v>
      </c>
      <c r="L2441" s="275">
        <v>826.3189021109489</v>
      </c>
      <c r="M2441" s="275">
        <v>931.78172521901615</v>
      </c>
      <c r="N2441" s="275">
        <v>304.85690311614974</v>
      </c>
      <c r="O2441" s="275">
        <v>213.65724053028524</v>
      </c>
      <c r="P2441" s="275">
        <v>244.19295062220112</v>
      </c>
      <c r="Q2441" s="275">
        <v>268.84045217921334</v>
      </c>
      <c r="R2441" s="275">
        <v>215.00422723074414</v>
      </c>
      <c r="S2441" s="275">
        <v>248.7253073677781</v>
      </c>
      <c r="T2441" s="275">
        <v>283.34487788962753</v>
      </c>
      <c r="U2441" s="275">
        <v>215.09402688273391</v>
      </c>
      <c r="V2441" s="275">
        <v>243.94224377688261</v>
      </c>
      <c r="W2441" s="275">
        <v>6.8093217586484984</v>
      </c>
      <c r="X2441" s="275">
        <v>0.22534117540641813</v>
      </c>
      <c r="Y2441" s="275">
        <v>3.5173314670274585</v>
      </c>
      <c r="Z2441" s="275">
        <v>2.2347195906753505</v>
      </c>
      <c r="AA2441" s="275">
        <v>2.2347195906753505</v>
      </c>
      <c r="AB2441" s="275">
        <v>2.2347195906753505</v>
      </c>
      <c r="AC2441" s="275">
        <v>2.2347195906753505</v>
      </c>
      <c r="AD2441" s="275">
        <v>2.2347195906753505</v>
      </c>
      <c r="AE2441" s="275">
        <v>2.2347195906753505</v>
      </c>
      <c r="AF2441" s="275">
        <v>405.46047335170368</v>
      </c>
      <c r="AG2441" s="275">
        <v>37.545226884609527</v>
      </c>
      <c r="AH2441" s="275">
        <v>37.545226884609527</v>
      </c>
      <c r="AI2441" s="275">
        <v>72.906106402204855</v>
      </c>
      <c r="AJ2441" s="275">
        <v>72.906106402204855</v>
      </c>
      <c r="AK2441" s="275">
        <v>72.906106402204855</v>
      </c>
    </row>
    <row r="2442" spans="1:37" ht="15" x14ac:dyDescent="0.25">
      <c r="A2442" s="269" t="s">
        <v>3310</v>
      </c>
      <c r="B2442" s="269" t="s">
        <v>2133</v>
      </c>
      <c r="C2442" s="275">
        <v>84</v>
      </c>
      <c r="D2442" s="269" t="s">
        <v>802</v>
      </c>
      <c r="E2442" s="275">
        <v>1026.3959431376973</v>
      </c>
      <c r="F2442" s="275">
        <v>734.47034321881097</v>
      </c>
      <c r="G2442" s="275">
        <v>839.46655720387605</v>
      </c>
      <c r="H2442" s="275">
        <v>923.2189623871825</v>
      </c>
      <c r="I2442" s="275">
        <v>737.64597124279373</v>
      </c>
      <c r="J2442" s="275">
        <v>852.00461506243209</v>
      </c>
      <c r="K2442" s="275">
        <v>953.45287077544663</v>
      </c>
      <c r="L2442" s="275">
        <v>754.79072695814943</v>
      </c>
      <c r="M2442" s="275">
        <v>847.68116875834346</v>
      </c>
      <c r="N2442" s="275">
        <v>270.90748746642396</v>
      </c>
      <c r="O2442" s="275">
        <v>184.49021941518654</v>
      </c>
      <c r="P2442" s="275">
        <v>212.6803212064325</v>
      </c>
      <c r="Q2442" s="275">
        <v>238.58684791264304</v>
      </c>
      <c r="R2442" s="275">
        <v>185.70250744559951</v>
      </c>
      <c r="S2442" s="275">
        <v>216.38046223628834</v>
      </c>
      <c r="T2442" s="275">
        <v>251.92201624718592</v>
      </c>
      <c r="U2442" s="275">
        <v>185.99132733047375</v>
      </c>
      <c r="V2442" s="275">
        <v>212.13467943948422</v>
      </c>
      <c r="W2442" s="275">
        <v>5.8809063630562735</v>
      </c>
      <c r="X2442" s="275">
        <v>0.1861209320672913</v>
      </c>
      <c r="Y2442" s="275">
        <v>3.0335136475617825</v>
      </c>
      <c r="Z2442" s="275">
        <v>1.9772103578973481</v>
      </c>
      <c r="AA2442" s="275">
        <v>1.9772103578973481</v>
      </c>
      <c r="AB2442" s="275">
        <v>1.9772103578973481</v>
      </c>
      <c r="AC2442" s="275">
        <v>1.9772103578973481</v>
      </c>
      <c r="AD2442" s="275">
        <v>1.9772103578973481</v>
      </c>
      <c r="AE2442" s="275">
        <v>1.9772103578973481</v>
      </c>
      <c r="AF2442" s="275">
        <v>355.53772530900369</v>
      </c>
      <c r="AG2442" s="275">
        <v>32.922424159009523</v>
      </c>
      <c r="AH2442" s="275">
        <v>32.922424159009523</v>
      </c>
      <c r="AI2442" s="275">
        <v>70.462077147827785</v>
      </c>
      <c r="AJ2442" s="275">
        <v>70.462077147827785</v>
      </c>
      <c r="AK2442" s="275">
        <v>70.462077147827785</v>
      </c>
    </row>
    <row r="2443" spans="1:37" ht="15" x14ac:dyDescent="0.25">
      <c r="A2443" s="269" t="s">
        <v>2128</v>
      </c>
      <c r="B2443" s="269" t="s">
        <v>2129</v>
      </c>
      <c r="C2443" s="275">
        <v>106</v>
      </c>
      <c r="D2443" s="269" t="s">
        <v>802</v>
      </c>
      <c r="E2443" s="275">
        <v>982.32945090859164</v>
      </c>
      <c r="F2443" s="275">
        <v>711.79083785810042</v>
      </c>
      <c r="G2443" s="275">
        <v>818.30977099653194</v>
      </c>
      <c r="H2443" s="275">
        <v>909.79332146507761</v>
      </c>
      <c r="I2443" s="275">
        <v>714.61361832386285</v>
      </c>
      <c r="J2443" s="275">
        <v>831.61983932751741</v>
      </c>
      <c r="K2443" s="275">
        <v>936.66790669909017</v>
      </c>
      <c r="L2443" s="275">
        <v>742.21882408135491</v>
      </c>
      <c r="M2443" s="275">
        <v>831.73154822267054</v>
      </c>
      <c r="N2443" s="275">
        <v>290.06880154640601</v>
      </c>
      <c r="O2443" s="275">
        <v>210.46080564993537</v>
      </c>
      <c r="P2443" s="275">
        <v>237.41595603308838</v>
      </c>
      <c r="Q2443" s="275">
        <v>261.3601643015042</v>
      </c>
      <c r="R2443" s="275">
        <v>211.53839501030245</v>
      </c>
      <c r="S2443" s="275">
        <v>240.69583956734408</v>
      </c>
      <c r="T2443" s="275">
        <v>273.21364726554236</v>
      </c>
      <c r="U2443" s="275">
        <v>212.10436976647435</v>
      </c>
      <c r="V2443" s="275">
        <v>236.96640657559843</v>
      </c>
      <c r="W2443" s="275">
        <v>7.184812414525596</v>
      </c>
      <c r="X2443" s="275">
        <v>0.25747898051263574</v>
      </c>
      <c r="Y2443" s="275">
        <v>3.7211456975191157</v>
      </c>
      <c r="Z2443" s="275">
        <v>2.3603329312227097</v>
      </c>
      <c r="AA2443" s="275">
        <v>2.3603329312227097</v>
      </c>
      <c r="AB2443" s="275">
        <v>2.3603329312227097</v>
      </c>
      <c r="AC2443" s="275">
        <v>2.3603329312227097</v>
      </c>
      <c r="AD2443" s="275">
        <v>2.3603329312227097</v>
      </c>
      <c r="AE2443" s="275">
        <v>2.3603329312227097</v>
      </c>
      <c r="AF2443" s="275">
        <v>343.38683832142607</v>
      </c>
      <c r="AG2443" s="275">
        <v>31.797288864030854</v>
      </c>
      <c r="AH2443" s="275">
        <v>31.797288864030854</v>
      </c>
      <c r="AI2443" s="275">
        <v>73.043125050670042</v>
      </c>
      <c r="AJ2443" s="275">
        <v>73.043125050670042</v>
      </c>
      <c r="AK2443" s="275">
        <v>73.043125050670042</v>
      </c>
    </row>
    <row r="2444" spans="1:37" ht="15" x14ac:dyDescent="0.25">
      <c r="A2444" s="269" t="s">
        <v>2130</v>
      </c>
      <c r="B2444" s="269" t="s">
        <v>2131</v>
      </c>
      <c r="C2444" s="275">
        <v>77</v>
      </c>
      <c r="D2444" s="269" t="s">
        <v>802</v>
      </c>
      <c r="E2444" s="275">
        <v>928.01426227502793</v>
      </c>
      <c r="F2444" s="275">
        <v>671.66150676345092</v>
      </c>
      <c r="G2444" s="275">
        <v>772.22367946915449</v>
      </c>
      <c r="H2444" s="275">
        <v>852.37140785289614</v>
      </c>
      <c r="I2444" s="275">
        <v>673.77859211277269</v>
      </c>
      <c r="J2444" s="275">
        <v>783.60982081137797</v>
      </c>
      <c r="K2444" s="275">
        <v>872.52734677840556</v>
      </c>
      <c r="L2444" s="275">
        <v>694.08950063598627</v>
      </c>
      <c r="M2444" s="275">
        <v>783.62799091966781</v>
      </c>
      <c r="N2444" s="275">
        <v>241.25711584498458</v>
      </c>
      <c r="O2444" s="275">
        <v>171.64179706284423</v>
      </c>
      <c r="P2444" s="275">
        <v>196.57699204428025</v>
      </c>
      <c r="Q2444" s="275">
        <v>217.30859604920681</v>
      </c>
      <c r="R2444" s="275">
        <v>172.44998908311956</v>
      </c>
      <c r="S2444" s="275">
        <v>199.23052146423822</v>
      </c>
      <c r="T2444" s="275">
        <v>226.19870827223542</v>
      </c>
      <c r="U2444" s="275">
        <v>173.14374872809023</v>
      </c>
      <c r="V2444" s="275">
        <v>196.50052058042968</v>
      </c>
      <c r="W2444" s="275">
        <v>5.8635243822471006</v>
      </c>
      <c r="X2444" s="275">
        <v>0.18593378854016723</v>
      </c>
      <c r="Y2444" s="275">
        <v>3.0247290853936337</v>
      </c>
      <c r="Z2444" s="275">
        <v>1.9768688056287587</v>
      </c>
      <c r="AA2444" s="275">
        <v>1.9768688056287587</v>
      </c>
      <c r="AB2444" s="275">
        <v>1.9768688056287587</v>
      </c>
      <c r="AC2444" s="275">
        <v>1.9768688056287587</v>
      </c>
      <c r="AD2444" s="275">
        <v>1.9768688056287587</v>
      </c>
      <c r="AE2444" s="275">
        <v>1.9768688056287587</v>
      </c>
      <c r="AF2444" s="275">
        <v>328.25295074670362</v>
      </c>
      <c r="AG2444" s="275">
        <v>30.395883919709529</v>
      </c>
      <c r="AH2444" s="275">
        <v>30.395883919709529</v>
      </c>
      <c r="AI2444" s="275">
        <v>65.692080912072385</v>
      </c>
      <c r="AJ2444" s="275">
        <v>65.692080912072385</v>
      </c>
      <c r="AK2444" s="275">
        <v>65.692080912072385</v>
      </c>
    </row>
    <row r="2445" spans="1:37" ht="15" x14ac:dyDescent="0.25">
      <c r="A2445" s="269" t="s">
        <v>2132</v>
      </c>
      <c r="B2445" s="269" t="s">
        <v>2133</v>
      </c>
      <c r="C2445" s="275">
        <v>78</v>
      </c>
      <c r="D2445" s="269" t="s">
        <v>802</v>
      </c>
      <c r="E2445" s="275">
        <v>941.8434134856825</v>
      </c>
      <c r="F2445" s="275">
        <v>679.15862144082803</v>
      </c>
      <c r="G2445" s="275">
        <v>778.52429503451094</v>
      </c>
      <c r="H2445" s="275">
        <v>860.36655756571611</v>
      </c>
      <c r="I2445" s="275">
        <v>681.2757067901498</v>
      </c>
      <c r="J2445" s="275">
        <v>788.58333079657655</v>
      </c>
      <c r="K2445" s="275">
        <v>880.52249649122552</v>
      </c>
      <c r="L2445" s="275">
        <v>699.47900518016638</v>
      </c>
      <c r="M2445" s="275">
        <v>787.8379195328373</v>
      </c>
      <c r="N2445" s="275">
        <v>243.4847575479655</v>
      </c>
      <c r="O2445" s="275">
        <v>171.81699386675282</v>
      </c>
      <c r="P2445" s="275">
        <v>197.06056225074497</v>
      </c>
      <c r="Q2445" s="275">
        <v>219.4354862798771</v>
      </c>
      <c r="R2445" s="275">
        <v>172.62518588702815</v>
      </c>
      <c r="S2445" s="275">
        <v>199.55895262287879</v>
      </c>
      <c r="T2445" s="275">
        <v>228.32559850290568</v>
      </c>
      <c r="U2445" s="275">
        <v>173.30550185991044</v>
      </c>
      <c r="V2445" s="275">
        <v>196.82222990302608</v>
      </c>
      <c r="W2445" s="275">
        <v>5.8809063630562735</v>
      </c>
      <c r="X2445" s="275">
        <v>0.1861209320672913</v>
      </c>
      <c r="Y2445" s="275">
        <v>3.0335136475617825</v>
      </c>
      <c r="Z2445" s="275">
        <v>1.9772103578973481</v>
      </c>
      <c r="AA2445" s="275">
        <v>1.9772103578973481</v>
      </c>
      <c r="AB2445" s="275">
        <v>1.9772103578973481</v>
      </c>
      <c r="AC2445" s="275">
        <v>1.9772103578973481</v>
      </c>
      <c r="AD2445" s="275">
        <v>1.9772103578973481</v>
      </c>
      <c r="AE2445" s="275">
        <v>1.9772103578973481</v>
      </c>
      <c r="AF2445" s="275">
        <v>319.60845649440364</v>
      </c>
      <c r="AG2445" s="275">
        <v>29.595409919909525</v>
      </c>
      <c r="AH2445" s="275">
        <v>29.595409919909525</v>
      </c>
      <c r="AI2445" s="275">
        <v>68.102821207240041</v>
      </c>
      <c r="AJ2445" s="275">
        <v>68.102821207240041</v>
      </c>
      <c r="AK2445" s="275">
        <v>68.102821207240041</v>
      </c>
    </row>
    <row r="2446" spans="1:37" ht="15" x14ac:dyDescent="0.25">
      <c r="A2446" s="269" t="s">
        <v>2134</v>
      </c>
      <c r="B2446" s="269" t="s">
        <v>2135</v>
      </c>
      <c r="C2446" s="275">
        <v>99</v>
      </c>
      <c r="D2446" s="269" t="s">
        <v>802</v>
      </c>
      <c r="E2446" s="275">
        <v>998.12532187626721</v>
      </c>
      <c r="F2446" s="275">
        <v>728.03433573457289</v>
      </c>
      <c r="G2446" s="275">
        <v>838.02951032915644</v>
      </c>
      <c r="H2446" s="275">
        <v>920.98946718374782</v>
      </c>
      <c r="I2446" s="275">
        <v>730.15142108389455</v>
      </c>
      <c r="J2446" s="275">
        <v>851.20897477135577</v>
      </c>
      <c r="K2446" s="275">
        <v>941.14540610925724</v>
      </c>
      <c r="L2446" s="275">
        <v>752.56993974030502</v>
      </c>
      <c r="M2446" s="275">
        <v>851.99072625167469</v>
      </c>
      <c r="N2446" s="275">
        <v>267.92994844316172</v>
      </c>
      <c r="O2446" s="275">
        <v>196.39629168399682</v>
      </c>
      <c r="P2446" s="275">
        <v>223.00329056624102</v>
      </c>
      <c r="Q2446" s="275">
        <v>242.64762608029281</v>
      </c>
      <c r="R2446" s="275">
        <v>197.20448370427218</v>
      </c>
      <c r="S2446" s="275">
        <v>225.94234586207736</v>
      </c>
      <c r="T2446" s="275">
        <v>251.53773830332142</v>
      </c>
      <c r="U2446" s="275">
        <v>197.83434366138368</v>
      </c>
      <c r="V2446" s="275">
        <v>223.18039513433934</v>
      </c>
      <c r="W2446" s="275">
        <v>6.8093217586484984</v>
      </c>
      <c r="X2446" s="275">
        <v>0.22534117540641813</v>
      </c>
      <c r="Y2446" s="275">
        <v>3.5173314670274585</v>
      </c>
      <c r="Z2446" s="275">
        <v>2.2347195906753505</v>
      </c>
      <c r="AA2446" s="275">
        <v>2.2347195906753505</v>
      </c>
      <c r="AB2446" s="275">
        <v>2.2347195906753505</v>
      </c>
      <c r="AC2446" s="275">
        <v>2.2347195906753505</v>
      </c>
      <c r="AD2446" s="275">
        <v>2.2347195906753505</v>
      </c>
      <c r="AE2446" s="275">
        <v>2.2347195906753505</v>
      </c>
      <c r="AF2446" s="275">
        <v>357.57030688610365</v>
      </c>
      <c r="AG2446" s="275">
        <v>33.110645527209527</v>
      </c>
      <c r="AH2446" s="275">
        <v>33.110645527209527</v>
      </c>
      <c r="AI2446" s="275">
        <v>69.771030492807384</v>
      </c>
      <c r="AJ2446" s="275">
        <v>69.771030492807384</v>
      </c>
      <c r="AK2446" s="275">
        <v>69.771030492807384</v>
      </c>
    </row>
    <row r="2447" spans="1:37" ht="15" x14ac:dyDescent="0.25">
      <c r="A2447" s="269" t="s">
        <v>3311</v>
      </c>
      <c r="B2447" s="269" t="s">
        <v>690</v>
      </c>
      <c r="C2447" s="275">
        <v>103</v>
      </c>
      <c r="D2447" s="269" t="s">
        <v>802</v>
      </c>
      <c r="E2447" s="275">
        <v>2466.9328678400279</v>
      </c>
      <c r="F2447" s="275">
        <v>1259.2365404392463</v>
      </c>
      <c r="G2447" s="275">
        <v>1784.7455606708154</v>
      </c>
      <c r="H2447" s="275">
        <v>1846.3580412787041</v>
      </c>
      <c r="I2447" s="275">
        <v>1259.2365404392463</v>
      </c>
      <c r="J2447" s="275">
        <v>1545.7575021374691</v>
      </c>
      <c r="K2447" s="275">
        <v>1846.3580412787041</v>
      </c>
      <c r="L2447" s="275">
        <v>1259.2365404392463</v>
      </c>
      <c r="M2447" s="275">
        <v>1545.7575021374691</v>
      </c>
      <c r="N2447" s="275">
        <v>385.82185756199732</v>
      </c>
      <c r="O2447" s="275">
        <v>217.42358470981918</v>
      </c>
      <c r="P2447" s="275">
        <v>290.82128099386131</v>
      </c>
      <c r="Q2447" s="275">
        <v>301.0245676668228</v>
      </c>
      <c r="R2447" s="275">
        <v>217.42358470981918</v>
      </c>
      <c r="S2447" s="275">
        <v>258.01551538795002</v>
      </c>
      <c r="T2447" s="275">
        <v>301.0245676668228</v>
      </c>
      <c r="U2447" s="275">
        <v>217.07551168810159</v>
      </c>
      <c r="V2447" s="275">
        <v>257.84147887709122</v>
      </c>
      <c r="W2447" s="275">
        <v>6.3165769396571996</v>
      </c>
      <c r="X2447" s="275">
        <v>0.26652773264730983</v>
      </c>
      <c r="Y2447" s="275">
        <v>3.2915523361522547</v>
      </c>
      <c r="Z2447" s="275">
        <v>3.2721583591657155</v>
      </c>
      <c r="AA2447" s="275">
        <v>3.2721583591657155</v>
      </c>
      <c r="AB2447" s="275">
        <v>3.2721583591657155</v>
      </c>
      <c r="AC2447" s="275">
        <v>3.2721583591657155</v>
      </c>
      <c r="AD2447" s="275">
        <v>3.2721583591657155</v>
      </c>
      <c r="AE2447" s="275">
        <v>3.2721583591657155</v>
      </c>
      <c r="AF2447" s="275">
        <v>515.41824022137769</v>
      </c>
      <c r="AG2447" s="275">
        <v>47.727125254263484</v>
      </c>
      <c r="AH2447" s="275">
        <v>47.727125254263484</v>
      </c>
      <c r="AI2447" s="275">
        <v>170.43188710603673</v>
      </c>
      <c r="AJ2447" s="275">
        <v>170.43188710603673</v>
      </c>
      <c r="AK2447" s="275">
        <v>170.43188710603673</v>
      </c>
    </row>
    <row r="2448" spans="1:37" ht="15" x14ac:dyDescent="0.25">
      <c r="A2448" s="269" t="s">
        <v>2136</v>
      </c>
      <c r="B2448" s="269" t="s">
        <v>690</v>
      </c>
      <c r="C2448" s="275">
        <v>104</v>
      </c>
      <c r="D2448" s="269" t="s">
        <v>802</v>
      </c>
      <c r="E2448" s="275">
        <v>2466.9328678400279</v>
      </c>
      <c r="F2448" s="275">
        <v>1259.2365404392463</v>
      </c>
      <c r="G2448" s="275">
        <v>1784.7455606708154</v>
      </c>
      <c r="H2448" s="275">
        <v>1846.3580412787041</v>
      </c>
      <c r="I2448" s="275">
        <v>1259.2365404392463</v>
      </c>
      <c r="J2448" s="275">
        <v>1545.7575021374691</v>
      </c>
      <c r="K2448" s="275">
        <v>1846.3580412787041</v>
      </c>
      <c r="L2448" s="275">
        <v>1259.2365404392463</v>
      </c>
      <c r="M2448" s="275">
        <v>1545.7575021374691</v>
      </c>
      <c r="N2448" s="275">
        <v>385.94284134779679</v>
      </c>
      <c r="O2448" s="275">
        <v>217.54456849561856</v>
      </c>
      <c r="P2448" s="275">
        <v>290.94226477966072</v>
      </c>
      <c r="Q2448" s="275">
        <v>301.14555145262216</v>
      </c>
      <c r="R2448" s="275">
        <v>217.54456849561856</v>
      </c>
      <c r="S2448" s="275">
        <v>258.13649917374937</v>
      </c>
      <c r="T2448" s="275">
        <v>301.14555145262216</v>
      </c>
      <c r="U2448" s="275">
        <v>217.19649547390097</v>
      </c>
      <c r="V2448" s="275">
        <v>257.96246266289063</v>
      </c>
      <c r="W2448" s="275">
        <v>6.3165769396571996</v>
      </c>
      <c r="X2448" s="275">
        <v>0.26652773264730983</v>
      </c>
      <c r="Y2448" s="275">
        <v>3.2915523361522547</v>
      </c>
      <c r="Z2448" s="275">
        <v>3.2721583591657155</v>
      </c>
      <c r="AA2448" s="275">
        <v>3.2721583591657155</v>
      </c>
      <c r="AB2448" s="275">
        <v>3.2721583591657155</v>
      </c>
      <c r="AC2448" s="275">
        <v>3.2721583591657155</v>
      </c>
      <c r="AD2448" s="275">
        <v>3.2721583591657155</v>
      </c>
      <c r="AE2448" s="275">
        <v>3.2721583591657155</v>
      </c>
      <c r="AF2448" s="275">
        <v>514.45029467488735</v>
      </c>
      <c r="AG2448" s="275">
        <v>47.637495440533918</v>
      </c>
      <c r="AH2448" s="275">
        <v>47.637495440533918</v>
      </c>
      <c r="AI2448" s="275">
        <v>170.38694229635158</v>
      </c>
      <c r="AJ2448" s="275">
        <v>170.38694229635158</v>
      </c>
      <c r="AK2448" s="275">
        <v>170.38694229635158</v>
      </c>
    </row>
    <row r="2449" spans="1:37" ht="15" x14ac:dyDescent="0.25">
      <c r="A2449" s="269" t="s">
        <v>3312</v>
      </c>
      <c r="B2449" s="269" t="s">
        <v>3313</v>
      </c>
      <c r="C2449" s="275">
        <v>161</v>
      </c>
      <c r="D2449" s="269" t="s">
        <v>802</v>
      </c>
      <c r="E2449" s="275">
        <v>2061.0586643853576</v>
      </c>
      <c r="F2449" s="275">
        <v>1689.0310604042654</v>
      </c>
      <c r="G2449" s="275">
        <v>1863.9100935137747</v>
      </c>
      <c r="H2449" s="275">
        <v>2046.7419862571487</v>
      </c>
      <c r="I2449" s="275">
        <v>1770.2110102205393</v>
      </c>
      <c r="J2449" s="275">
        <v>1886.5946319187253</v>
      </c>
      <c r="K2449" s="275">
        <v>1966.0617529377837</v>
      </c>
      <c r="L2449" s="275">
        <v>1797.6311257347322</v>
      </c>
      <c r="M2449" s="275">
        <v>1881.2922019068924</v>
      </c>
      <c r="N2449" s="275">
        <v>493.44982042962363</v>
      </c>
      <c r="O2449" s="275">
        <v>356.39624900413446</v>
      </c>
      <c r="P2449" s="275">
        <v>406.44239772084188</v>
      </c>
      <c r="Q2449" s="275">
        <v>440.78182360437734</v>
      </c>
      <c r="R2449" s="275">
        <v>358.15032502465527</v>
      </c>
      <c r="S2449" s="275">
        <v>413.75962171657102</v>
      </c>
      <c r="T2449" s="275">
        <v>457.46390205869329</v>
      </c>
      <c r="U2449" s="275">
        <v>357.69125837860133</v>
      </c>
      <c r="V2449" s="275">
        <v>407.37313872134928</v>
      </c>
      <c r="W2449" s="275">
        <v>0</v>
      </c>
      <c r="X2449" s="275">
        <v>0</v>
      </c>
      <c r="Y2449" s="275">
        <v>0</v>
      </c>
      <c r="Z2449" s="275">
        <v>0</v>
      </c>
      <c r="AA2449" s="275">
        <v>0</v>
      </c>
      <c r="AB2449" s="275">
        <v>0</v>
      </c>
      <c r="AC2449" s="275">
        <v>0</v>
      </c>
      <c r="AD2449" s="275">
        <v>0</v>
      </c>
      <c r="AE2449" s="275">
        <v>0</v>
      </c>
      <c r="AF2449" s="275">
        <v>774.49370076175796</v>
      </c>
      <c r="AG2449" s="275">
        <v>71.717370663422614</v>
      </c>
      <c r="AH2449" s="275">
        <v>71.717370663422614</v>
      </c>
      <c r="AI2449" s="275">
        <v>137.257687942708</v>
      </c>
      <c r="AJ2449" s="275">
        <v>137.257687942708</v>
      </c>
      <c r="AK2449" s="275">
        <v>137.257687942708</v>
      </c>
    </row>
    <row r="2450" spans="1:37" ht="15" x14ac:dyDescent="0.25">
      <c r="A2450" s="269" t="s">
        <v>3314</v>
      </c>
      <c r="B2450" s="269" t="s">
        <v>697</v>
      </c>
      <c r="C2450" s="275">
        <v>903</v>
      </c>
      <c r="D2450" s="269" t="s">
        <v>802</v>
      </c>
      <c r="E2450" s="275">
        <v>10960.75717397372</v>
      </c>
      <c r="F2450" s="275">
        <v>7303.4169082627641</v>
      </c>
      <c r="G2450" s="275">
        <v>8699.7645732074488</v>
      </c>
      <c r="H2450" s="275">
        <v>9671.9267542959551</v>
      </c>
      <c r="I2450" s="275">
        <v>7292.8330222835975</v>
      </c>
      <c r="J2450" s="275">
        <v>8559.4865432455499</v>
      </c>
      <c r="K2450" s="275">
        <v>9911.8200935689856</v>
      </c>
      <c r="L2450" s="275">
        <v>7454.1217419750228</v>
      </c>
      <c r="M2450" s="275">
        <v>8537.1784680755081</v>
      </c>
      <c r="N2450" s="275">
        <v>2867.1223730344191</v>
      </c>
      <c r="O2450" s="275">
        <v>1877.1391974301309</v>
      </c>
      <c r="P2450" s="275">
        <v>2207.8690997970011</v>
      </c>
      <c r="Q2450" s="275">
        <v>2513.8875909841072</v>
      </c>
      <c r="R2450" s="275">
        <v>1887.0578288648967</v>
      </c>
      <c r="S2450" s="275">
        <v>2196.4577586167234</v>
      </c>
      <c r="T2450" s="275">
        <v>2620.142336989511</v>
      </c>
      <c r="U2450" s="275">
        <v>1879.0947279613627</v>
      </c>
      <c r="V2450" s="275">
        <v>2159.7505481345024</v>
      </c>
      <c r="W2450" s="275">
        <v>56.645605421123015</v>
      </c>
      <c r="X2450" s="275">
        <v>1.8668786808312205</v>
      </c>
      <c r="Y2450" s="275">
        <v>29.256242050977118</v>
      </c>
      <c r="Z2450" s="275">
        <v>19.336373988962809</v>
      </c>
      <c r="AA2450" s="275">
        <v>19.336373988962809</v>
      </c>
      <c r="AB2450" s="275">
        <v>19.336373988962809</v>
      </c>
      <c r="AC2450" s="275">
        <v>19.336373988962809</v>
      </c>
      <c r="AD2450" s="275">
        <v>19.336373988962809</v>
      </c>
      <c r="AE2450" s="275">
        <v>19.336373988962809</v>
      </c>
      <c r="AF2450" s="275">
        <v>3387.3350973056736</v>
      </c>
      <c r="AG2450" s="275">
        <v>313.66372593829931</v>
      </c>
      <c r="AH2450" s="275">
        <v>313.66372593829931</v>
      </c>
      <c r="AI2450" s="275">
        <v>720.77458816463582</v>
      </c>
      <c r="AJ2450" s="275">
        <v>720.77458816463582</v>
      </c>
      <c r="AK2450" s="275">
        <v>720.77458816463582</v>
      </c>
    </row>
    <row r="2451" spans="1:37" ht="15" x14ac:dyDescent="0.25">
      <c r="A2451" s="269" t="s">
        <v>2137</v>
      </c>
      <c r="B2451" s="269" t="s">
        <v>697</v>
      </c>
      <c r="C2451" s="275">
        <v>872</v>
      </c>
      <c r="D2451" s="269" t="s">
        <v>802</v>
      </c>
      <c r="E2451" s="275">
        <v>10377.820728015004</v>
      </c>
      <c r="F2451" s="275">
        <v>6876.7871504166278</v>
      </c>
      <c r="G2451" s="275">
        <v>8260.8523080190953</v>
      </c>
      <c r="H2451" s="275">
        <v>9243.8368363098216</v>
      </c>
      <c r="I2451" s="275">
        <v>6873.1360660532773</v>
      </c>
      <c r="J2451" s="275">
        <v>8100.0649710743328</v>
      </c>
      <c r="K2451" s="275">
        <v>9409.8250661893162</v>
      </c>
      <c r="L2451" s="275">
        <v>7042.9552824464135</v>
      </c>
      <c r="M2451" s="275">
        <v>8105.6774412991244</v>
      </c>
      <c r="N2451" s="275">
        <v>2690.2679362078215</v>
      </c>
      <c r="O2451" s="275">
        <v>1792.704488490577</v>
      </c>
      <c r="P2451" s="275">
        <v>2106.4558978406649</v>
      </c>
      <c r="Q2451" s="275">
        <v>2396.4587646759446</v>
      </c>
      <c r="R2451" s="275">
        <v>1799.6597491843331</v>
      </c>
      <c r="S2451" s="275">
        <v>2085.661180304347</v>
      </c>
      <c r="T2451" s="275">
        <v>2470.1164325302434</v>
      </c>
      <c r="U2451" s="275">
        <v>1794.7824867495281</v>
      </c>
      <c r="V2451" s="275">
        <v>2060.475306351263</v>
      </c>
      <c r="W2451" s="275">
        <v>56.645605421123015</v>
      </c>
      <c r="X2451" s="275">
        <v>1.8668786808312205</v>
      </c>
      <c r="Y2451" s="275">
        <v>29.256242050977118</v>
      </c>
      <c r="Z2451" s="275">
        <v>19.336373988962809</v>
      </c>
      <c r="AA2451" s="275">
        <v>19.336373988962809</v>
      </c>
      <c r="AB2451" s="275">
        <v>19.336373988962809</v>
      </c>
      <c r="AC2451" s="275">
        <v>19.336373988962809</v>
      </c>
      <c r="AD2451" s="275">
        <v>19.336373988962809</v>
      </c>
      <c r="AE2451" s="275">
        <v>19.336373988962809</v>
      </c>
      <c r="AF2451" s="275">
        <v>3179.0646658190308</v>
      </c>
      <c r="AG2451" s="275">
        <v>294.37809765629913</v>
      </c>
      <c r="AH2451" s="275">
        <v>294.37809765629913</v>
      </c>
      <c r="AI2451" s="275">
        <v>711.51398421352383</v>
      </c>
      <c r="AJ2451" s="275">
        <v>711.51398421352383</v>
      </c>
      <c r="AK2451" s="275">
        <v>711.51398421352383</v>
      </c>
    </row>
    <row r="2452" spans="1:37" ht="15" x14ac:dyDescent="0.25">
      <c r="A2452" s="269" t="s">
        <v>3315</v>
      </c>
      <c r="B2452" s="269" t="s">
        <v>700</v>
      </c>
      <c r="C2452" s="275">
        <v>84</v>
      </c>
      <c r="D2452" s="269" t="s">
        <v>802</v>
      </c>
      <c r="E2452" s="275">
        <v>897.95081105914096</v>
      </c>
      <c r="F2452" s="275">
        <v>686.20011551094854</v>
      </c>
      <c r="G2452" s="275">
        <v>741.01889382002764</v>
      </c>
      <c r="H2452" s="275">
        <v>805.61337721244217</v>
      </c>
      <c r="I2452" s="275">
        <v>692.48891248062364</v>
      </c>
      <c r="J2452" s="275">
        <v>746.80871076744643</v>
      </c>
      <c r="K2452" s="275">
        <v>813.41886008003746</v>
      </c>
      <c r="L2452" s="275">
        <v>687.1961991073191</v>
      </c>
      <c r="M2452" s="275">
        <v>728.91853556569856</v>
      </c>
      <c r="N2452" s="275">
        <v>278.84190635467769</v>
      </c>
      <c r="O2452" s="275">
        <v>181.47787947045813</v>
      </c>
      <c r="P2452" s="275">
        <v>210.91285440013894</v>
      </c>
      <c r="Q2452" s="275">
        <v>251.51093063500039</v>
      </c>
      <c r="R2452" s="275">
        <v>186.22858660700675</v>
      </c>
      <c r="S2452" s="275">
        <v>215.33391853229901</v>
      </c>
      <c r="T2452" s="275">
        <v>253.72308145880586</v>
      </c>
      <c r="U2452" s="275">
        <v>181.17738648028592</v>
      </c>
      <c r="V2452" s="275">
        <v>207.60687184713169</v>
      </c>
      <c r="W2452" s="275">
        <v>5.4702925398162607</v>
      </c>
      <c r="X2452" s="275">
        <v>0.17247821653685086</v>
      </c>
      <c r="Y2452" s="275">
        <v>2.8213853781765557</v>
      </c>
      <c r="Z2452" s="275">
        <v>1.2529053451666816</v>
      </c>
      <c r="AA2452" s="275">
        <v>1.2529053451666816</v>
      </c>
      <c r="AB2452" s="275">
        <v>1.2529053451666816</v>
      </c>
      <c r="AC2452" s="275">
        <v>1.2529053451666816</v>
      </c>
      <c r="AD2452" s="275">
        <v>1.2529053451666816</v>
      </c>
      <c r="AE2452" s="275">
        <v>1.2529053451666816</v>
      </c>
      <c r="AF2452" s="275">
        <v>283.82521500723522</v>
      </c>
      <c r="AG2452" s="275">
        <v>26.281940820456775</v>
      </c>
      <c r="AH2452" s="275">
        <v>26.281940820456775</v>
      </c>
      <c r="AI2452" s="275">
        <v>26.632183624288203</v>
      </c>
      <c r="AJ2452" s="275">
        <v>26.632183624288203</v>
      </c>
      <c r="AK2452" s="275">
        <v>26.632183624288203</v>
      </c>
    </row>
    <row r="2453" spans="1:37" ht="15" x14ac:dyDescent="0.25">
      <c r="A2453" s="269" t="s">
        <v>2138</v>
      </c>
      <c r="B2453" s="269" t="s">
        <v>700</v>
      </c>
      <c r="C2453" s="275">
        <v>83</v>
      </c>
      <c r="D2453" s="269" t="s">
        <v>802</v>
      </c>
      <c r="E2453" s="275">
        <v>783.93664224011354</v>
      </c>
      <c r="F2453" s="275">
        <v>580.63760177825372</v>
      </c>
      <c r="G2453" s="275">
        <v>636.99921974360632</v>
      </c>
      <c r="H2453" s="275">
        <v>692.32874556917352</v>
      </c>
      <c r="I2453" s="275">
        <v>584.87177247689738</v>
      </c>
      <c r="J2453" s="275">
        <v>637.58686004652577</v>
      </c>
      <c r="K2453" s="275">
        <v>700.13422843676881</v>
      </c>
      <c r="L2453" s="275">
        <v>580.63760177825372</v>
      </c>
      <c r="M2453" s="275">
        <v>623.27471988512752</v>
      </c>
      <c r="N2453" s="275">
        <v>258.12352322038782</v>
      </c>
      <c r="O2453" s="275">
        <v>171.56842998538229</v>
      </c>
      <c r="P2453" s="275">
        <v>198.14550549326509</v>
      </c>
      <c r="Q2453" s="275">
        <v>231.54991020873439</v>
      </c>
      <c r="R2453" s="275">
        <v>175.32335067943492</v>
      </c>
      <c r="S2453" s="275">
        <v>200.60795837312099</v>
      </c>
      <c r="T2453" s="275">
        <v>233.77651461538801</v>
      </c>
      <c r="U2453" s="275">
        <v>171.28239057805828</v>
      </c>
      <c r="V2453" s="275">
        <v>194.40349851739404</v>
      </c>
      <c r="W2453" s="275">
        <v>5.4702925398162607</v>
      </c>
      <c r="X2453" s="275">
        <v>0.17247821653685086</v>
      </c>
      <c r="Y2453" s="275">
        <v>2.8213853781765557</v>
      </c>
      <c r="Z2453" s="275">
        <v>1.2529053451666816</v>
      </c>
      <c r="AA2453" s="275">
        <v>1.2529053451666816</v>
      </c>
      <c r="AB2453" s="275">
        <v>1.2529053451666816</v>
      </c>
      <c r="AC2453" s="275">
        <v>1.2529053451666816</v>
      </c>
      <c r="AD2453" s="275">
        <v>1.2529053451666816</v>
      </c>
      <c r="AE2453" s="275">
        <v>1.2529053451666816</v>
      </c>
      <c r="AF2453" s="275">
        <v>263.76386808245024</v>
      </c>
      <c r="AG2453" s="275">
        <v>24.424280843556318</v>
      </c>
      <c r="AH2453" s="275">
        <v>24.424280843556318</v>
      </c>
      <c r="AI2453" s="275">
        <v>27.786194145018957</v>
      </c>
      <c r="AJ2453" s="275">
        <v>27.786194145018957</v>
      </c>
      <c r="AK2453" s="275">
        <v>27.786194145018957</v>
      </c>
    </row>
    <row r="2454" spans="1:37" ht="15" x14ac:dyDescent="0.25">
      <c r="A2454" s="269" t="s">
        <v>3316</v>
      </c>
      <c r="B2454" s="269" t="s">
        <v>3297</v>
      </c>
      <c r="C2454" s="275">
        <v>78</v>
      </c>
      <c r="D2454" s="269" t="s">
        <v>802</v>
      </c>
      <c r="E2454" s="275">
        <v>1017.8959383537567</v>
      </c>
      <c r="F2454" s="275">
        <v>729.91748911866011</v>
      </c>
      <c r="G2454" s="275">
        <v>837.89886660286186</v>
      </c>
      <c r="H2454" s="275">
        <v>919.36051617633279</v>
      </c>
      <c r="I2454" s="275">
        <v>733.09311714264288</v>
      </c>
      <c r="J2454" s="275">
        <v>852.06214077276184</v>
      </c>
      <c r="K2454" s="275">
        <v>949.59442456459692</v>
      </c>
      <c r="L2454" s="275">
        <v>752.34548299119547</v>
      </c>
      <c r="M2454" s="275">
        <v>848.50227584070217</v>
      </c>
      <c r="N2454" s="275">
        <v>271.34167314195162</v>
      </c>
      <c r="O2454" s="275">
        <v>185.91997037756369</v>
      </c>
      <c r="P2454" s="275">
        <v>214.59435847542059</v>
      </c>
      <c r="Q2454" s="275">
        <v>238.58032345726087</v>
      </c>
      <c r="R2454" s="275">
        <v>187.13225840797668</v>
      </c>
      <c r="S2454" s="275">
        <v>218.57523760607401</v>
      </c>
      <c r="T2454" s="275">
        <v>251.91549179180379</v>
      </c>
      <c r="U2454" s="275">
        <v>187.42150016783032</v>
      </c>
      <c r="V2454" s="275">
        <v>214.32966574675959</v>
      </c>
      <c r="W2454" s="275">
        <v>5.811218442711688</v>
      </c>
      <c r="X2454" s="275">
        <v>0.18537230185879514</v>
      </c>
      <c r="Y2454" s="275">
        <v>2.9982953722852415</v>
      </c>
      <c r="Z2454" s="275">
        <v>1.9755380263819189</v>
      </c>
      <c r="AA2454" s="275">
        <v>1.9755380263819189</v>
      </c>
      <c r="AB2454" s="275">
        <v>1.9755380263819189</v>
      </c>
      <c r="AC2454" s="275">
        <v>1.9755380263819189</v>
      </c>
      <c r="AD2454" s="275">
        <v>1.9755380263819189</v>
      </c>
      <c r="AE2454" s="275">
        <v>1.9755380263819189</v>
      </c>
      <c r="AF2454" s="275">
        <v>336.38514865900368</v>
      </c>
      <c r="AG2454" s="275">
        <v>31.148913427009525</v>
      </c>
      <c r="AH2454" s="275">
        <v>31.148913427009525</v>
      </c>
      <c r="AI2454" s="275">
        <v>67.614578792913591</v>
      </c>
      <c r="AJ2454" s="275">
        <v>67.614578792913591</v>
      </c>
      <c r="AK2454" s="275">
        <v>67.614578792913591</v>
      </c>
    </row>
    <row r="2455" spans="1:37" ht="15" x14ac:dyDescent="0.25">
      <c r="A2455" s="269" t="s">
        <v>3317</v>
      </c>
      <c r="B2455" s="269" t="s">
        <v>2140</v>
      </c>
      <c r="C2455" s="275">
        <v>115</v>
      </c>
      <c r="D2455" s="269" t="s">
        <v>802</v>
      </c>
      <c r="E2455" s="275">
        <v>1055.7327859431393</v>
      </c>
      <c r="F2455" s="275">
        <v>754.17895159832244</v>
      </c>
      <c r="G2455" s="275">
        <v>867.65923519335684</v>
      </c>
      <c r="H2455" s="275">
        <v>960.60932495893007</v>
      </c>
      <c r="I2455" s="275">
        <v>758.06027473874587</v>
      </c>
      <c r="J2455" s="275">
        <v>883.67012729836938</v>
      </c>
      <c r="K2455" s="275">
        <v>997.56187965569734</v>
      </c>
      <c r="L2455" s="275">
        <v>784.60693782157693</v>
      </c>
      <c r="M2455" s="275">
        <v>880.203801153173</v>
      </c>
      <c r="N2455" s="275">
        <v>318.57455653532605</v>
      </c>
      <c r="O2455" s="275">
        <v>223.40612539959881</v>
      </c>
      <c r="P2455" s="275">
        <v>253.91600734192954</v>
      </c>
      <c r="Q2455" s="275">
        <v>281.14369205409787</v>
      </c>
      <c r="R2455" s="275">
        <v>224.88781077010353</v>
      </c>
      <c r="S2455" s="275">
        <v>258.4763111345523</v>
      </c>
      <c r="T2455" s="275">
        <v>297.44223112965028</v>
      </c>
      <c r="U2455" s="275">
        <v>225.01689592224938</v>
      </c>
      <c r="V2455" s="275">
        <v>253.2151213078462</v>
      </c>
      <c r="W2455" s="275">
        <v>7.1122737577928614</v>
      </c>
      <c r="X2455" s="275">
        <v>0.25526785292501358</v>
      </c>
      <c r="Y2455" s="275">
        <v>3.6837708053589373</v>
      </c>
      <c r="Z2455" s="275">
        <v>2.3488838259856908</v>
      </c>
      <c r="AA2455" s="275">
        <v>2.3488838259856908</v>
      </c>
      <c r="AB2455" s="275">
        <v>2.3488838259856908</v>
      </c>
      <c r="AC2455" s="275">
        <v>2.3488838259856908</v>
      </c>
      <c r="AD2455" s="275">
        <v>2.3488838259856908</v>
      </c>
      <c r="AE2455" s="275">
        <v>2.3488838259856908</v>
      </c>
      <c r="AF2455" s="275">
        <v>355.13065276093579</v>
      </c>
      <c r="AG2455" s="275">
        <v>32.884751022001282</v>
      </c>
      <c r="AH2455" s="275">
        <v>32.884751022001282</v>
      </c>
      <c r="AI2455" s="275">
        <v>74.641445858337036</v>
      </c>
      <c r="AJ2455" s="275">
        <v>74.641445858337036</v>
      </c>
      <c r="AK2455" s="275">
        <v>74.641445858337036</v>
      </c>
    </row>
    <row r="2456" spans="1:37" ht="15" x14ac:dyDescent="0.25">
      <c r="A2456" s="269" t="s">
        <v>3318</v>
      </c>
      <c r="B2456" s="269" t="s">
        <v>2146</v>
      </c>
      <c r="C2456" s="275">
        <v>105</v>
      </c>
      <c r="D2456" s="269" t="s">
        <v>802</v>
      </c>
      <c r="E2456" s="275">
        <v>1119.8752149514876</v>
      </c>
      <c r="F2456" s="275">
        <v>807.02366247035195</v>
      </c>
      <c r="G2456" s="275">
        <v>927.35584113399409</v>
      </c>
      <c r="H2456" s="275">
        <v>1011.9194492312041</v>
      </c>
      <c r="I2456" s="275">
        <v>810.55213805255494</v>
      </c>
      <c r="J2456" s="275">
        <v>944.31227118493894</v>
      </c>
      <c r="K2456" s="275">
        <v>1045.5126807737199</v>
      </c>
      <c r="L2456" s="275">
        <v>831.55926647608408</v>
      </c>
      <c r="M2456" s="275">
        <v>940.32330927812518</v>
      </c>
      <c r="N2456" s="275">
        <v>306.86823169202614</v>
      </c>
      <c r="O2456" s="275">
        <v>214.96723795913286</v>
      </c>
      <c r="P2456" s="275">
        <v>246.02894641132033</v>
      </c>
      <c r="Q2456" s="275">
        <v>270.85178075508969</v>
      </c>
      <c r="R2456" s="275">
        <v>216.31422465959176</v>
      </c>
      <c r="S2456" s="275">
        <v>250.64833673780674</v>
      </c>
      <c r="T2456" s="275">
        <v>285.00427526705136</v>
      </c>
      <c r="U2456" s="275">
        <v>216.40275868664338</v>
      </c>
      <c r="V2456" s="275">
        <v>245.86464033444213</v>
      </c>
      <c r="W2456" s="275">
        <v>6.7045288091730653</v>
      </c>
      <c r="X2456" s="275">
        <v>0.22421814291867384</v>
      </c>
      <c r="Y2456" s="275">
        <v>3.4643734760458695</v>
      </c>
      <c r="Z2456" s="275">
        <v>2.2309707557227423</v>
      </c>
      <c r="AA2456" s="275">
        <v>2.2309707557227423</v>
      </c>
      <c r="AB2456" s="275">
        <v>2.2309707557227423</v>
      </c>
      <c r="AC2456" s="275">
        <v>2.2309707557227423</v>
      </c>
      <c r="AD2456" s="275">
        <v>2.2309707557227423</v>
      </c>
      <c r="AE2456" s="275">
        <v>2.2309707557227423</v>
      </c>
      <c r="AF2456" s="275">
        <v>373.36845862820365</v>
      </c>
      <c r="AG2456" s="275">
        <v>34.573534067209522</v>
      </c>
      <c r="AH2456" s="275">
        <v>34.573534067209522</v>
      </c>
      <c r="AI2456" s="275">
        <v>72.401225645365784</v>
      </c>
      <c r="AJ2456" s="275">
        <v>72.401225645365784</v>
      </c>
      <c r="AK2456" s="275">
        <v>72.401225645365784</v>
      </c>
    </row>
    <row r="2457" spans="1:37" ht="15" x14ac:dyDescent="0.25">
      <c r="A2457" s="269" t="s">
        <v>3319</v>
      </c>
      <c r="B2457" s="269" t="s">
        <v>2144</v>
      </c>
      <c r="C2457" s="275">
        <v>82</v>
      </c>
      <c r="D2457" s="269" t="s">
        <v>802</v>
      </c>
      <c r="E2457" s="275">
        <v>1036.5616067665417</v>
      </c>
      <c r="F2457" s="275">
        <v>742.81285981530573</v>
      </c>
      <c r="G2457" s="275">
        <v>849.17643407463322</v>
      </c>
      <c r="H2457" s="275">
        <v>932.4730524998522</v>
      </c>
      <c r="I2457" s="275">
        <v>745.9884878392885</v>
      </c>
      <c r="J2457" s="275">
        <v>861.942385312233</v>
      </c>
      <c r="K2457" s="275">
        <v>962.70696088811633</v>
      </c>
      <c r="L2457" s="275">
        <v>763.1332435546442</v>
      </c>
      <c r="M2457" s="275">
        <v>857.61893900814425</v>
      </c>
      <c r="N2457" s="275">
        <v>273.55913342657169</v>
      </c>
      <c r="O2457" s="275">
        <v>186.31758449976712</v>
      </c>
      <c r="P2457" s="275">
        <v>215.12589694768846</v>
      </c>
      <c r="Q2457" s="275">
        <v>240.82677530998663</v>
      </c>
      <c r="R2457" s="275">
        <v>187.52987253018011</v>
      </c>
      <c r="S2457" s="275">
        <v>218.92928402447995</v>
      </c>
      <c r="T2457" s="275">
        <v>254.16194364452954</v>
      </c>
      <c r="U2457" s="275">
        <v>187.81911429003372</v>
      </c>
      <c r="V2457" s="275">
        <v>214.6837121651655</v>
      </c>
      <c r="W2457" s="275">
        <v>5.8694708728238538</v>
      </c>
      <c r="X2457" s="275">
        <v>0.18642329074039335</v>
      </c>
      <c r="Y2457" s="275">
        <v>3.0279470817821235</v>
      </c>
      <c r="Z2457" s="275">
        <v>2.0288236780375373</v>
      </c>
      <c r="AA2457" s="275">
        <v>2.0288236780375373</v>
      </c>
      <c r="AB2457" s="275">
        <v>2.0288236780375373</v>
      </c>
      <c r="AC2457" s="275">
        <v>2.0288236780375373</v>
      </c>
      <c r="AD2457" s="275">
        <v>2.0288236780375373</v>
      </c>
      <c r="AE2457" s="275">
        <v>2.0288236780375373</v>
      </c>
      <c r="AF2457" s="275">
        <v>333.69777433700364</v>
      </c>
      <c r="AG2457" s="275">
        <v>30.900063576609526</v>
      </c>
      <c r="AH2457" s="275">
        <v>30.900063576609526</v>
      </c>
      <c r="AI2457" s="275">
        <v>69.997220981577726</v>
      </c>
      <c r="AJ2457" s="275">
        <v>69.997220981577726</v>
      </c>
      <c r="AK2457" s="275">
        <v>69.997220981577726</v>
      </c>
    </row>
    <row r="2458" spans="1:37" ht="15" x14ac:dyDescent="0.25">
      <c r="A2458" s="269" t="s">
        <v>2139</v>
      </c>
      <c r="B2458" s="269" t="s">
        <v>2140</v>
      </c>
      <c r="C2458" s="275">
        <v>103</v>
      </c>
      <c r="D2458" s="269" t="s">
        <v>802</v>
      </c>
      <c r="E2458" s="275">
        <v>986.11825673172234</v>
      </c>
      <c r="F2458" s="275">
        <v>713.80523026093704</v>
      </c>
      <c r="G2458" s="275">
        <v>821.65497346458915</v>
      </c>
      <c r="H2458" s="275">
        <v>912.69492057806121</v>
      </c>
      <c r="I2458" s="275">
        <v>716.62801072669947</v>
      </c>
      <c r="J2458" s="275">
        <v>835.18684347311137</v>
      </c>
      <c r="K2458" s="275">
        <v>939.56950581207377</v>
      </c>
      <c r="L2458" s="275">
        <v>744.23321648419153</v>
      </c>
      <c r="M2458" s="275">
        <v>835.29855236826438</v>
      </c>
      <c r="N2458" s="275">
        <v>291.83854801509477</v>
      </c>
      <c r="O2458" s="275">
        <v>211.41962124939215</v>
      </c>
      <c r="P2458" s="275">
        <v>238.98296978446913</v>
      </c>
      <c r="Q2458" s="275">
        <v>262.75470767958905</v>
      </c>
      <c r="R2458" s="275">
        <v>212.49721060975926</v>
      </c>
      <c r="S2458" s="275">
        <v>242.37935084938488</v>
      </c>
      <c r="T2458" s="275">
        <v>274.60819064362715</v>
      </c>
      <c r="U2458" s="275">
        <v>213.09344770994318</v>
      </c>
      <c r="V2458" s="275">
        <v>238.66504902964519</v>
      </c>
      <c r="W2458" s="275">
        <v>7.1122737577928614</v>
      </c>
      <c r="X2458" s="275">
        <v>0.25526785292501358</v>
      </c>
      <c r="Y2458" s="275">
        <v>3.6837708053589373</v>
      </c>
      <c r="Z2458" s="275">
        <v>2.3488838259856908</v>
      </c>
      <c r="AA2458" s="275">
        <v>2.3488838259856908</v>
      </c>
      <c r="AB2458" s="275">
        <v>2.3488838259856908</v>
      </c>
      <c r="AC2458" s="275">
        <v>2.3488838259856908</v>
      </c>
      <c r="AD2458" s="275">
        <v>2.3488838259856908</v>
      </c>
      <c r="AE2458" s="275">
        <v>2.3488838259856908</v>
      </c>
      <c r="AF2458" s="275">
        <v>321.60761829723583</v>
      </c>
      <c r="AG2458" s="275">
        <v>29.780551921001283</v>
      </c>
      <c r="AH2458" s="275">
        <v>29.780551921001283</v>
      </c>
      <c r="AI2458" s="275">
        <v>72.451586471848202</v>
      </c>
      <c r="AJ2458" s="275">
        <v>72.451586471848202</v>
      </c>
      <c r="AK2458" s="275">
        <v>72.451586471848202</v>
      </c>
    </row>
    <row r="2459" spans="1:37" ht="15" x14ac:dyDescent="0.25">
      <c r="A2459" s="269" t="s">
        <v>2141</v>
      </c>
      <c r="B2459" s="269" t="s">
        <v>2142</v>
      </c>
      <c r="C2459" s="275">
        <v>76</v>
      </c>
      <c r="D2459" s="269" t="s">
        <v>802</v>
      </c>
      <c r="E2459" s="275">
        <v>933.34340870174208</v>
      </c>
      <c r="F2459" s="275">
        <v>674.60576734067718</v>
      </c>
      <c r="G2459" s="275">
        <v>776.95660443349664</v>
      </c>
      <c r="H2459" s="275">
        <v>856.5081113548664</v>
      </c>
      <c r="I2459" s="275">
        <v>676.72285268999894</v>
      </c>
      <c r="J2459" s="275">
        <v>788.64085650690618</v>
      </c>
      <c r="K2459" s="275">
        <v>876.66405028037582</v>
      </c>
      <c r="L2459" s="275">
        <v>697.03376121321241</v>
      </c>
      <c r="M2459" s="275">
        <v>788.6590266151959</v>
      </c>
      <c r="N2459" s="275">
        <v>244.36919093026901</v>
      </c>
      <c r="O2459" s="275">
        <v>173.69699253590585</v>
      </c>
      <c r="P2459" s="275">
        <v>199.424847226509</v>
      </c>
      <c r="Q2459" s="275">
        <v>219.89265320335917</v>
      </c>
      <c r="R2459" s="275">
        <v>174.50518455618118</v>
      </c>
      <c r="S2459" s="275">
        <v>202.21069753548451</v>
      </c>
      <c r="T2459" s="275">
        <v>228.78276542638775</v>
      </c>
      <c r="U2459" s="275">
        <v>175.19936607613124</v>
      </c>
      <c r="V2459" s="275">
        <v>199.48090758916567</v>
      </c>
      <c r="W2459" s="275">
        <v>5.811218442711688</v>
      </c>
      <c r="X2459" s="275">
        <v>0.18537230185879514</v>
      </c>
      <c r="Y2459" s="275">
        <v>2.9982953722852415</v>
      </c>
      <c r="Z2459" s="275">
        <v>1.9755380263819189</v>
      </c>
      <c r="AA2459" s="275">
        <v>1.9755380263819189</v>
      </c>
      <c r="AB2459" s="275">
        <v>1.9755380263819189</v>
      </c>
      <c r="AC2459" s="275">
        <v>1.9755380263819189</v>
      </c>
      <c r="AD2459" s="275">
        <v>1.9755380263819189</v>
      </c>
      <c r="AE2459" s="275">
        <v>1.9755380263819189</v>
      </c>
      <c r="AF2459" s="275">
        <v>300.4833170515036</v>
      </c>
      <c r="AG2459" s="275">
        <v>27.824439847109531</v>
      </c>
      <c r="AH2459" s="275">
        <v>27.824439847109531</v>
      </c>
      <c r="AI2459" s="275">
        <v>65.260717689126864</v>
      </c>
      <c r="AJ2459" s="275">
        <v>65.260717689126864</v>
      </c>
      <c r="AK2459" s="275">
        <v>65.260717689126864</v>
      </c>
    </row>
    <row r="2460" spans="1:37" ht="15" x14ac:dyDescent="0.25">
      <c r="A2460" s="269" t="s">
        <v>2143</v>
      </c>
      <c r="B2460" s="269" t="s">
        <v>2144</v>
      </c>
      <c r="C2460" s="275">
        <v>79</v>
      </c>
      <c r="D2460" s="269" t="s">
        <v>802</v>
      </c>
      <c r="E2460" s="275">
        <v>951.45843053055103</v>
      </c>
      <c r="F2460" s="275">
        <v>687.28335648250356</v>
      </c>
      <c r="G2460" s="275">
        <v>787.76674157858122</v>
      </c>
      <c r="H2460" s="275">
        <v>869.23643360898814</v>
      </c>
      <c r="I2460" s="275">
        <v>689.40044183182533</v>
      </c>
      <c r="J2460" s="275">
        <v>798.01206259104606</v>
      </c>
      <c r="K2460" s="275">
        <v>889.39237253449755</v>
      </c>
      <c r="L2460" s="275">
        <v>707.60374022184203</v>
      </c>
      <c r="M2460" s="275">
        <v>797.26665132730682</v>
      </c>
      <c r="N2460" s="275">
        <v>246.04699714206436</v>
      </c>
      <c r="O2460" s="275">
        <v>173.7348372762261</v>
      </c>
      <c r="P2460" s="275">
        <v>199.46170279868741</v>
      </c>
      <c r="Q2460" s="275">
        <v>221.689393328731</v>
      </c>
      <c r="R2460" s="275">
        <v>174.54302929650143</v>
      </c>
      <c r="S2460" s="275">
        <v>202.0475754674334</v>
      </c>
      <c r="T2460" s="275">
        <v>230.57950555175958</v>
      </c>
      <c r="U2460" s="275">
        <v>175.23721081645149</v>
      </c>
      <c r="V2460" s="275">
        <v>199.31778552111456</v>
      </c>
      <c r="W2460" s="275">
        <v>5.8694708728238538</v>
      </c>
      <c r="X2460" s="275">
        <v>0.18642329074039335</v>
      </c>
      <c r="Y2460" s="275">
        <v>3.0279470817821235</v>
      </c>
      <c r="Z2460" s="275">
        <v>2.0288236780375373</v>
      </c>
      <c r="AA2460" s="275">
        <v>2.0288236780375373</v>
      </c>
      <c r="AB2460" s="275">
        <v>2.0288236780375373</v>
      </c>
      <c r="AC2460" s="275">
        <v>2.0288236780375373</v>
      </c>
      <c r="AD2460" s="275">
        <v>2.0288236780375373</v>
      </c>
      <c r="AE2460" s="275">
        <v>2.0288236780375373</v>
      </c>
      <c r="AF2460" s="275">
        <v>303.16452325210366</v>
      </c>
      <c r="AG2460" s="275">
        <v>28.072715915209528</v>
      </c>
      <c r="AH2460" s="275">
        <v>28.072715915209528</v>
      </c>
      <c r="AI2460" s="275">
        <v>67.823947802355363</v>
      </c>
      <c r="AJ2460" s="275">
        <v>67.823947802355363</v>
      </c>
      <c r="AK2460" s="275">
        <v>67.823947802355363</v>
      </c>
    </row>
    <row r="2461" spans="1:37" ht="15" x14ac:dyDescent="0.25">
      <c r="A2461" s="269" t="s">
        <v>2145</v>
      </c>
      <c r="B2461" s="269" t="s">
        <v>2146</v>
      </c>
      <c r="C2461" s="275">
        <v>95</v>
      </c>
      <c r="D2461" s="269" t="s">
        <v>802</v>
      </c>
      <c r="E2461" s="275">
        <v>1007.1385087488011</v>
      </c>
      <c r="F2461" s="275">
        <v>733.27470009970807</v>
      </c>
      <c r="G2461" s="275">
        <v>846.09949157484073</v>
      </c>
      <c r="H2461" s="275">
        <v>928.11624280258229</v>
      </c>
      <c r="I2461" s="275">
        <v>735.39178544902984</v>
      </c>
      <c r="J2461" s="275">
        <v>859.7505588304648</v>
      </c>
      <c r="K2461" s="275">
        <v>948.27218172809171</v>
      </c>
      <c r="L2461" s="275">
        <v>757.8103041054402</v>
      </c>
      <c r="M2461" s="275">
        <v>860.53231031078371</v>
      </c>
      <c r="N2461" s="275">
        <v>269.40285446668457</v>
      </c>
      <c r="O2461" s="275">
        <v>197.16786656049095</v>
      </c>
      <c r="P2461" s="275">
        <v>224.30086380300668</v>
      </c>
      <c r="Q2461" s="275">
        <v>243.77071028026009</v>
      </c>
      <c r="R2461" s="275">
        <v>197.97605858076631</v>
      </c>
      <c r="S2461" s="275">
        <v>227.32800736720102</v>
      </c>
      <c r="T2461" s="275">
        <v>252.66082250328873</v>
      </c>
      <c r="U2461" s="275">
        <v>198.6067622878366</v>
      </c>
      <c r="V2461" s="275">
        <v>224.56647851444234</v>
      </c>
      <c r="W2461" s="275">
        <v>6.7045288091730653</v>
      </c>
      <c r="X2461" s="275">
        <v>0.22421814291867384</v>
      </c>
      <c r="Y2461" s="275">
        <v>3.4643734760458695</v>
      </c>
      <c r="Z2461" s="275">
        <v>2.2309707557227423</v>
      </c>
      <c r="AA2461" s="275">
        <v>2.2309707557227423</v>
      </c>
      <c r="AB2461" s="275">
        <v>2.2309707557227423</v>
      </c>
      <c r="AC2461" s="275">
        <v>2.2309707557227423</v>
      </c>
      <c r="AD2461" s="275">
        <v>2.2309707557227423</v>
      </c>
      <c r="AE2461" s="275">
        <v>2.2309707557227423</v>
      </c>
      <c r="AF2461" s="275">
        <v>325.43133367950367</v>
      </c>
      <c r="AG2461" s="275">
        <v>30.134604416509525</v>
      </c>
      <c r="AH2461" s="275">
        <v>30.134604416509525</v>
      </c>
      <c r="AI2461" s="275">
        <v>69.235977113410343</v>
      </c>
      <c r="AJ2461" s="275">
        <v>69.235977113410343</v>
      </c>
      <c r="AK2461" s="275">
        <v>69.235977113410343</v>
      </c>
    </row>
    <row r="2462" spans="1:37" ht="15" x14ac:dyDescent="0.25">
      <c r="A2462" s="269" t="s">
        <v>3320</v>
      </c>
      <c r="B2462" s="269" t="s">
        <v>690</v>
      </c>
      <c r="C2462" s="275">
        <v>103</v>
      </c>
      <c r="D2462" s="269" t="s">
        <v>802</v>
      </c>
      <c r="E2462" s="275">
        <v>2466.3806289159625</v>
      </c>
      <c r="F2462" s="275">
        <v>1258.9255856803443</v>
      </c>
      <c r="G2462" s="275">
        <v>1784.2536427880407</v>
      </c>
      <c r="H2462" s="275">
        <v>1845.9867654785116</v>
      </c>
      <c r="I2462" s="275">
        <v>1258.9255856803443</v>
      </c>
      <c r="J2462" s="275">
        <v>1545.3560658166311</v>
      </c>
      <c r="K2462" s="275">
        <v>1845.9867654785116</v>
      </c>
      <c r="L2462" s="275">
        <v>1258.9255856803443</v>
      </c>
      <c r="M2462" s="275">
        <v>1545.3560658166311</v>
      </c>
      <c r="N2462" s="275">
        <v>386.88011654364249</v>
      </c>
      <c r="O2462" s="275">
        <v>217.95271420064176</v>
      </c>
      <c r="P2462" s="275">
        <v>291.74734552520113</v>
      </c>
      <c r="Q2462" s="275">
        <v>301.68580368555058</v>
      </c>
      <c r="R2462" s="275">
        <v>217.95271420064176</v>
      </c>
      <c r="S2462" s="275">
        <v>258.74306843783108</v>
      </c>
      <c r="T2462" s="275">
        <v>301.68580368555058</v>
      </c>
      <c r="U2462" s="275">
        <v>217.60464117892417</v>
      </c>
      <c r="V2462" s="275">
        <v>258.56903192697229</v>
      </c>
      <c r="W2462" s="275">
        <v>6.3165769396571996</v>
      </c>
      <c r="X2462" s="275">
        <v>0.26652773264730983</v>
      </c>
      <c r="Y2462" s="275">
        <v>3.2915523361522547</v>
      </c>
      <c r="Z2462" s="275">
        <v>3.2721583591657155</v>
      </c>
      <c r="AA2462" s="275">
        <v>3.2721583591657155</v>
      </c>
      <c r="AB2462" s="275">
        <v>3.2721583591657155</v>
      </c>
      <c r="AC2462" s="275">
        <v>3.2721583591657155</v>
      </c>
      <c r="AD2462" s="275">
        <v>3.2721583591657155</v>
      </c>
      <c r="AE2462" s="275">
        <v>3.2721583591657155</v>
      </c>
      <c r="AF2462" s="275">
        <v>516.94954367207754</v>
      </c>
      <c r="AG2462" s="275">
        <v>47.868923508663485</v>
      </c>
      <c r="AH2462" s="275">
        <v>47.868923508663485</v>
      </c>
      <c r="AI2462" s="275">
        <v>170.8872606910445</v>
      </c>
      <c r="AJ2462" s="275">
        <v>170.8872606910445</v>
      </c>
      <c r="AK2462" s="275">
        <v>170.8872606910445</v>
      </c>
    </row>
    <row r="2463" spans="1:37" ht="15" x14ac:dyDescent="0.25">
      <c r="A2463" s="269" t="s">
        <v>2147</v>
      </c>
      <c r="B2463" s="269" t="s">
        <v>690</v>
      </c>
      <c r="C2463" s="275">
        <v>104</v>
      </c>
      <c r="D2463" s="269" t="s">
        <v>802</v>
      </c>
      <c r="E2463" s="275">
        <v>2466.3806289159625</v>
      </c>
      <c r="F2463" s="275">
        <v>1258.9255856803443</v>
      </c>
      <c r="G2463" s="275">
        <v>1784.2536427880407</v>
      </c>
      <c r="H2463" s="275">
        <v>1845.9867654785116</v>
      </c>
      <c r="I2463" s="275">
        <v>1258.9255856803443</v>
      </c>
      <c r="J2463" s="275">
        <v>1545.3560658166311</v>
      </c>
      <c r="K2463" s="275">
        <v>1845.9867654785116</v>
      </c>
      <c r="L2463" s="275">
        <v>1258.9255856803443</v>
      </c>
      <c r="M2463" s="275">
        <v>1545.3560658166311</v>
      </c>
      <c r="N2463" s="275">
        <v>387.00993675634794</v>
      </c>
      <c r="O2463" s="275">
        <v>218.08253441334713</v>
      </c>
      <c r="P2463" s="275">
        <v>291.87716573790641</v>
      </c>
      <c r="Q2463" s="275">
        <v>301.81562389825592</v>
      </c>
      <c r="R2463" s="275">
        <v>218.08253441334713</v>
      </c>
      <c r="S2463" s="275">
        <v>258.87288865053642</v>
      </c>
      <c r="T2463" s="275">
        <v>301.81562389825592</v>
      </c>
      <c r="U2463" s="275">
        <v>217.73446139162954</v>
      </c>
      <c r="V2463" s="275">
        <v>258.69885213967763</v>
      </c>
      <c r="W2463" s="275">
        <v>6.3165769396571996</v>
      </c>
      <c r="X2463" s="275">
        <v>0.26652773264730983</v>
      </c>
      <c r="Y2463" s="275">
        <v>3.2915523361522547</v>
      </c>
      <c r="Z2463" s="275">
        <v>3.2721583591657155</v>
      </c>
      <c r="AA2463" s="275">
        <v>3.2721583591657155</v>
      </c>
      <c r="AB2463" s="275">
        <v>3.2721583591657155</v>
      </c>
      <c r="AC2463" s="275">
        <v>3.2721583591657155</v>
      </c>
      <c r="AD2463" s="275">
        <v>3.2721583591657155</v>
      </c>
      <c r="AE2463" s="275">
        <v>3.2721583591657155</v>
      </c>
      <c r="AF2463" s="275">
        <v>516.94210451957758</v>
      </c>
      <c r="AG2463" s="275">
        <v>47.868234651163483</v>
      </c>
      <c r="AH2463" s="275">
        <v>47.868234651163483</v>
      </c>
      <c r="AI2463" s="275">
        <v>170.89100890430709</v>
      </c>
      <c r="AJ2463" s="275">
        <v>170.89100890430709</v>
      </c>
      <c r="AK2463" s="275">
        <v>170.89100890430709</v>
      </c>
    </row>
    <row r="2464" spans="1:37" ht="15" x14ac:dyDescent="0.25">
      <c r="A2464" s="269" t="s">
        <v>3321</v>
      </c>
      <c r="B2464" s="269" t="s">
        <v>3322</v>
      </c>
      <c r="C2464" s="275">
        <v>159</v>
      </c>
      <c r="D2464" s="269" t="s">
        <v>802</v>
      </c>
      <c r="E2464" s="275">
        <v>2150.4418745331336</v>
      </c>
      <c r="F2464" s="275">
        <v>1780.9564778415659</v>
      </c>
      <c r="G2464" s="275">
        <v>1962.8547631457977</v>
      </c>
      <c r="H2464" s="275">
        <v>2158.3764166943188</v>
      </c>
      <c r="I2464" s="275">
        <v>1864.9957099654848</v>
      </c>
      <c r="J2464" s="275">
        <v>1987.2090731102194</v>
      </c>
      <c r="K2464" s="275">
        <v>2084.2837216762464</v>
      </c>
      <c r="L2464" s="275">
        <v>1892.7684882059384</v>
      </c>
      <c r="M2464" s="275">
        <v>1983.0607066919172</v>
      </c>
      <c r="N2464" s="275">
        <v>506.96117982086446</v>
      </c>
      <c r="O2464" s="275">
        <v>371.50813692763597</v>
      </c>
      <c r="P2464" s="275">
        <v>422.10896315086967</v>
      </c>
      <c r="Q2464" s="275">
        <v>453.58077675464563</v>
      </c>
      <c r="R2464" s="275">
        <v>373.12452096818669</v>
      </c>
      <c r="S2464" s="275">
        <v>429.11067716446621</v>
      </c>
      <c r="T2464" s="275">
        <v>471.2450579915145</v>
      </c>
      <c r="U2464" s="275">
        <v>372.80399005206169</v>
      </c>
      <c r="V2464" s="275">
        <v>423.24096096911165</v>
      </c>
      <c r="W2464" s="275">
        <v>0</v>
      </c>
      <c r="X2464" s="275">
        <v>0</v>
      </c>
      <c r="Y2464" s="275">
        <v>0</v>
      </c>
      <c r="Z2464" s="275">
        <v>0</v>
      </c>
      <c r="AA2464" s="275">
        <v>0</v>
      </c>
      <c r="AB2464" s="275">
        <v>0</v>
      </c>
      <c r="AC2464" s="275">
        <v>0</v>
      </c>
      <c r="AD2464" s="275">
        <v>0</v>
      </c>
      <c r="AE2464" s="275">
        <v>0</v>
      </c>
      <c r="AF2464" s="275">
        <v>695.28644274205817</v>
      </c>
      <c r="AG2464" s="275">
        <v>64.382849812422606</v>
      </c>
      <c r="AH2464" s="275">
        <v>64.382849812422606</v>
      </c>
      <c r="AI2464" s="275">
        <v>136.08860792989768</v>
      </c>
      <c r="AJ2464" s="275">
        <v>136.08860792989768</v>
      </c>
      <c r="AK2464" s="275">
        <v>136.08860792989768</v>
      </c>
    </row>
    <row r="2465" spans="1:37" ht="15" x14ac:dyDescent="0.25">
      <c r="A2465" s="269" t="s">
        <v>3323</v>
      </c>
      <c r="B2465" s="269" t="s">
        <v>2112</v>
      </c>
      <c r="C2465" s="275">
        <v>1028</v>
      </c>
      <c r="D2465" s="269" t="s">
        <v>802</v>
      </c>
      <c r="E2465" s="275">
        <v>12939.589550307142</v>
      </c>
      <c r="F2465" s="275">
        <v>8185.1595685909579</v>
      </c>
      <c r="G2465" s="275">
        <v>9992.6862902974226</v>
      </c>
      <c r="H2465" s="275">
        <v>11213.113989626185</v>
      </c>
      <c r="I2465" s="275">
        <v>8178.6554707060905</v>
      </c>
      <c r="J2465" s="275">
        <v>9732.776687163423</v>
      </c>
      <c r="K2465" s="275">
        <v>11511.539960155369</v>
      </c>
      <c r="L2465" s="275">
        <v>8289.6954491549532</v>
      </c>
      <c r="M2465" s="275">
        <v>9656.5609953855401</v>
      </c>
      <c r="N2465" s="275">
        <v>3549.6612180171896</v>
      </c>
      <c r="O2465" s="275">
        <v>2209.2059026750226</v>
      </c>
      <c r="P2465" s="275">
        <v>2649.2196390467261</v>
      </c>
      <c r="Q2465" s="275">
        <v>3096.2913453826513</v>
      </c>
      <c r="R2465" s="275">
        <v>2221.6557603383499</v>
      </c>
      <c r="S2465" s="275">
        <v>2633.5407050626236</v>
      </c>
      <c r="T2465" s="275">
        <v>3229.3230782248766</v>
      </c>
      <c r="U2465" s="275">
        <v>2211.9166481323678</v>
      </c>
      <c r="V2465" s="275">
        <v>2589.0114728246181</v>
      </c>
      <c r="W2465" s="275">
        <v>56.515683916840295</v>
      </c>
      <c r="X2465" s="275">
        <v>2.3595417777218692</v>
      </c>
      <c r="Y2465" s="275">
        <v>29.437612847281081</v>
      </c>
      <c r="Z2465" s="275">
        <v>24.038968104072605</v>
      </c>
      <c r="AA2465" s="275">
        <v>24.038968104072605</v>
      </c>
      <c r="AB2465" s="275">
        <v>24.038968104072605</v>
      </c>
      <c r="AC2465" s="275">
        <v>24.038968104072605</v>
      </c>
      <c r="AD2465" s="275">
        <v>24.038968104072605</v>
      </c>
      <c r="AE2465" s="275">
        <v>24.038968104072605</v>
      </c>
      <c r="AF2465" s="275">
        <v>4546.258088659557</v>
      </c>
      <c r="AG2465" s="275">
        <v>420.97888396121544</v>
      </c>
      <c r="AH2465" s="275">
        <v>420.97888396121544</v>
      </c>
      <c r="AI2465" s="275">
        <v>936.00427579964764</v>
      </c>
      <c r="AJ2465" s="275">
        <v>936.00427579964764</v>
      </c>
      <c r="AK2465" s="275">
        <v>936.00427579964764</v>
      </c>
    </row>
    <row r="2466" spans="1:37" ht="15" x14ac:dyDescent="0.25">
      <c r="A2466" s="269" t="s">
        <v>2148</v>
      </c>
      <c r="B2466" s="269" t="s">
        <v>2112</v>
      </c>
      <c r="C2466" s="275">
        <v>988</v>
      </c>
      <c r="D2466" s="269" t="s">
        <v>802</v>
      </c>
      <c r="E2466" s="275">
        <v>12793.37930769378</v>
      </c>
      <c r="F2466" s="275">
        <v>7838.9066101782646</v>
      </c>
      <c r="G2466" s="275">
        <v>9755.5438615728854</v>
      </c>
      <c r="H2466" s="275">
        <v>11080.450556725682</v>
      </c>
      <c r="I2466" s="275">
        <v>7833.7679701561055</v>
      </c>
      <c r="J2466" s="275">
        <v>9483.2929183000633</v>
      </c>
      <c r="K2466" s="275">
        <v>11362.079911483612</v>
      </c>
      <c r="L2466" s="275">
        <v>7946.9879971972659</v>
      </c>
      <c r="M2466" s="275">
        <v>9413.8714506177021</v>
      </c>
      <c r="N2466" s="275">
        <v>3517.7261455160778</v>
      </c>
      <c r="O2466" s="275">
        <v>2186.7978653285763</v>
      </c>
      <c r="P2466" s="275">
        <v>2627.1400244500151</v>
      </c>
      <c r="Q2466" s="275">
        <v>3073.6045632510968</v>
      </c>
      <c r="R2466" s="275">
        <v>2198.5788778094889</v>
      </c>
      <c r="S2466" s="275">
        <v>2607.9957398381316</v>
      </c>
      <c r="T2466" s="275">
        <v>3199.2278692407972</v>
      </c>
      <c r="U2466" s="275">
        <v>2189.648883191564</v>
      </c>
      <c r="V2466" s="275">
        <v>2566.2516695810573</v>
      </c>
      <c r="W2466" s="275">
        <v>56.515683916840295</v>
      </c>
      <c r="X2466" s="275">
        <v>2.3595417777218692</v>
      </c>
      <c r="Y2466" s="275">
        <v>29.437612847281081</v>
      </c>
      <c r="Z2466" s="275">
        <v>24.038968104072605</v>
      </c>
      <c r="AA2466" s="275">
        <v>24.038968104072605</v>
      </c>
      <c r="AB2466" s="275">
        <v>24.038968104072605</v>
      </c>
      <c r="AC2466" s="275">
        <v>24.038968104072605</v>
      </c>
      <c r="AD2466" s="275">
        <v>24.038968104072605</v>
      </c>
      <c r="AE2466" s="275">
        <v>24.038968104072605</v>
      </c>
      <c r="AF2466" s="275">
        <v>4518.2319963194122</v>
      </c>
      <c r="AG2466" s="275">
        <v>418.38369543138452</v>
      </c>
      <c r="AH2466" s="275">
        <v>418.38369543138452</v>
      </c>
      <c r="AI2466" s="275">
        <v>943.49043441750973</v>
      </c>
      <c r="AJ2466" s="275">
        <v>943.49043441750973</v>
      </c>
      <c r="AK2466" s="275">
        <v>943.49043441750973</v>
      </c>
    </row>
    <row r="2467" spans="1:37" ht="15" x14ac:dyDescent="0.25">
      <c r="A2467" s="269" t="s">
        <v>3324</v>
      </c>
      <c r="B2467" s="269" t="s">
        <v>1308</v>
      </c>
      <c r="C2467" s="275">
        <v>87</v>
      </c>
      <c r="D2467" s="269" t="s">
        <v>802</v>
      </c>
      <c r="E2467" s="275">
        <v>1082.7842805871715</v>
      </c>
      <c r="F2467" s="275">
        <v>796.52265391253809</v>
      </c>
      <c r="G2467" s="275">
        <v>874.25518374493902</v>
      </c>
      <c r="H2467" s="275">
        <v>963.70122029462925</v>
      </c>
      <c r="I2467" s="275">
        <v>813.95522018940028</v>
      </c>
      <c r="J2467" s="275">
        <v>884.12771595777463</v>
      </c>
      <c r="K2467" s="275">
        <v>971.50670316222443</v>
      </c>
      <c r="L2467" s="275">
        <v>806.54542146677397</v>
      </c>
      <c r="M2467" s="275">
        <v>859.08147067532752</v>
      </c>
      <c r="N2467" s="275">
        <v>346.37478022747075</v>
      </c>
      <c r="O2467" s="275">
        <v>208.51517868925026</v>
      </c>
      <c r="P2467" s="275">
        <v>250.46822561911571</v>
      </c>
      <c r="Q2467" s="275">
        <v>307.61559609667148</v>
      </c>
      <c r="R2467" s="275">
        <v>215.27191229363902</v>
      </c>
      <c r="S2467" s="275">
        <v>256.49357807096885</v>
      </c>
      <c r="T2467" s="275">
        <v>310.44613242734579</v>
      </c>
      <c r="U2467" s="275">
        <v>208.2002321162299</v>
      </c>
      <c r="V2467" s="275">
        <v>245.72858451834497</v>
      </c>
      <c r="W2467" s="275">
        <v>5.5095455795928592</v>
      </c>
      <c r="X2467" s="275">
        <v>0.16844419374564065</v>
      </c>
      <c r="Y2467" s="275">
        <v>2.83899488666925</v>
      </c>
      <c r="Z2467" s="275">
        <v>1.2879610344799031</v>
      </c>
      <c r="AA2467" s="275">
        <v>1.2879610344799031</v>
      </c>
      <c r="AB2467" s="275">
        <v>1.2879610344799031</v>
      </c>
      <c r="AC2467" s="275">
        <v>1.2879610344799031</v>
      </c>
      <c r="AD2467" s="275">
        <v>1.2879610344799031</v>
      </c>
      <c r="AE2467" s="275">
        <v>1.2879610344799031</v>
      </c>
      <c r="AF2467" s="275">
        <v>399.35107587423516</v>
      </c>
      <c r="AG2467" s="275">
        <v>36.979524176656774</v>
      </c>
      <c r="AH2467" s="275">
        <v>36.979524176656774</v>
      </c>
      <c r="AI2467" s="275">
        <v>38.910421097191382</v>
      </c>
      <c r="AJ2467" s="275">
        <v>38.910421097191382</v>
      </c>
      <c r="AK2467" s="275">
        <v>38.910421097191382</v>
      </c>
    </row>
    <row r="2468" spans="1:37" ht="15" x14ac:dyDescent="0.25">
      <c r="A2468" s="269" t="s">
        <v>2149</v>
      </c>
      <c r="B2468" s="269" t="s">
        <v>1308</v>
      </c>
      <c r="C2468" s="275">
        <v>86</v>
      </c>
      <c r="D2468" s="269" t="s">
        <v>802</v>
      </c>
      <c r="E2468" s="275">
        <v>981.1372076042237</v>
      </c>
      <c r="F2468" s="275">
        <v>735.19048822189905</v>
      </c>
      <c r="G2468" s="275">
        <v>800.43196903391947</v>
      </c>
      <c r="H2468" s="275">
        <v>872.20313623201423</v>
      </c>
      <c r="I2468" s="275">
        <v>740.83604915342391</v>
      </c>
      <c r="J2468" s="275">
        <v>803.86748024610688</v>
      </c>
      <c r="K2468" s="275">
        <v>880.00861909960952</v>
      </c>
      <c r="L2468" s="275">
        <v>735.19048822189905</v>
      </c>
      <c r="M2468" s="275">
        <v>784.78462669757585</v>
      </c>
      <c r="N2468" s="275">
        <v>308.79116217200999</v>
      </c>
      <c r="O2468" s="275">
        <v>192.4833478411316</v>
      </c>
      <c r="P2468" s="275">
        <v>228.34689239600581</v>
      </c>
      <c r="Q2468" s="275">
        <v>273.0626981172432</v>
      </c>
      <c r="R2468" s="275">
        <v>197.55583664158996</v>
      </c>
      <c r="S2468" s="275">
        <v>231.53770461813173</v>
      </c>
      <c r="T2468" s="275">
        <v>275.89272301956072</v>
      </c>
      <c r="U2468" s="275">
        <v>192.16788983975442</v>
      </c>
      <c r="V2468" s="275">
        <v>223.29805541468986</v>
      </c>
      <c r="W2468" s="275">
        <v>5.5095455795928592</v>
      </c>
      <c r="X2468" s="275">
        <v>0.16844419374564065</v>
      </c>
      <c r="Y2468" s="275">
        <v>2.83899488666925</v>
      </c>
      <c r="Z2468" s="275">
        <v>1.2879610344799031</v>
      </c>
      <c r="AA2468" s="275">
        <v>1.2879610344799031</v>
      </c>
      <c r="AB2468" s="275">
        <v>1.2879610344799031</v>
      </c>
      <c r="AC2468" s="275">
        <v>1.2879610344799031</v>
      </c>
      <c r="AD2468" s="275">
        <v>1.2879610344799031</v>
      </c>
      <c r="AE2468" s="275">
        <v>1.2879610344799031</v>
      </c>
      <c r="AF2468" s="275">
        <v>353.0168439302804</v>
      </c>
      <c r="AG2468" s="275">
        <v>32.689019850755408</v>
      </c>
      <c r="AH2468" s="275">
        <v>32.689019850755408</v>
      </c>
      <c r="AI2468" s="275">
        <v>39.334539991367642</v>
      </c>
      <c r="AJ2468" s="275">
        <v>39.334539991367642</v>
      </c>
      <c r="AK2468" s="275">
        <v>39.334539991367642</v>
      </c>
    </row>
    <row r="2469" spans="1:37" ht="15" x14ac:dyDescent="0.25">
      <c r="A2469" s="269" t="s">
        <v>4339</v>
      </c>
      <c r="B2469" s="269" t="s">
        <v>3297</v>
      </c>
      <c r="C2469" s="275">
        <v>94</v>
      </c>
      <c r="D2469" s="269" t="s">
        <v>802</v>
      </c>
      <c r="E2469" s="275">
        <v>1071.3705478835982</v>
      </c>
      <c r="F2469" s="275">
        <v>692.81844220360915</v>
      </c>
      <c r="G2469" s="275">
        <v>841.02117499939811</v>
      </c>
      <c r="H2469" s="275">
        <v>972.42543868130622</v>
      </c>
      <c r="I2469" s="275">
        <v>695.99407022759181</v>
      </c>
      <c r="J2469" s="275">
        <v>854.25805176902509</v>
      </c>
      <c r="K2469" s="275">
        <v>1002.6593470695703</v>
      </c>
      <c r="L2469" s="275">
        <v>721.14660530020944</v>
      </c>
      <c r="M2469" s="275">
        <v>852.41584508712879</v>
      </c>
      <c r="N2469" s="275">
        <v>299.64116542240782</v>
      </c>
      <c r="O2469" s="275">
        <v>206.69291827050958</v>
      </c>
      <c r="P2469" s="275">
        <v>238.07919394138028</v>
      </c>
      <c r="Q2469" s="275">
        <v>264.50876335749535</v>
      </c>
      <c r="R2469" s="275">
        <v>207.90520630092257</v>
      </c>
      <c r="S2469" s="275">
        <v>242.21281213183241</v>
      </c>
      <c r="T2469" s="275">
        <v>277.84393169203827</v>
      </c>
      <c r="U2469" s="275">
        <v>207.69559837795191</v>
      </c>
      <c r="V2469" s="275">
        <v>237.82592011737802</v>
      </c>
      <c r="W2469" s="275">
        <v>5.6554279130837335</v>
      </c>
      <c r="X2469" s="275">
        <v>0.23437012392943382</v>
      </c>
      <c r="Y2469" s="275">
        <v>2.9448990185065838</v>
      </c>
      <c r="Z2469" s="275">
        <v>2.4588719973709861</v>
      </c>
      <c r="AA2469" s="275">
        <v>2.4588719973709861</v>
      </c>
      <c r="AB2469" s="275">
        <v>2.4588719973709861</v>
      </c>
      <c r="AC2469" s="275">
        <v>2.4588719973709861</v>
      </c>
      <c r="AD2469" s="275">
        <v>2.4588719973709861</v>
      </c>
      <c r="AE2469" s="275">
        <v>2.4588719973709861</v>
      </c>
      <c r="AF2469" s="275">
        <v>399.06716803644849</v>
      </c>
      <c r="AG2469" s="275">
        <v>36.953216949152178</v>
      </c>
      <c r="AH2469" s="275">
        <v>36.953216949152178</v>
      </c>
      <c r="AI2469" s="275">
        <v>84.866520046018167</v>
      </c>
      <c r="AJ2469" s="275">
        <v>84.866520046018167</v>
      </c>
      <c r="AK2469" s="275">
        <v>84.866520046018167</v>
      </c>
    </row>
    <row r="2470" spans="1:37" ht="15" x14ac:dyDescent="0.25">
      <c r="A2470" s="269" t="s">
        <v>3325</v>
      </c>
      <c r="B2470" s="269" t="s">
        <v>3297</v>
      </c>
      <c r="C2470" s="275">
        <v>102</v>
      </c>
      <c r="D2470" s="269" t="s">
        <v>802</v>
      </c>
      <c r="E2470" s="275">
        <v>1179.6691538518185</v>
      </c>
      <c r="F2470" s="275">
        <v>808.29431633076172</v>
      </c>
      <c r="G2470" s="275">
        <v>943.91855150145068</v>
      </c>
      <c r="H2470" s="275">
        <v>1059.0239198189781</v>
      </c>
      <c r="I2470" s="275">
        <v>812.52848702940526</v>
      </c>
      <c r="J2470" s="275">
        <v>959.63445036756832</v>
      </c>
      <c r="K2470" s="275">
        <v>1099.335797669997</v>
      </c>
      <c r="L2470" s="275">
        <v>836.62247942736212</v>
      </c>
      <c r="M2470" s="275">
        <v>954.2142086453224</v>
      </c>
      <c r="N2470" s="275">
        <v>337.90106184430891</v>
      </c>
      <c r="O2470" s="275">
        <v>230.08652190326356</v>
      </c>
      <c r="P2470" s="275">
        <v>264.47772519094923</v>
      </c>
      <c r="Q2470" s="275">
        <v>294.48216032169796</v>
      </c>
      <c r="R2470" s="275">
        <v>231.70290594381422</v>
      </c>
      <c r="S2470" s="275">
        <v>269.80552845312047</v>
      </c>
      <c r="T2470" s="275">
        <v>312.26238476775518</v>
      </c>
      <c r="U2470" s="275">
        <v>231.08667076082949</v>
      </c>
      <c r="V2470" s="275">
        <v>263.90201077571163</v>
      </c>
      <c r="W2470" s="275">
        <v>5.6554279130837335</v>
      </c>
      <c r="X2470" s="275">
        <v>0.23437012392943382</v>
      </c>
      <c r="Y2470" s="275">
        <v>2.9448990185065838</v>
      </c>
      <c r="Z2470" s="275">
        <v>2.4588719973709861</v>
      </c>
      <c r="AA2470" s="275">
        <v>2.4588719973709861</v>
      </c>
      <c r="AB2470" s="275">
        <v>2.4588719973709861</v>
      </c>
      <c r="AC2470" s="275">
        <v>2.4588719973709861</v>
      </c>
      <c r="AD2470" s="275">
        <v>2.4588719973709861</v>
      </c>
      <c r="AE2470" s="275">
        <v>2.4588719973709861</v>
      </c>
      <c r="AF2470" s="275">
        <v>435.69019564264852</v>
      </c>
      <c r="AG2470" s="275">
        <v>40.344472615452176</v>
      </c>
      <c r="AH2470" s="275">
        <v>40.344472615452176</v>
      </c>
      <c r="AI2470" s="275">
        <v>87.145115567982231</v>
      </c>
      <c r="AJ2470" s="275">
        <v>87.145115567982231</v>
      </c>
      <c r="AK2470" s="275">
        <v>87.145115567982231</v>
      </c>
    </row>
    <row r="2471" spans="1:37" ht="15" x14ac:dyDescent="0.25">
      <c r="A2471" s="269" t="s">
        <v>3326</v>
      </c>
      <c r="B2471" s="269" t="s">
        <v>2151</v>
      </c>
      <c r="C2471" s="275">
        <v>123</v>
      </c>
      <c r="D2471" s="269" t="s">
        <v>802</v>
      </c>
      <c r="E2471" s="275">
        <v>1155.9684955008831</v>
      </c>
      <c r="F2471" s="275">
        <v>801.10453668462856</v>
      </c>
      <c r="G2471" s="275">
        <v>927.24050329056809</v>
      </c>
      <c r="H2471" s="275">
        <v>1030.0191390174875</v>
      </c>
      <c r="I2471" s="275">
        <v>805.33870738327209</v>
      </c>
      <c r="J2471" s="275">
        <v>942.79743280866364</v>
      </c>
      <c r="K2471" s="275">
        <v>1070.3310168685064</v>
      </c>
      <c r="L2471" s="275">
        <v>824.58284585565218</v>
      </c>
      <c r="M2471" s="275">
        <v>935.91722761158019</v>
      </c>
      <c r="N2471" s="275">
        <v>339.89717495828057</v>
      </c>
      <c r="O2471" s="275">
        <v>230.22396128878324</v>
      </c>
      <c r="P2471" s="275">
        <v>265.8087627123623</v>
      </c>
      <c r="Q2471" s="275">
        <v>295.73698740175001</v>
      </c>
      <c r="R2471" s="275">
        <v>231.84034532933393</v>
      </c>
      <c r="S2471" s="275">
        <v>271.26251844529759</v>
      </c>
      <c r="T2471" s="275">
        <v>313.51721184780723</v>
      </c>
      <c r="U2471" s="275">
        <v>231.14495142939484</v>
      </c>
      <c r="V2471" s="275">
        <v>265.31942140941158</v>
      </c>
      <c r="W2471" s="275">
        <v>6.2821856165958643</v>
      </c>
      <c r="X2471" s="275">
        <v>0.26610924425381882</v>
      </c>
      <c r="Y2471" s="275">
        <v>3.2741474304248417</v>
      </c>
      <c r="Z2471" s="275">
        <v>2.711998067257122</v>
      </c>
      <c r="AA2471" s="275">
        <v>2.711998067257122</v>
      </c>
      <c r="AB2471" s="275">
        <v>2.711998067257122</v>
      </c>
      <c r="AC2471" s="275">
        <v>2.711998067257122</v>
      </c>
      <c r="AD2471" s="275">
        <v>2.711998067257122</v>
      </c>
      <c r="AE2471" s="275">
        <v>2.711998067257122</v>
      </c>
      <c r="AF2471" s="275">
        <v>444.78429662274846</v>
      </c>
      <c r="AG2471" s="275">
        <v>41.186579704252168</v>
      </c>
      <c r="AH2471" s="275">
        <v>41.186579704252168</v>
      </c>
      <c r="AI2471" s="275">
        <v>88.510951612212935</v>
      </c>
      <c r="AJ2471" s="275">
        <v>88.510951612212935</v>
      </c>
      <c r="AK2471" s="275">
        <v>88.510951612212935</v>
      </c>
    </row>
    <row r="2472" spans="1:37" ht="15" x14ac:dyDescent="0.25">
      <c r="A2472" s="269" t="s">
        <v>3327</v>
      </c>
      <c r="B2472" s="269" t="s">
        <v>2156</v>
      </c>
      <c r="C2472" s="275">
        <v>102</v>
      </c>
      <c r="D2472" s="269" t="s">
        <v>802</v>
      </c>
      <c r="E2472" s="275">
        <v>1090.8006768033638</v>
      </c>
      <c r="F2472" s="275">
        <v>764.54595568523223</v>
      </c>
      <c r="G2472" s="275">
        <v>885.52505953172147</v>
      </c>
      <c r="H2472" s="275">
        <v>986.23566006256215</v>
      </c>
      <c r="I2472" s="275">
        <v>767.721583709215</v>
      </c>
      <c r="J2472" s="275">
        <v>898.68191322531493</v>
      </c>
      <c r="K2472" s="275">
        <v>1016.4695684508263</v>
      </c>
      <c r="L2472" s="275">
        <v>788.02426485625597</v>
      </c>
      <c r="M2472" s="275">
        <v>895.37974306858086</v>
      </c>
      <c r="N2472" s="275">
        <v>306.42994786167691</v>
      </c>
      <c r="O2472" s="275">
        <v>212.1433538841282</v>
      </c>
      <c r="P2472" s="275">
        <v>244.03038766177943</v>
      </c>
      <c r="Q2472" s="275">
        <v>271.32671007971237</v>
      </c>
      <c r="R2472" s="275">
        <v>213.3556419145412</v>
      </c>
      <c r="S2472" s="275">
        <v>248.15766400019822</v>
      </c>
      <c r="T2472" s="275">
        <v>284.66187841425528</v>
      </c>
      <c r="U2472" s="275">
        <v>213.14729961650869</v>
      </c>
      <c r="V2472" s="275">
        <v>243.77140479821293</v>
      </c>
      <c r="W2472" s="275">
        <v>5.9392545676194786</v>
      </c>
      <c r="X2472" s="275">
        <v>0.26775717125357418</v>
      </c>
      <c r="Y2472" s="275">
        <v>3.1035058694365265</v>
      </c>
      <c r="Z2472" s="275">
        <v>2.5427366510866656</v>
      </c>
      <c r="AA2472" s="275">
        <v>2.5427366510866656</v>
      </c>
      <c r="AB2472" s="275">
        <v>2.5427366510866656</v>
      </c>
      <c r="AC2472" s="275">
        <v>2.5427366510866656</v>
      </c>
      <c r="AD2472" s="275">
        <v>2.5427366510866656</v>
      </c>
      <c r="AE2472" s="275">
        <v>2.5427366510866656</v>
      </c>
      <c r="AF2472" s="275">
        <v>397.73937766234849</v>
      </c>
      <c r="AG2472" s="275">
        <v>36.830259024452175</v>
      </c>
      <c r="AH2472" s="275">
        <v>36.830259024452175</v>
      </c>
      <c r="AI2472" s="275">
        <v>86.997442528570687</v>
      </c>
      <c r="AJ2472" s="275">
        <v>86.997442528570687</v>
      </c>
      <c r="AK2472" s="275">
        <v>86.997442528570687</v>
      </c>
    </row>
    <row r="2473" spans="1:37" ht="15" x14ac:dyDescent="0.25">
      <c r="A2473" s="269" t="s">
        <v>3328</v>
      </c>
      <c r="B2473" s="269" t="s">
        <v>2154</v>
      </c>
      <c r="C2473" s="275">
        <v>96</v>
      </c>
      <c r="D2473" s="269" t="s">
        <v>802</v>
      </c>
      <c r="E2473" s="275">
        <v>1189.386177451514</v>
      </c>
      <c r="F2473" s="275">
        <v>815.44699874279752</v>
      </c>
      <c r="G2473" s="275">
        <v>952.99448980423131</v>
      </c>
      <c r="H2473" s="275">
        <v>1067.4587728248437</v>
      </c>
      <c r="I2473" s="275">
        <v>819.68116944144106</v>
      </c>
      <c r="J2473" s="275">
        <v>969.03093131880621</v>
      </c>
      <c r="K2473" s="275">
        <v>1107.7706506758625</v>
      </c>
      <c r="L2473" s="275">
        <v>843.77516183939804</v>
      </c>
      <c r="M2473" s="275">
        <v>963.61068959656052</v>
      </c>
      <c r="N2473" s="275">
        <v>339.64007022718215</v>
      </c>
      <c r="O2473" s="275">
        <v>230.89770378361436</v>
      </c>
      <c r="P2473" s="275">
        <v>265.98239888501587</v>
      </c>
      <c r="Q2473" s="275">
        <v>295.79364167307898</v>
      </c>
      <c r="R2473" s="275">
        <v>232.51408782416505</v>
      </c>
      <c r="S2473" s="275">
        <v>271.4419955067109</v>
      </c>
      <c r="T2473" s="275">
        <v>313.57386611913626</v>
      </c>
      <c r="U2473" s="275">
        <v>231.93106811004805</v>
      </c>
      <c r="V2473" s="275">
        <v>265.55508556373593</v>
      </c>
      <c r="W2473" s="275">
        <v>5.9513909334301331</v>
      </c>
      <c r="X2473" s="275">
        <v>0.28214839957136262</v>
      </c>
      <c r="Y2473" s="275">
        <v>3.116769666500748</v>
      </c>
      <c r="Z2473" s="275">
        <v>2.7279618253403202</v>
      </c>
      <c r="AA2473" s="275">
        <v>2.7279618253403202</v>
      </c>
      <c r="AB2473" s="275">
        <v>2.7279618253403202</v>
      </c>
      <c r="AC2473" s="275">
        <v>2.7279618253403202</v>
      </c>
      <c r="AD2473" s="275">
        <v>2.7279618253403202</v>
      </c>
      <c r="AE2473" s="275">
        <v>2.7279618253403202</v>
      </c>
      <c r="AF2473" s="275">
        <v>444.20256737264856</v>
      </c>
      <c r="AG2473" s="275">
        <v>41.132710929052173</v>
      </c>
      <c r="AH2473" s="275">
        <v>41.132710929052173</v>
      </c>
      <c r="AI2473" s="275">
        <v>87.961652313483071</v>
      </c>
      <c r="AJ2473" s="275">
        <v>87.961652313483071</v>
      </c>
      <c r="AK2473" s="275">
        <v>87.961652313483071</v>
      </c>
    </row>
    <row r="2474" spans="1:37" ht="15" x14ac:dyDescent="0.25">
      <c r="A2474" s="269" t="s">
        <v>2150</v>
      </c>
      <c r="B2474" s="269" t="s">
        <v>2151</v>
      </c>
      <c r="C2474" s="275">
        <v>113</v>
      </c>
      <c r="D2474" s="269" t="s">
        <v>802</v>
      </c>
      <c r="E2474" s="275">
        <v>1155.9684955008831</v>
      </c>
      <c r="F2474" s="275">
        <v>801.10453668462856</v>
      </c>
      <c r="G2474" s="275">
        <v>927.24050329056809</v>
      </c>
      <c r="H2474" s="275">
        <v>1030.0191390174875</v>
      </c>
      <c r="I2474" s="275">
        <v>805.33870738327209</v>
      </c>
      <c r="J2474" s="275">
        <v>942.79743280866364</v>
      </c>
      <c r="K2474" s="275">
        <v>1070.3310168685064</v>
      </c>
      <c r="L2474" s="275">
        <v>824.58284585565218</v>
      </c>
      <c r="M2474" s="275">
        <v>935.91722761158019</v>
      </c>
      <c r="N2474" s="275">
        <v>338.0957744339359</v>
      </c>
      <c r="O2474" s="275">
        <v>228.42256076443866</v>
      </c>
      <c r="P2474" s="275">
        <v>264.00736218801768</v>
      </c>
      <c r="Q2474" s="275">
        <v>293.98363950038896</v>
      </c>
      <c r="R2474" s="275">
        <v>230.03894480498934</v>
      </c>
      <c r="S2474" s="275">
        <v>269.48514423244478</v>
      </c>
      <c r="T2474" s="275">
        <v>311.76386394644624</v>
      </c>
      <c r="U2474" s="275">
        <v>229.39160352803381</v>
      </c>
      <c r="V2474" s="275">
        <v>263.56607350805052</v>
      </c>
      <c r="W2474" s="275">
        <v>6.2821856165958643</v>
      </c>
      <c r="X2474" s="275">
        <v>0.26610924425381882</v>
      </c>
      <c r="Y2474" s="275">
        <v>3.2741474304248417</v>
      </c>
      <c r="Z2474" s="275">
        <v>2.711998067257122</v>
      </c>
      <c r="AA2474" s="275">
        <v>2.711998067257122</v>
      </c>
      <c r="AB2474" s="275">
        <v>2.711998067257122</v>
      </c>
      <c r="AC2474" s="275">
        <v>2.711998067257122</v>
      </c>
      <c r="AD2474" s="275">
        <v>2.711998067257122</v>
      </c>
      <c r="AE2474" s="275">
        <v>2.711998067257122</v>
      </c>
      <c r="AF2474" s="275">
        <v>444.87657530034846</v>
      </c>
      <c r="AG2474" s="275">
        <v>41.195124592052174</v>
      </c>
      <c r="AH2474" s="275">
        <v>41.195124592052174</v>
      </c>
      <c r="AI2474" s="275">
        <v>88.42106274622995</v>
      </c>
      <c r="AJ2474" s="275">
        <v>88.42106274622995</v>
      </c>
      <c r="AK2474" s="275">
        <v>88.42106274622995</v>
      </c>
    </row>
    <row r="2475" spans="1:37" ht="15" x14ac:dyDescent="0.25">
      <c r="A2475" s="269" t="s">
        <v>2152</v>
      </c>
      <c r="B2475" s="269" t="s">
        <v>2487</v>
      </c>
      <c r="C2475" s="275">
        <v>88</v>
      </c>
      <c r="D2475" s="269" t="s">
        <v>802</v>
      </c>
      <c r="E2475" s="275">
        <v>1155.9230775356132</v>
      </c>
      <c r="F2475" s="275">
        <v>748.13016398159209</v>
      </c>
      <c r="G2475" s="275">
        <v>901.96343716876311</v>
      </c>
      <c r="H2475" s="275">
        <v>1035.2778435027726</v>
      </c>
      <c r="I2475" s="275">
        <v>752.36433468023563</v>
      </c>
      <c r="J2475" s="275">
        <v>917.67933603488075</v>
      </c>
      <c r="K2475" s="275">
        <v>1075.5897213537914</v>
      </c>
      <c r="L2475" s="275">
        <v>776.45832707819238</v>
      </c>
      <c r="M2475" s="275">
        <v>912.25909431263494</v>
      </c>
      <c r="N2475" s="275">
        <v>326.9685850369184</v>
      </c>
      <c r="O2475" s="275">
        <v>219.27083351499539</v>
      </c>
      <c r="P2475" s="275">
        <v>253.60364259311993</v>
      </c>
      <c r="Q2475" s="275">
        <v>283.59929578011929</v>
      </c>
      <c r="R2475" s="275">
        <v>220.88721755554607</v>
      </c>
      <c r="S2475" s="275">
        <v>258.9562519881971</v>
      </c>
      <c r="T2475" s="275">
        <v>301.37952022617651</v>
      </c>
      <c r="U2475" s="275">
        <v>220.32059463837328</v>
      </c>
      <c r="V2475" s="275">
        <v>253.07754044369423</v>
      </c>
      <c r="W2475" s="275">
        <v>5.6554279130837335</v>
      </c>
      <c r="X2475" s="275">
        <v>0.23437012392943382</v>
      </c>
      <c r="Y2475" s="275">
        <v>2.9448990185065838</v>
      </c>
      <c r="Z2475" s="275">
        <v>2.4588719973709861</v>
      </c>
      <c r="AA2475" s="275">
        <v>2.4588719973709861</v>
      </c>
      <c r="AB2475" s="275">
        <v>2.4588719973709861</v>
      </c>
      <c r="AC2475" s="275">
        <v>2.4588719973709861</v>
      </c>
      <c r="AD2475" s="275">
        <v>2.4588719973709861</v>
      </c>
      <c r="AE2475" s="275">
        <v>2.4588719973709861</v>
      </c>
      <c r="AF2475" s="275">
        <v>435.12034778124848</v>
      </c>
      <c r="AG2475" s="275">
        <v>40.291705175152174</v>
      </c>
      <c r="AH2475" s="275">
        <v>40.291705175152174</v>
      </c>
      <c r="AI2475" s="275">
        <v>87.17671795515605</v>
      </c>
      <c r="AJ2475" s="275">
        <v>87.17671795515605</v>
      </c>
      <c r="AK2475" s="275">
        <v>87.17671795515605</v>
      </c>
    </row>
    <row r="2476" spans="1:37" ht="15" x14ac:dyDescent="0.25">
      <c r="A2476" s="269" t="s">
        <v>2153</v>
      </c>
      <c r="B2476" s="269" t="s">
        <v>2154</v>
      </c>
      <c r="C2476" s="275">
        <v>94</v>
      </c>
      <c r="D2476" s="269" t="s">
        <v>802</v>
      </c>
      <c r="E2476" s="275">
        <v>1165.6401011353087</v>
      </c>
      <c r="F2476" s="275">
        <v>755.28284639362789</v>
      </c>
      <c r="G2476" s="275">
        <v>911.03937547154385</v>
      </c>
      <c r="H2476" s="275">
        <v>1043.7126965086384</v>
      </c>
      <c r="I2476" s="275">
        <v>759.51701709227143</v>
      </c>
      <c r="J2476" s="275">
        <v>927.07581698611875</v>
      </c>
      <c r="K2476" s="275">
        <v>1084.0245743596572</v>
      </c>
      <c r="L2476" s="275">
        <v>783.61100949022818</v>
      </c>
      <c r="M2476" s="275">
        <v>921.65557526387295</v>
      </c>
      <c r="N2476" s="275">
        <v>340.37678085084764</v>
      </c>
      <c r="O2476" s="275">
        <v>231.75120282640219</v>
      </c>
      <c r="P2476" s="275">
        <v>266.77750371824249</v>
      </c>
      <c r="Q2476" s="275">
        <v>296.51678076756696</v>
      </c>
      <c r="R2476" s="275">
        <v>233.36758686695288</v>
      </c>
      <c r="S2476" s="275">
        <v>272.23031457534876</v>
      </c>
      <c r="T2476" s="275">
        <v>314.29700521362417</v>
      </c>
      <c r="U2476" s="275">
        <v>232.77099562365828</v>
      </c>
      <c r="V2476" s="275">
        <v>266.33661886778498</v>
      </c>
      <c r="W2476" s="275">
        <v>5.9513909334301331</v>
      </c>
      <c r="X2476" s="275">
        <v>0.28214839957136262</v>
      </c>
      <c r="Y2476" s="275">
        <v>3.116769666500748</v>
      </c>
      <c r="Z2476" s="275">
        <v>2.7279618253403202</v>
      </c>
      <c r="AA2476" s="275">
        <v>2.7279618253403202</v>
      </c>
      <c r="AB2476" s="275">
        <v>2.7279618253403202</v>
      </c>
      <c r="AC2476" s="275">
        <v>2.7279618253403202</v>
      </c>
      <c r="AD2476" s="275">
        <v>2.7279618253403202</v>
      </c>
      <c r="AE2476" s="275">
        <v>2.7279618253403202</v>
      </c>
      <c r="AF2476" s="275">
        <v>443.74200627974852</v>
      </c>
      <c r="AG2476" s="275">
        <v>41.090063316352172</v>
      </c>
      <c r="AH2476" s="275">
        <v>41.090063316352172</v>
      </c>
      <c r="AI2476" s="275">
        <v>88.13728545890676</v>
      </c>
      <c r="AJ2476" s="275">
        <v>88.13728545890676</v>
      </c>
      <c r="AK2476" s="275">
        <v>88.13728545890676</v>
      </c>
    </row>
    <row r="2477" spans="1:37" ht="15" x14ac:dyDescent="0.25">
      <c r="A2477" s="269" t="s">
        <v>2155</v>
      </c>
      <c r="B2477" s="269" t="s">
        <v>2156</v>
      </c>
      <c r="C2477" s="275">
        <v>95</v>
      </c>
      <c r="D2477" s="269" t="s">
        <v>802</v>
      </c>
      <c r="E2477" s="275">
        <v>1067.0546004871583</v>
      </c>
      <c r="F2477" s="275">
        <v>704.3818033360626</v>
      </c>
      <c r="G2477" s="275">
        <v>843.56994519903367</v>
      </c>
      <c r="H2477" s="275">
        <v>962.48958374635663</v>
      </c>
      <c r="I2477" s="275">
        <v>707.55743136004537</v>
      </c>
      <c r="J2477" s="275">
        <v>856.72679889262736</v>
      </c>
      <c r="K2477" s="275">
        <v>992.72349213462076</v>
      </c>
      <c r="L2477" s="275">
        <v>727.86011250708623</v>
      </c>
      <c r="M2477" s="275">
        <v>853.42462873589341</v>
      </c>
      <c r="N2477" s="275">
        <v>306.24073323076482</v>
      </c>
      <c r="O2477" s="275">
        <v>212.0709276723384</v>
      </c>
      <c r="P2477" s="275">
        <v>243.8995672404285</v>
      </c>
      <c r="Q2477" s="275">
        <v>271.15515787068267</v>
      </c>
      <c r="R2477" s="275">
        <v>213.28321570275139</v>
      </c>
      <c r="S2477" s="275">
        <v>248.03567478978849</v>
      </c>
      <c r="T2477" s="275">
        <v>284.49032620522559</v>
      </c>
      <c r="U2477" s="275">
        <v>213.09253582660128</v>
      </c>
      <c r="V2477" s="275">
        <v>243.65824679874439</v>
      </c>
      <c r="W2477" s="275">
        <v>5.9392545676194786</v>
      </c>
      <c r="X2477" s="275">
        <v>0.26775717125357418</v>
      </c>
      <c r="Y2477" s="275">
        <v>3.1035058694365265</v>
      </c>
      <c r="Z2477" s="275">
        <v>2.5427366510866656</v>
      </c>
      <c r="AA2477" s="275">
        <v>2.5427366510866656</v>
      </c>
      <c r="AB2477" s="275">
        <v>2.5427366510866656</v>
      </c>
      <c r="AC2477" s="275">
        <v>2.5427366510866656</v>
      </c>
      <c r="AD2477" s="275">
        <v>2.5427366510866656</v>
      </c>
      <c r="AE2477" s="275">
        <v>2.5427366510866656</v>
      </c>
      <c r="AF2477" s="275">
        <v>397.24731950084845</v>
      </c>
      <c r="AG2477" s="275">
        <v>36.784694818952175</v>
      </c>
      <c r="AH2477" s="275">
        <v>36.784694818952175</v>
      </c>
      <c r="AI2477" s="275">
        <v>87.099493244255015</v>
      </c>
      <c r="AJ2477" s="275">
        <v>87.099493244255015</v>
      </c>
      <c r="AK2477" s="275">
        <v>87.099493244255015</v>
      </c>
    </row>
    <row r="2478" spans="1:37" ht="15" x14ac:dyDescent="0.25">
      <c r="A2478" s="269" t="s">
        <v>3329</v>
      </c>
      <c r="B2478" s="269" t="s">
        <v>691</v>
      </c>
      <c r="C2478" s="275">
        <v>132</v>
      </c>
      <c r="D2478" s="269" t="s">
        <v>802</v>
      </c>
      <c r="E2478" s="275">
        <v>3212.3429015638735</v>
      </c>
      <c r="F2478" s="275">
        <v>1526.8515958202663</v>
      </c>
      <c r="G2478" s="275">
        <v>2256.4130534145702</v>
      </c>
      <c r="H2478" s="275">
        <v>2349.1421885412192</v>
      </c>
      <c r="I2478" s="275">
        <v>1526.8515958202663</v>
      </c>
      <c r="J2478" s="275">
        <v>1925.0421384745061</v>
      </c>
      <c r="K2478" s="275">
        <v>2349.1421885412192</v>
      </c>
      <c r="L2478" s="275">
        <v>1526.8515958202663</v>
      </c>
      <c r="M2478" s="275">
        <v>1925.0421384745061</v>
      </c>
      <c r="N2478" s="275">
        <v>519.96629723691683</v>
      </c>
      <c r="O2478" s="275">
        <v>279.67744230081422</v>
      </c>
      <c r="P2478" s="275">
        <v>385.2696327494773</v>
      </c>
      <c r="Q2478" s="275">
        <v>397.90509578198657</v>
      </c>
      <c r="R2478" s="275">
        <v>279.67744230081422</v>
      </c>
      <c r="S2478" s="275">
        <v>337.8376019653827</v>
      </c>
      <c r="T2478" s="275">
        <v>397.90509578198657</v>
      </c>
      <c r="U2478" s="275">
        <v>279.24111349693709</v>
      </c>
      <c r="V2478" s="275">
        <v>337.61943756344414</v>
      </c>
      <c r="W2478" s="275">
        <v>7.2996627380473775</v>
      </c>
      <c r="X2478" s="275">
        <v>0.32408513712540388</v>
      </c>
      <c r="Y2478" s="275">
        <v>3.8118739375863906</v>
      </c>
      <c r="Z2478" s="275">
        <v>4.2858201155220108</v>
      </c>
      <c r="AA2478" s="275">
        <v>4.2858201155220108</v>
      </c>
      <c r="AB2478" s="275">
        <v>4.2858201155220108</v>
      </c>
      <c r="AC2478" s="275">
        <v>4.2858201155220108</v>
      </c>
      <c r="AD2478" s="275">
        <v>4.2858201155220108</v>
      </c>
      <c r="AE2478" s="275">
        <v>4.2858201155220108</v>
      </c>
      <c r="AF2478" s="275">
        <v>734.95935601815813</v>
      </c>
      <c r="AG2478" s="275">
        <v>68.056396023022614</v>
      </c>
      <c r="AH2478" s="275">
        <v>68.056396023022614</v>
      </c>
      <c r="AI2478" s="275">
        <v>241.11804619564927</v>
      </c>
      <c r="AJ2478" s="275">
        <v>241.11804619564927</v>
      </c>
      <c r="AK2478" s="275">
        <v>241.11804619564927</v>
      </c>
    </row>
    <row r="2479" spans="1:37" ht="15" x14ac:dyDescent="0.25">
      <c r="A2479" s="269" t="s">
        <v>2157</v>
      </c>
      <c r="B2479" s="269" t="s">
        <v>691</v>
      </c>
      <c r="C2479" s="275">
        <v>133</v>
      </c>
      <c r="D2479" s="269" t="s">
        <v>802</v>
      </c>
      <c r="E2479" s="275">
        <v>3259.0429551620132</v>
      </c>
      <c r="F2479" s="275">
        <v>1540.7788592847107</v>
      </c>
      <c r="G2479" s="275">
        <v>2283.995646101388</v>
      </c>
      <c r="H2479" s="275">
        <v>2379.4558470725115</v>
      </c>
      <c r="I2479" s="275">
        <v>1540.7788592847107</v>
      </c>
      <c r="J2479" s="275">
        <v>1946.4798330112558</v>
      </c>
      <c r="K2479" s="275">
        <v>2379.4558470725115</v>
      </c>
      <c r="L2479" s="275">
        <v>1540.7788592847107</v>
      </c>
      <c r="M2479" s="275">
        <v>1946.4798330112558</v>
      </c>
      <c r="N2479" s="275">
        <v>528.34989124335766</v>
      </c>
      <c r="O2479" s="275">
        <v>283.95243380664903</v>
      </c>
      <c r="P2479" s="275">
        <v>391.2555943548748</v>
      </c>
      <c r="Q2479" s="275">
        <v>404.24575984640211</v>
      </c>
      <c r="R2479" s="275">
        <v>283.95243380664903</v>
      </c>
      <c r="S2479" s="275">
        <v>343.05746484252074</v>
      </c>
      <c r="T2479" s="275">
        <v>404.24575984640211</v>
      </c>
      <c r="U2479" s="275">
        <v>283.51610500277184</v>
      </c>
      <c r="V2479" s="275">
        <v>342.83930044058212</v>
      </c>
      <c r="W2479" s="275">
        <v>7.2996627380473775</v>
      </c>
      <c r="X2479" s="275">
        <v>0.32408513712540388</v>
      </c>
      <c r="Y2479" s="275">
        <v>3.8118739375863906</v>
      </c>
      <c r="Z2479" s="275">
        <v>4.2858201155220108</v>
      </c>
      <c r="AA2479" s="275">
        <v>4.2858201155220108</v>
      </c>
      <c r="AB2479" s="275">
        <v>4.2858201155220108</v>
      </c>
      <c r="AC2479" s="275">
        <v>4.2858201155220108</v>
      </c>
      <c r="AD2479" s="275">
        <v>4.2858201155220108</v>
      </c>
      <c r="AE2479" s="275">
        <v>4.2858201155220108</v>
      </c>
      <c r="AF2479" s="275">
        <v>744.27165994376787</v>
      </c>
      <c r="AG2479" s="275">
        <v>68.918706516693049</v>
      </c>
      <c r="AH2479" s="275">
        <v>68.918706516693049</v>
      </c>
      <c r="AI2479" s="275">
        <v>245.59841278911031</v>
      </c>
      <c r="AJ2479" s="275">
        <v>245.59841278911031</v>
      </c>
      <c r="AK2479" s="275">
        <v>245.59841278911031</v>
      </c>
    </row>
    <row r="2480" spans="1:37" ht="15" x14ac:dyDescent="0.25">
      <c r="A2480" s="269" t="s">
        <v>2488</v>
      </c>
      <c r="B2480" s="269" t="s">
        <v>2489</v>
      </c>
      <c r="C2480" s="275">
        <v>510</v>
      </c>
      <c r="D2480" s="269" t="s">
        <v>802</v>
      </c>
      <c r="E2480" s="275">
        <v>6714.0746251688461</v>
      </c>
      <c r="F2480" s="275">
        <v>5040.5591992459013</v>
      </c>
      <c r="G2480" s="275">
        <v>5714.005365217191</v>
      </c>
      <c r="H2480" s="275">
        <v>6218.894170189039</v>
      </c>
      <c r="I2480" s="275">
        <v>5097.1542914743577</v>
      </c>
      <c r="J2480" s="275">
        <v>5841.5787749580759</v>
      </c>
      <c r="K2480" s="275">
        <v>6214.7215955327001</v>
      </c>
      <c r="L2480" s="275">
        <v>5067.0069511517167</v>
      </c>
      <c r="M2480" s="275">
        <v>5783.4954020496043</v>
      </c>
      <c r="N2480" s="275">
        <v>1695.6766398133666</v>
      </c>
      <c r="O2480" s="275">
        <v>1147.0889673072534</v>
      </c>
      <c r="P2480" s="275">
        <v>1322.6860233061777</v>
      </c>
      <c r="Q2480" s="275">
        <v>1492.8880819284161</v>
      </c>
      <c r="R2480" s="275">
        <v>1164.1884113979279</v>
      </c>
      <c r="S2480" s="275">
        <v>1356.5021479015986</v>
      </c>
      <c r="T2480" s="275">
        <v>1542.8924813278547</v>
      </c>
      <c r="U2480" s="275">
        <v>1135.6960046208253</v>
      </c>
      <c r="V2480" s="275">
        <v>1321.8083406485912</v>
      </c>
      <c r="W2480" s="275">
        <v>26.077162075117045</v>
      </c>
      <c r="X2480" s="275">
        <v>0.74264434659509115</v>
      </c>
      <c r="Y2480" s="275">
        <v>13.409903210856069</v>
      </c>
      <c r="Z2480" s="275">
        <v>6.6200010153781443</v>
      </c>
      <c r="AA2480" s="275">
        <v>6.6200010153781443</v>
      </c>
      <c r="AB2480" s="275">
        <v>6.6200010153781443</v>
      </c>
      <c r="AC2480" s="275">
        <v>6.6200010153781443</v>
      </c>
      <c r="AD2480" s="275">
        <v>6.6200010153781443</v>
      </c>
      <c r="AE2480" s="275">
        <v>6.6200010153781443</v>
      </c>
      <c r="AF2480" s="275">
        <v>2494.5523093274519</v>
      </c>
      <c r="AG2480" s="275">
        <v>230.99318342796906</v>
      </c>
      <c r="AH2480" s="275">
        <v>230.99318342796906</v>
      </c>
      <c r="AI2480" s="275">
        <v>457.98957035557117</v>
      </c>
      <c r="AJ2480" s="275">
        <v>457.98957035557117</v>
      </c>
      <c r="AK2480" s="275">
        <v>457.98957035557117</v>
      </c>
    </row>
    <row r="2481" spans="1:37" ht="15" x14ac:dyDescent="0.25">
      <c r="A2481" s="269" t="s">
        <v>4340</v>
      </c>
      <c r="B2481" s="269" t="s">
        <v>2489</v>
      </c>
      <c r="C2481" s="275">
        <v>513</v>
      </c>
      <c r="D2481" s="269" t="s">
        <v>802</v>
      </c>
      <c r="E2481" s="275">
        <v>6773.2087156117332</v>
      </c>
      <c r="F2481" s="275">
        <v>5007.7522630369103</v>
      </c>
      <c r="G2481" s="275">
        <v>5719.7636912910339</v>
      </c>
      <c r="H2481" s="275">
        <v>6220.989880588977</v>
      </c>
      <c r="I2481" s="275">
        <v>5064.3473552653668</v>
      </c>
      <c r="J2481" s="275">
        <v>5838.1358428662497</v>
      </c>
      <c r="K2481" s="275">
        <v>6264.1118095384018</v>
      </c>
      <c r="L2481" s="275">
        <v>5034.2000149427249</v>
      </c>
      <c r="M2481" s="275">
        <v>5780.0524699577782</v>
      </c>
      <c r="N2481" s="275">
        <v>1689.3985567950156</v>
      </c>
      <c r="O2481" s="275">
        <v>1140.2004416919406</v>
      </c>
      <c r="P2481" s="275">
        <v>1316.1088164872374</v>
      </c>
      <c r="Q2481" s="275">
        <v>1489.1849816673814</v>
      </c>
      <c r="R2481" s="275">
        <v>1157.2998857826149</v>
      </c>
      <c r="S2481" s="275">
        <v>1348.6613500109888</v>
      </c>
      <c r="T2481" s="275">
        <v>1534.7306955879262</v>
      </c>
      <c r="U2481" s="275">
        <v>1128.8070571305329</v>
      </c>
      <c r="V2481" s="275">
        <v>1313.9673318204916</v>
      </c>
      <c r="W2481" s="275">
        <v>21.301574911673328</v>
      </c>
      <c r="X2481" s="275">
        <v>0.6126166269315042</v>
      </c>
      <c r="Y2481" s="275">
        <v>10.957095769302416</v>
      </c>
      <c r="Z2481" s="275">
        <v>5.4282758613955879</v>
      </c>
      <c r="AA2481" s="275">
        <v>5.4282758613955879</v>
      </c>
      <c r="AB2481" s="275">
        <v>5.4282758613955879</v>
      </c>
      <c r="AC2481" s="275">
        <v>5.4282758613955879</v>
      </c>
      <c r="AD2481" s="275">
        <v>5.4282758613955879</v>
      </c>
      <c r="AE2481" s="275">
        <v>5.4282758613955879</v>
      </c>
      <c r="AF2481" s="275">
        <v>2483.471544154952</v>
      </c>
      <c r="AG2481" s="275">
        <v>229.96711197976907</v>
      </c>
      <c r="AH2481" s="275">
        <v>229.96711197976907</v>
      </c>
      <c r="AI2481" s="275">
        <v>459.18308243069487</v>
      </c>
      <c r="AJ2481" s="275">
        <v>459.18308243069487</v>
      </c>
      <c r="AK2481" s="275">
        <v>459.18308243069487</v>
      </c>
    </row>
    <row r="2482" spans="1:37" ht="15" x14ac:dyDescent="0.25">
      <c r="A2482" s="269" t="s">
        <v>2490</v>
      </c>
      <c r="B2482" s="269" t="s">
        <v>2491</v>
      </c>
      <c r="C2482" s="275">
        <v>101</v>
      </c>
      <c r="D2482" s="269" t="s">
        <v>802</v>
      </c>
      <c r="E2482" s="275">
        <v>1105.7952722359828</v>
      </c>
      <c r="F2482" s="275">
        <v>842.74191943994231</v>
      </c>
      <c r="G2482" s="275">
        <v>922.11947006491471</v>
      </c>
      <c r="H2482" s="275">
        <v>1061.3744946947513</v>
      </c>
      <c r="I2482" s="275">
        <v>885.26904679160418</v>
      </c>
      <c r="J2482" s="275">
        <v>945.39330230455539</v>
      </c>
      <c r="K2482" s="275">
        <v>990.76556478156635</v>
      </c>
      <c r="L2482" s="275">
        <v>876.80070539431699</v>
      </c>
      <c r="M2482" s="275">
        <v>916.76902198175878</v>
      </c>
      <c r="N2482" s="275">
        <v>357.8396428471944</v>
      </c>
      <c r="O2482" s="275">
        <v>214.42320914770374</v>
      </c>
      <c r="P2482" s="275">
        <v>253.75320673550956</v>
      </c>
      <c r="Q2482" s="275">
        <v>314.24464775036756</v>
      </c>
      <c r="R2482" s="275">
        <v>224.94957494962838</v>
      </c>
      <c r="S2482" s="275">
        <v>263.81200071687442</v>
      </c>
      <c r="T2482" s="275">
        <v>324.54904478550452</v>
      </c>
      <c r="U2482" s="275">
        <v>218.98326407135849</v>
      </c>
      <c r="V2482" s="275">
        <v>251.68808487715191</v>
      </c>
      <c r="W2482" s="275">
        <v>4.7755871634437073</v>
      </c>
      <c r="X2482" s="275">
        <v>0.13002771966358742</v>
      </c>
      <c r="Y2482" s="275">
        <v>2.4528074415536474</v>
      </c>
      <c r="Z2482" s="275">
        <v>1.1917251539825566</v>
      </c>
      <c r="AA2482" s="275">
        <v>1.1917251539825566</v>
      </c>
      <c r="AB2482" s="275">
        <v>1.1917251539825566</v>
      </c>
      <c r="AC2482" s="275">
        <v>1.1917251539825566</v>
      </c>
      <c r="AD2482" s="275">
        <v>1.1917251539825566</v>
      </c>
      <c r="AE2482" s="275">
        <v>1.1917251539825566</v>
      </c>
      <c r="AF2482" s="275">
        <v>467.82311676737606</v>
      </c>
      <c r="AG2482" s="275">
        <v>43.31997116571408</v>
      </c>
      <c r="AH2482" s="275">
        <v>43.31997116571408</v>
      </c>
      <c r="AI2482" s="275">
        <v>43.115136952493394</v>
      </c>
      <c r="AJ2482" s="275">
        <v>43.115136952493394</v>
      </c>
      <c r="AK2482" s="275">
        <v>43.115136952493394</v>
      </c>
    </row>
    <row r="2483" spans="1:37" ht="15" x14ac:dyDescent="0.25">
      <c r="A2483" s="269" t="s">
        <v>4341</v>
      </c>
      <c r="B2483" s="269" t="s">
        <v>4342</v>
      </c>
      <c r="C2483" s="275">
        <v>101</v>
      </c>
      <c r="D2483" s="269" t="s">
        <v>802</v>
      </c>
      <c r="E2483" s="275">
        <v>1120.8355721183143</v>
      </c>
      <c r="F2483" s="275">
        <v>793.76876884785588</v>
      </c>
      <c r="G2483" s="275">
        <v>885.97348811756399</v>
      </c>
      <c r="H2483" s="275">
        <v>984.82998757024586</v>
      </c>
      <c r="I2483" s="275">
        <v>817.12625017950461</v>
      </c>
      <c r="J2483" s="275">
        <v>898.951320921856</v>
      </c>
      <c r="K2483" s="275">
        <v>1000.4409533054364</v>
      </c>
      <c r="L2483" s="275">
        <v>808.65790878221742</v>
      </c>
      <c r="M2483" s="275">
        <v>870.32704059905939</v>
      </c>
      <c r="N2483" s="275">
        <v>345.22459102721371</v>
      </c>
      <c r="O2483" s="275">
        <v>198.6471219650121</v>
      </c>
      <c r="P2483" s="275">
        <v>241.18700269111901</v>
      </c>
      <c r="Q2483" s="275">
        <v>304.20457868770268</v>
      </c>
      <c r="R2483" s="275">
        <v>206.7269710965802</v>
      </c>
      <c r="S2483" s="275">
        <v>249.80843075021414</v>
      </c>
      <c r="T2483" s="275">
        <v>310.74665527128457</v>
      </c>
      <c r="U2483" s="275">
        <v>198.64505089382692</v>
      </c>
      <c r="V2483" s="275">
        <v>237.68451491049163</v>
      </c>
      <c r="W2483" s="275">
        <v>0</v>
      </c>
      <c r="X2483" s="275">
        <v>0</v>
      </c>
      <c r="Y2483" s="275">
        <v>0</v>
      </c>
      <c r="Z2483" s="275">
        <v>0</v>
      </c>
      <c r="AA2483" s="275">
        <v>0</v>
      </c>
      <c r="AB2483" s="275">
        <v>0</v>
      </c>
      <c r="AC2483" s="275">
        <v>0</v>
      </c>
      <c r="AD2483" s="275">
        <v>0</v>
      </c>
      <c r="AE2483" s="275">
        <v>0</v>
      </c>
      <c r="AF2483" s="275">
        <v>447.36761598697603</v>
      </c>
      <c r="AG2483" s="275">
        <v>41.425809450514073</v>
      </c>
      <c r="AH2483" s="275">
        <v>41.425809450514073</v>
      </c>
      <c r="AI2483" s="275">
        <v>41.322833309143938</v>
      </c>
      <c r="AJ2483" s="275">
        <v>41.322833309143938</v>
      </c>
      <c r="AK2483" s="275">
        <v>41.322833309143938</v>
      </c>
    </row>
    <row r="2484" spans="1:37" ht="15" x14ac:dyDescent="0.25">
      <c r="A2484" s="269" t="s">
        <v>2492</v>
      </c>
      <c r="B2484" s="269" t="s">
        <v>2493</v>
      </c>
      <c r="C2484" s="275">
        <v>250</v>
      </c>
      <c r="D2484" s="269" t="s">
        <v>802</v>
      </c>
      <c r="E2484" s="275">
        <v>3352.8620826589677</v>
      </c>
      <c r="F2484" s="275">
        <v>2418.505925711082</v>
      </c>
      <c r="G2484" s="275">
        <v>2804.1363624746118</v>
      </c>
      <c r="H2484" s="275">
        <v>3046.9053633708472</v>
      </c>
      <c r="I2484" s="275">
        <v>2460.6342680525063</v>
      </c>
      <c r="J2484" s="275">
        <v>2864.270785777067</v>
      </c>
      <c r="K2484" s="275">
        <v>3194.8491209611607</v>
      </c>
      <c r="L2484" s="275">
        <v>2441.8260320810273</v>
      </c>
      <c r="M2484" s="275">
        <v>2853.1189676799549</v>
      </c>
      <c r="N2484" s="275">
        <v>756.08359782438993</v>
      </c>
      <c r="O2484" s="275">
        <v>529.93115779347238</v>
      </c>
      <c r="P2484" s="275">
        <v>600.66452500372077</v>
      </c>
      <c r="Q2484" s="275">
        <v>668.58548627533924</v>
      </c>
      <c r="R2484" s="275">
        <v>541.50795641226523</v>
      </c>
      <c r="S2484" s="275">
        <v>612.01308854626382</v>
      </c>
      <c r="T2484" s="275">
        <v>687.90989428504372</v>
      </c>
      <c r="U2484" s="275">
        <v>519.24876078076204</v>
      </c>
      <c r="V2484" s="275">
        <v>597.92267044499499</v>
      </c>
      <c r="W2484" s="275">
        <v>10.730399735288474</v>
      </c>
      <c r="X2484" s="275">
        <v>0.29095711317556816</v>
      </c>
      <c r="Y2484" s="275">
        <v>5.5106784242320206</v>
      </c>
      <c r="Z2484" s="275">
        <v>2.6278910625775675</v>
      </c>
      <c r="AA2484" s="275">
        <v>2.6278910625775675</v>
      </c>
      <c r="AB2484" s="275">
        <v>2.6278910625775675</v>
      </c>
      <c r="AC2484" s="275">
        <v>2.6278910625775675</v>
      </c>
      <c r="AD2484" s="275">
        <v>2.6278910625775675</v>
      </c>
      <c r="AE2484" s="275">
        <v>2.6278910625775675</v>
      </c>
      <c r="AF2484" s="275">
        <v>1088.7673621969</v>
      </c>
      <c r="AG2484" s="275">
        <v>100.81882553999999</v>
      </c>
      <c r="AH2484" s="275">
        <v>100.81882553999999</v>
      </c>
      <c r="AI2484" s="275">
        <v>197.61432033745811</v>
      </c>
      <c r="AJ2484" s="275">
        <v>197.61432033745811</v>
      </c>
      <c r="AK2484" s="275">
        <v>197.61432033745811</v>
      </c>
    </row>
    <row r="2485" spans="1:37" ht="15" x14ac:dyDescent="0.25">
      <c r="A2485" s="269" t="s">
        <v>4343</v>
      </c>
      <c r="B2485" s="269" t="s">
        <v>2493</v>
      </c>
      <c r="C2485" s="275">
        <v>251</v>
      </c>
      <c r="D2485" s="269" t="s">
        <v>802</v>
      </c>
      <c r="E2485" s="275">
        <v>3352.8620826589677</v>
      </c>
      <c r="F2485" s="275">
        <v>2418.505925711082</v>
      </c>
      <c r="G2485" s="275">
        <v>2804.1363624746118</v>
      </c>
      <c r="H2485" s="275">
        <v>3046.9053633708472</v>
      </c>
      <c r="I2485" s="275">
        <v>2460.6342680525063</v>
      </c>
      <c r="J2485" s="275">
        <v>2864.270785777067</v>
      </c>
      <c r="K2485" s="275">
        <v>3194.8491209611607</v>
      </c>
      <c r="L2485" s="275">
        <v>2441.8260320810273</v>
      </c>
      <c r="M2485" s="275">
        <v>2853.1189676799549</v>
      </c>
      <c r="N2485" s="275">
        <v>756.21482428702666</v>
      </c>
      <c r="O2485" s="275">
        <v>530.06238425610911</v>
      </c>
      <c r="P2485" s="275">
        <v>600.79575146635727</v>
      </c>
      <c r="Q2485" s="275">
        <v>668.71671273797574</v>
      </c>
      <c r="R2485" s="275">
        <v>541.63918287490185</v>
      </c>
      <c r="S2485" s="275">
        <v>612.14410407141065</v>
      </c>
      <c r="T2485" s="275">
        <v>688.04069887270111</v>
      </c>
      <c r="U2485" s="275">
        <v>519.37956536841932</v>
      </c>
      <c r="V2485" s="275">
        <v>598.05347503265239</v>
      </c>
      <c r="W2485" s="275">
        <v>10.730399735288474</v>
      </c>
      <c r="X2485" s="275">
        <v>0.29095711317556816</v>
      </c>
      <c r="Y2485" s="275">
        <v>5.5106784242320206</v>
      </c>
      <c r="Z2485" s="275">
        <v>2.6278910625775675</v>
      </c>
      <c r="AA2485" s="275">
        <v>2.6278910625775675</v>
      </c>
      <c r="AB2485" s="275">
        <v>2.6278910625775675</v>
      </c>
      <c r="AC2485" s="275">
        <v>2.6278910625775675</v>
      </c>
      <c r="AD2485" s="275">
        <v>2.6278910625775675</v>
      </c>
      <c r="AE2485" s="275">
        <v>2.6278910625775675</v>
      </c>
      <c r="AF2485" s="275">
        <v>1088.7595409429</v>
      </c>
      <c r="AG2485" s="275">
        <v>100.818101301</v>
      </c>
      <c r="AH2485" s="275">
        <v>100.818101301</v>
      </c>
      <c r="AI2485" s="275">
        <v>197.61844095348536</v>
      </c>
      <c r="AJ2485" s="275">
        <v>197.61844095348536</v>
      </c>
      <c r="AK2485" s="275">
        <v>197.61844095348536</v>
      </c>
    </row>
    <row r="2486" spans="1:37" ht="15" x14ac:dyDescent="0.25">
      <c r="A2486" s="269" t="s">
        <v>2494</v>
      </c>
      <c r="B2486" s="269" t="s">
        <v>2495</v>
      </c>
      <c r="C2486" s="275">
        <v>114</v>
      </c>
      <c r="D2486" s="269" t="s">
        <v>802</v>
      </c>
      <c r="E2486" s="275">
        <v>1924.0371184971677</v>
      </c>
      <c r="F2486" s="275">
        <v>1543.9493118115543</v>
      </c>
      <c r="G2486" s="275">
        <v>1752.6215144258874</v>
      </c>
      <c r="H2486" s="275">
        <v>2019.3756291905306</v>
      </c>
      <c r="I2486" s="275">
        <v>1546.7720922773165</v>
      </c>
      <c r="J2486" s="275">
        <v>1788.999531063854</v>
      </c>
      <c r="K2486" s="275">
        <v>2012.3186780261244</v>
      </c>
      <c r="L2486" s="275">
        <v>1547.0769573474242</v>
      </c>
      <c r="M2486" s="275">
        <v>1781.4263616963406</v>
      </c>
      <c r="N2486" s="275">
        <v>443.86609809303013</v>
      </c>
      <c r="O2486" s="275">
        <v>314.66484000462651</v>
      </c>
      <c r="P2486" s="275">
        <v>373.72934945771993</v>
      </c>
      <c r="Q2486" s="275">
        <v>425.70808715686627</v>
      </c>
      <c r="R2486" s="275">
        <v>315.74242936499365</v>
      </c>
      <c r="S2486" s="275">
        <v>382.52001372216444</v>
      </c>
      <c r="T2486" s="275">
        <v>423.01411375594853</v>
      </c>
      <c r="U2486" s="275">
        <v>313.95930714127996</v>
      </c>
      <c r="V2486" s="275">
        <v>378.58810139379</v>
      </c>
      <c r="W2486" s="275">
        <v>5.9883625836134158</v>
      </c>
      <c r="X2486" s="275">
        <v>0.24421905302289768</v>
      </c>
      <c r="Y2486" s="275">
        <v>3.1162908183181566</v>
      </c>
      <c r="Z2486" s="275">
        <v>2.4235843814749107</v>
      </c>
      <c r="AA2486" s="275">
        <v>2.4235843814749107</v>
      </c>
      <c r="AB2486" s="275">
        <v>2.4235843814749107</v>
      </c>
      <c r="AC2486" s="275">
        <v>2.4235843814749107</v>
      </c>
      <c r="AD2486" s="275">
        <v>2.4235843814749107</v>
      </c>
      <c r="AE2486" s="275">
        <v>2.4235843814749107</v>
      </c>
      <c r="AF2486" s="275">
        <v>770.96888621020003</v>
      </c>
      <c r="AG2486" s="275">
        <v>71.391006604599994</v>
      </c>
      <c r="AH2486" s="275">
        <v>71.391006604599994</v>
      </c>
      <c r="AI2486" s="275">
        <v>203.56455548339594</v>
      </c>
      <c r="AJ2486" s="275">
        <v>203.56455548339594</v>
      </c>
      <c r="AK2486" s="275">
        <v>203.56455548339594</v>
      </c>
    </row>
    <row r="2487" spans="1:37" ht="15" x14ac:dyDescent="0.25">
      <c r="A2487" s="269" t="s">
        <v>4344</v>
      </c>
      <c r="B2487" s="269" t="s">
        <v>2495</v>
      </c>
      <c r="C2487" s="275">
        <v>116</v>
      </c>
      <c r="D2487" s="269" t="s">
        <v>802</v>
      </c>
      <c r="E2487" s="275">
        <v>1968.1309090577224</v>
      </c>
      <c r="F2487" s="275">
        <v>1579.2851722146622</v>
      </c>
      <c r="G2487" s="275">
        <v>1794.5258224470808</v>
      </c>
      <c r="H2487" s="275">
        <v>2072.2273499085322</v>
      </c>
      <c r="I2487" s="275">
        <v>1582.1079526804244</v>
      </c>
      <c r="J2487" s="275">
        <v>1831.9985803547279</v>
      </c>
      <c r="K2487" s="275">
        <v>2065.170398744126</v>
      </c>
      <c r="L2487" s="275">
        <v>1582.4128177505324</v>
      </c>
      <c r="M2487" s="275">
        <v>1824.4254109872145</v>
      </c>
      <c r="N2487" s="275">
        <v>450.07184043202324</v>
      </c>
      <c r="O2487" s="275">
        <v>319.47869603890155</v>
      </c>
      <c r="P2487" s="275">
        <v>379.58712022053356</v>
      </c>
      <c r="Q2487" s="275">
        <v>433.3057158005775</v>
      </c>
      <c r="R2487" s="275">
        <v>320.55628539926869</v>
      </c>
      <c r="S2487" s="275">
        <v>388.5517702730678</v>
      </c>
      <c r="T2487" s="275">
        <v>430.61174239965976</v>
      </c>
      <c r="U2487" s="275">
        <v>318.773163175555</v>
      </c>
      <c r="V2487" s="275">
        <v>384.61985794469331</v>
      </c>
      <c r="W2487" s="275">
        <v>5.9883625836134158</v>
      </c>
      <c r="X2487" s="275">
        <v>0.24421905302289768</v>
      </c>
      <c r="Y2487" s="275">
        <v>3.1162908183181566</v>
      </c>
      <c r="Z2487" s="275">
        <v>2.4235843814749107</v>
      </c>
      <c r="AA2487" s="275">
        <v>2.4235843814749107</v>
      </c>
      <c r="AB2487" s="275">
        <v>2.4235843814749107</v>
      </c>
      <c r="AC2487" s="275">
        <v>2.4235843814749107</v>
      </c>
      <c r="AD2487" s="275">
        <v>2.4235843814749107</v>
      </c>
      <c r="AE2487" s="275">
        <v>2.4235843814749107</v>
      </c>
      <c r="AF2487" s="275">
        <v>780.35144307209998</v>
      </c>
      <c r="AG2487" s="275">
        <v>72.259821110600001</v>
      </c>
      <c r="AH2487" s="275">
        <v>72.259821110600001</v>
      </c>
      <c r="AI2487" s="275">
        <v>206.54621179319861</v>
      </c>
      <c r="AJ2487" s="275">
        <v>206.54621179319861</v>
      </c>
      <c r="AK2487" s="275">
        <v>206.54621179319861</v>
      </c>
    </row>
    <row r="2488" spans="1:37" ht="15" x14ac:dyDescent="0.25">
      <c r="A2488" s="269" t="s">
        <v>2496</v>
      </c>
      <c r="B2488" s="269" t="s">
        <v>2497</v>
      </c>
      <c r="C2488" s="275">
        <v>45</v>
      </c>
      <c r="D2488" s="269" t="s">
        <v>802</v>
      </c>
      <c r="E2488" s="275">
        <v>331.38015177672787</v>
      </c>
      <c r="F2488" s="275">
        <v>195.20030241128904</v>
      </c>
      <c r="G2488" s="275">
        <v>235.12801825177726</v>
      </c>
      <c r="H2488" s="275">
        <v>266.84825943218522</v>
      </c>
      <c r="I2488" s="275">
        <v>204.47888435293117</v>
      </c>
      <c r="J2488" s="275">
        <v>242.91515581259904</v>
      </c>
      <c r="K2488" s="275">
        <v>285.22492517422529</v>
      </c>
      <c r="L2488" s="275">
        <v>201.30325632894849</v>
      </c>
      <c r="M2488" s="275">
        <v>232.18105069155033</v>
      </c>
      <c r="N2488" s="275">
        <v>137.88730104875199</v>
      </c>
      <c r="O2488" s="275">
        <v>77.978844068223424</v>
      </c>
      <c r="P2488" s="275">
        <v>94.538942109227932</v>
      </c>
      <c r="Q2488" s="275">
        <v>116.46776555621611</v>
      </c>
      <c r="R2488" s="275">
        <v>81.988450671041036</v>
      </c>
      <c r="S2488" s="275">
        <v>98.157044916296485</v>
      </c>
      <c r="T2488" s="275">
        <v>123.54070327296479</v>
      </c>
      <c r="U2488" s="275">
        <v>80.773200901441783</v>
      </c>
      <c r="V2488" s="275">
        <v>93.609483932654641</v>
      </c>
      <c r="W2488" s="275">
        <v>4.5828125927714414</v>
      </c>
      <c r="X2488" s="275">
        <v>7.7440460733038022E-2</v>
      </c>
      <c r="Y2488" s="275">
        <v>2.3301265267522395</v>
      </c>
      <c r="Z2488" s="275">
        <v>0.37680041734310898</v>
      </c>
      <c r="AA2488" s="275">
        <v>0.37680041734310898</v>
      </c>
      <c r="AB2488" s="275">
        <v>0.37680041734310898</v>
      </c>
      <c r="AC2488" s="275">
        <v>0.37680041734310898</v>
      </c>
      <c r="AD2488" s="275">
        <v>0.37680041734310898</v>
      </c>
      <c r="AE2488" s="275">
        <v>0.37680041734310898</v>
      </c>
      <c r="AF2488" s="275">
        <v>166.99294415297578</v>
      </c>
      <c r="AG2488" s="275">
        <v>15.463380117654976</v>
      </c>
      <c r="AH2488" s="275">
        <v>15.463380117654976</v>
      </c>
      <c r="AI2488" s="275">
        <v>13.695557582223845</v>
      </c>
      <c r="AJ2488" s="275">
        <v>13.695557582223845</v>
      </c>
      <c r="AK2488" s="275">
        <v>13.695557582223845</v>
      </c>
    </row>
    <row r="2489" spans="1:37" ht="15" x14ac:dyDescent="0.25">
      <c r="A2489" s="269" t="s">
        <v>4345</v>
      </c>
      <c r="B2489" s="269" t="s">
        <v>2497</v>
      </c>
      <c r="C2489" s="275">
        <v>45</v>
      </c>
      <c r="D2489" s="269" t="s">
        <v>802</v>
      </c>
      <c r="E2489" s="275">
        <v>331.38015177672787</v>
      </c>
      <c r="F2489" s="275">
        <v>195.20030241128904</v>
      </c>
      <c r="G2489" s="275">
        <v>235.12801825177726</v>
      </c>
      <c r="H2489" s="275">
        <v>266.84825943218522</v>
      </c>
      <c r="I2489" s="275">
        <v>204.47888435293117</v>
      </c>
      <c r="J2489" s="275">
        <v>242.91515581259904</v>
      </c>
      <c r="K2489" s="275">
        <v>285.22492517422529</v>
      </c>
      <c r="L2489" s="275">
        <v>201.30325632894849</v>
      </c>
      <c r="M2489" s="275">
        <v>232.18105069155033</v>
      </c>
      <c r="N2489" s="275">
        <v>137.88730104875199</v>
      </c>
      <c r="O2489" s="275">
        <v>77.978844068223424</v>
      </c>
      <c r="P2489" s="275">
        <v>94.538942109227904</v>
      </c>
      <c r="Q2489" s="275">
        <v>116.46776555621612</v>
      </c>
      <c r="R2489" s="275">
        <v>81.988450671041036</v>
      </c>
      <c r="S2489" s="275">
        <v>98.157044916296499</v>
      </c>
      <c r="T2489" s="275">
        <v>123.54070327296479</v>
      </c>
      <c r="U2489" s="275">
        <v>80.773200901441783</v>
      </c>
      <c r="V2489" s="275">
        <v>93.609483932654641</v>
      </c>
      <c r="W2489" s="275">
        <v>4.5828125927714414</v>
      </c>
      <c r="X2489" s="275">
        <v>7.7440460733038022E-2</v>
      </c>
      <c r="Y2489" s="275">
        <v>2.3301265267522395</v>
      </c>
      <c r="Z2489" s="275">
        <v>0.37680041734310898</v>
      </c>
      <c r="AA2489" s="275">
        <v>0.37680041734310898</v>
      </c>
      <c r="AB2489" s="275">
        <v>0.37680041734310898</v>
      </c>
      <c r="AC2489" s="275">
        <v>0.37680041734310898</v>
      </c>
      <c r="AD2489" s="275">
        <v>0.37680041734310898</v>
      </c>
      <c r="AE2489" s="275">
        <v>0.37680041734310898</v>
      </c>
      <c r="AF2489" s="275">
        <v>166.99294415297578</v>
      </c>
      <c r="AG2489" s="275">
        <v>15.463380117654976</v>
      </c>
      <c r="AH2489" s="275">
        <v>15.463380117654976</v>
      </c>
      <c r="AI2489" s="275">
        <v>13.695596374866975</v>
      </c>
      <c r="AJ2489" s="275">
        <v>13.695596374866975</v>
      </c>
      <c r="AK2489" s="275">
        <v>13.695596374866975</v>
      </c>
    </row>
    <row r="2490" spans="1:37" ht="15" x14ac:dyDescent="0.25">
      <c r="A2490" s="269" t="s">
        <v>689</v>
      </c>
      <c r="B2490" s="269" t="s">
        <v>1308</v>
      </c>
      <c r="C2490" s="275">
        <v>174</v>
      </c>
      <c r="D2490" s="269" t="s">
        <v>802</v>
      </c>
      <c r="E2490" s="275">
        <v>2470.6972942518096</v>
      </c>
      <c r="F2490" s="275">
        <v>1984.0099044870692</v>
      </c>
      <c r="G2490" s="275">
        <v>2167.981203686521</v>
      </c>
      <c r="H2490" s="275">
        <v>2233.2077115201359</v>
      </c>
      <c r="I2490" s="275">
        <v>1984.0099044870692</v>
      </c>
      <c r="J2490" s="275">
        <v>2108.6088080036025</v>
      </c>
      <c r="K2490" s="275">
        <v>2233.2077115201359</v>
      </c>
      <c r="L2490" s="275">
        <v>1984.0099044870692</v>
      </c>
      <c r="M2490" s="275">
        <v>2108.6088080036025</v>
      </c>
      <c r="N2490" s="275">
        <v>403.344647063156</v>
      </c>
      <c r="O2490" s="275">
        <v>268.13154632571019</v>
      </c>
      <c r="P2490" s="275">
        <v>320.63759472739713</v>
      </c>
      <c r="Q2490" s="275">
        <v>342.40634790340363</v>
      </c>
      <c r="R2490" s="275">
        <v>268.13154632571019</v>
      </c>
      <c r="S2490" s="275">
        <v>305.26894711455691</v>
      </c>
      <c r="T2490" s="275">
        <v>342.40634790340363</v>
      </c>
      <c r="U2490" s="275">
        <v>267.59525503410168</v>
      </c>
      <c r="V2490" s="275">
        <v>305.00080146875268</v>
      </c>
      <c r="W2490" s="275">
        <v>8.2168136237333282</v>
      </c>
      <c r="X2490" s="275">
        <v>0.27154475142443196</v>
      </c>
      <c r="Y2490" s="275">
        <v>4.2441791875788804</v>
      </c>
      <c r="Z2490" s="275">
        <v>3.0758837719193899</v>
      </c>
      <c r="AA2490" s="275">
        <v>3.0758837719193899</v>
      </c>
      <c r="AB2490" s="275">
        <v>3.0758837719193899</v>
      </c>
      <c r="AC2490" s="275">
        <v>3.0758837719193899</v>
      </c>
      <c r="AD2490" s="275">
        <v>3.0758837719193899</v>
      </c>
      <c r="AE2490" s="275">
        <v>3.0758837719193899</v>
      </c>
      <c r="AF2490" s="275">
        <v>601.67027758229983</v>
      </c>
      <c r="AG2490" s="275">
        <v>55.714105352399997</v>
      </c>
      <c r="AH2490" s="275">
        <v>55.714105352399997</v>
      </c>
      <c r="AI2490" s="275">
        <v>125.5496211115546</v>
      </c>
      <c r="AJ2490" s="275">
        <v>125.5496211115546</v>
      </c>
      <c r="AK2490" s="275">
        <v>125.5496211115546</v>
      </c>
    </row>
    <row r="2491" spans="1:37" ht="15" x14ac:dyDescent="0.25">
      <c r="A2491" s="269" t="s">
        <v>4346</v>
      </c>
      <c r="B2491" s="269" t="s">
        <v>4347</v>
      </c>
      <c r="C2491" s="275">
        <v>101</v>
      </c>
      <c r="D2491" s="269" t="s">
        <v>802</v>
      </c>
      <c r="E2491" s="275">
        <v>731.59023265878182</v>
      </c>
      <c r="F2491" s="275">
        <v>434.90785951864632</v>
      </c>
      <c r="G2491" s="275">
        <v>540.76166132668538</v>
      </c>
      <c r="H2491" s="275">
        <v>607.70536146873212</v>
      </c>
      <c r="I2491" s="275">
        <v>438.08348754262903</v>
      </c>
      <c r="J2491" s="275">
        <v>527.6785803396341</v>
      </c>
      <c r="K2491" s="275">
        <v>637.93926985699625</v>
      </c>
      <c r="L2491" s="275">
        <v>450.58857158326055</v>
      </c>
      <c r="M2491" s="275">
        <v>522.06401090826478</v>
      </c>
      <c r="N2491" s="275">
        <v>258.96916645058894</v>
      </c>
      <c r="O2491" s="275">
        <v>167.3563665946597</v>
      </c>
      <c r="P2491" s="275">
        <v>196.05445730487426</v>
      </c>
      <c r="Q2491" s="275">
        <v>221.12957990604852</v>
      </c>
      <c r="R2491" s="275">
        <v>168.5686546250727</v>
      </c>
      <c r="S2491" s="275">
        <v>194.43790975143256</v>
      </c>
      <c r="T2491" s="275">
        <v>230.59570587265134</v>
      </c>
      <c r="U2491" s="275">
        <v>167.25006034571362</v>
      </c>
      <c r="V2491" s="275">
        <v>189.65501278004911</v>
      </c>
      <c r="W2491" s="275">
        <v>0</v>
      </c>
      <c r="X2491" s="275">
        <v>0</v>
      </c>
      <c r="Y2491" s="275">
        <v>0</v>
      </c>
      <c r="Z2491" s="275">
        <v>0</v>
      </c>
      <c r="AA2491" s="275">
        <v>0</v>
      </c>
      <c r="AB2491" s="275">
        <v>0</v>
      </c>
      <c r="AC2491" s="275">
        <v>0</v>
      </c>
      <c r="AD2491" s="275">
        <v>0</v>
      </c>
      <c r="AE2491" s="275">
        <v>0</v>
      </c>
      <c r="AF2491" s="275">
        <v>416.37361458091362</v>
      </c>
      <c r="AG2491" s="275">
        <v>38.555781631320244</v>
      </c>
      <c r="AH2491" s="275">
        <v>38.555781631320244</v>
      </c>
      <c r="AI2491" s="275">
        <v>64.525605976746959</v>
      </c>
      <c r="AJ2491" s="275">
        <v>64.525605976746959</v>
      </c>
      <c r="AK2491" s="275">
        <v>64.525605976746959</v>
      </c>
    </row>
    <row r="2492" spans="1:37" ht="15" x14ac:dyDescent="0.25">
      <c r="A2492" s="269" t="s">
        <v>4495</v>
      </c>
      <c r="B2492" s="269" t="s">
        <v>4347</v>
      </c>
      <c r="C2492" s="275">
        <v>95</v>
      </c>
      <c r="D2492" s="269" t="s">
        <v>802</v>
      </c>
      <c r="E2492" s="275">
        <v>1313.0055558571953</v>
      </c>
      <c r="F2492" s="275">
        <v>952.58813065865957</v>
      </c>
      <c r="G2492" s="275">
        <v>1092.867639819711</v>
      </c>
      <c r="H2492" s="275">
        <v>1187.9980805946723</v>
      </c>
      <c r="I2492" s="275">
        <v>954.70521600798145</v>
      </c>
      <c r="J2492" s="275">
        <v>1069.8413396851076</v>
      </c>
      <c r="K2492" s="275">
        <v>1208.1540195201817</v>
      </c>
      <c r="L2492" s="275">
        <v>974.68987235815052</v>
      </c>
      <c r="M2492" s="275">
        <v>1069.77306270084</v>
      </c>
      <c r="N2492" s="275">
        <v>223.4247029250468</v>
      </c>
      <c r="O2492" s="275">
        <v>130.68469164255737</v>
      </c>
      <c r="P2492" s="275">
        <v>162.50859590970595</v>
      </c>
      <c r="Q2492" s="275">
        <v>183.25244573510201</v>
      </c>
      <c r="R2492" s="275">
        <v>131.4928836628327</v>
      </c>
      <c r="S2492" s="275">
        <v>157.9607090483172</v>
      </c>
      <c r="T2492" s="275">
        <v>192.14255795813062</v>
      </c>
      <c r="U2492" s="275">
        <v>131.75103525024585</v>
      </c>
      <c r="V2492" s="275">
        <v>155.16544639189169</v>
      </c>
      <c r="W2492" s="275">
        <v>0</v>
      </c>
      <c r="X2492" s="275">
        <v>0</v>
      </c>
      <c r="Y2492" s="275">
        <v>0</v>
      </c>
      <c r="Z2492" s="275">
        <v>0</v>
      </c>
      <c r="AA2492" s="275">
        <v>0</v>
      </c>
      <c r="AB2492" s="275">
        <v>0</v>
      </c>
      <c r="AC2492" s="275">
        <v>0</v>
      </c>
      <c r="AD2492" s="275">
        <v>0</v>
      </c>
      <c r="AE2492" s="275">
        <v>0</v>
      </c>
      <c r="AF2492" s="275">
        <v>488.80360707752442</v>
      </c>
      <c r="AG2492" s="275">
        <v>45.262745036555771</v>
      </c>
      <c r="AH2492" s="275">
        <v>45.262745036555771</v>
      </c>
      <c r="AI2492" s="275">
        <v>86.299391724353896</v>
      </c>
      <c r="AJ2492" s="275">
        <v>86.299391724353896</v>
      </c>
      <c r="AK2492" s="275">
        <v>86.299391724353896</v>
      </c>
    </row>
    <row r="2493" spans="1:37" ht="15" x14ac:dyDescent="0.25">
      <c r="A2493" s="269" t="s">
        <v>4348</v>
      </c>
      <c r="B2493" s="269" t="s">
        <v>4349</v>
      </c>
      <c r="C2493" s="275">
        <v>51</v>
      </c>
      <c r="D2493" s="269" t="s">
        <v>802</v>
      </c>
      <c r="E2493" s="275">
        <v>589.0248850841225</v>
      </c>
      <c r="F2493" s="275">
        <v>366.50607754689099</v>
      </c>
      <c r="G2493" s="275">
        <v>444.54854225384094</v>
      </c>
      <c r="H2493" s="275">
        <v>502.2217966955248</v>
      </c>
      <c r="I2493" s="275">
        <v>369.6817055708737</v>
      </c>
      <c r="J2493" s="275">
        <v>440.7359069671528</v>
      </c>
      <c r="K2493" s="275">
        <v>532.45570508378887</v>
      </c>
      <c r="L2493" s="275">
        <v>382.18678961150522</v>
      </c>
      <c r="M2493" s="275">
        <v>435.12133753578343</v>
      </c>
      <c r="N2493" s="275">
        <v>162.03460714987807</v>
      </c>
      <c r="O2493" s="275">
        <v>97.34154716343788</v>
      </c>
      <c r="P2493" s="275">
        <v>115.27932553920193</v>
      </c>
      <c r="Q2493" s="275">
        <v>139.00599048309456</v>
      </c>
      <c r="R2493" s="275">
        <v>97.152857806160725</v>
      </c>
      <c r="S2493" s="275">
        <v>116.55611047478567</v>
      </c>
      <c r="T2493" s="275">
        <v>144.49901167671214</v>
      </c>
      <c r="U2493" s="275">
        <v>94.122137730128244</v>
      </c>
      <c r="V2493" s="275">
        <v>112.14094592906729</v>
      </c>
      <c r="W2493" s="275">
        <v>0</v>
      </c>
      <c r="X2493" s="275">
        <v>0</v>
      </c>
      <c r="Y2493" s="275">
        <v>0</v>
      </c>
      <c r="Z2493" s="275">
        <v>0</v>
      </c>
      <c r="AA2493" s="275">
        <v>0</v>
      </c>
      <c r="AB2493" s="275">
        <v>0</v>
      </c>
      <c r="AC2493" s="275">
        <v>0</v>
      </c>
      <c r="AD2493" s="275">
        <v>0</v>
      </c>
      <c r="AE2493" s="275">
        <v>0</v>
      </c>
      <c r="AF2493" s="275">
        <v>223.83133686642859</v>
      </c>
      <c r="AG2493" s="275">
        <v>20.726557527298478</v>
      </c>
      <c r="AH2493" s="275">
        <v>20.726557527298478</v>
      </c>
      <c r="AI2493" s="275">
        <v>41.557964781541862</v>
      </c>
      <c r="AJ2493" s="275">
        <v>41.557964781541862</v>
      </c>
      <c r="AK2493" s="275">
        <v>41.557964781541862</v>
      </c>
    </row>
    <row r="2494" spans="1:37" ht="15" x14ac:dyDescent="0.25">
      <c r="A2494" s="269" t="s">
        <v>4496</v>
      </c>
      <c r="B2494" s="269" t="s">
        <v>4349</v>
      </c>
      <c r="C2494" s="275">
        <v>95</v>
      </c>
      <c r="D2494" s="269" t="s">
        <v>802</v>
      </c>
      <c r="E2494" s="275">
        <v>1313.0055558571953</v>
      </c>
      <c r="F2494" s="275">
        <v>952.58813065865957</v>
      </c>
      <c r="G2494" s="275">
        <v>1092.867639819711</v>
      </c>
      <c r="H2494" s="275">
        <v>1187.9980805946723</v>
      </c>
      <c r="I2494" s="275">
        <v>954.70521600798145</v>
      </c>
      <c r="J2494" s="275">
        <v>1069.8413396851076</v>
      </c>
      <c r="K2494" s="275">
        <v>1208.1540195201817</v>
      </c>
      <c r="L2494" s="275">
        <v>974.68987235815052</v>
      </c>
      <c r="M2494" s="275">
        <v>1069.77306270084</v>
      </c>
      <c r="N2494" s="275">
        <v>223.4247029250468</v>
      </c>
      <c r="O2494" s="275">
        <v>130.68469164255737</v>
      </c>
      <c r="P2494" s="275">
        <v>162.50859590970595</v>
      </c>
      <c r="Q2494" s="275">
        <v>183.25244573510201</v>
      </c>
      <c r="R2494" s="275">
        <v>131.4928836628327</v>
      </c>
      <c r="S2494" s="275">
        <v>157.9607090483172</v>
      </c>
      <c r="T2494" s="275">
        <v>192.14255795813062</v>
      </c>
      <c r="U2494" s="275">
        <v>131.75103525024585</v>
      </c>
      <c r="V2494" s="275">
        <v>155.16544639189169</v>
      </c>
      <c r="W2494" s="275">
        <v>0</v>
      </c>
      <c r="X2494" s="275">
        <v>0</v>
      </c>
      <c r="Y2494" s="275">
        <v>0</v>
      </c>
      <c r="Z2494" s="275">
        <v>0</v>
      </c>
      <c r="AA2494" s="275">
        <v>0</v>
      </c>
      <c r="AB2494" s="275">
        <v>0</v>
      </c>
      <c r="AC2494" s="275">
        <v>0</v>
      </c>
      <c r="AD2494" s="275">
        <v>0</v>
      </c>
      <c r="AE2494" s="275">
        <v>0</v>
      </c>
      <c r="AF2494" s="275">
        <v>488.80360707752442</v>
      </c>
      <c r="AG2494" s="275">
        <v>45.262745036555771</v>
      </c>
      <c r="AH2494" s="275">
        <v>45.262745036555771</v>
      </c>
      <c r="AI2494" s="275">
        <v>86.299391724353896</v>
      </c>
      <c r="AJ2494" s="275">
        <v>86.299391724353896</v>
      </c>
      <c r="AK2494" s="275">
        <v>86.299391724353896</v>
      </c>
    </row>
    <row r="2495" spans="1:37" ht="15" x14ac:dyDescent="0.25">
      <c r="A2495" s="269" t="s">
        <v>4350</v>
      </c>
      <c r="B2495" s="269" t="s">
        <v>4351</v>
      </c>
      <c r="C2495" s="275">
        <v>10</v>
      </c>
      <c r="D2495" s="269" t="s">
        <v>802</v>
      </c>
      <c r="E2495" s="275">
        <v>28.513069514931857</v>
      </c>
      <c r="F2495" s="275">
        <v>13.680356394351067</v>
      </c>
      <c r="G2495" s="275">
        <v>19.242623814568862</v>
      </c>
      <c r="H2495" s="275">
        <v>21.096712954641461</v>
      </c>
      <c r="I2495" s="275">
        <v>13.680356394351067</v>
      </c>
      <c r="J2495" s="275">
        <v>17.388534674496263</v>
      </c>
      <c r="K2495" s="275">
        <v>21.096712954641461</v>
      </c>
      <c r="L2495" s="275">
        <v>13.680356394351067</v>
      </c>
      <c r="M2495" s="275">
        <v>17.388534674496263</v>
      </c>
      <c r="N2495" s="275">
        <v>19.386911860142181</v>
      </c>
      <c r="O2495" s="275">
        <v>13.933380871470922</v>
      </c>
      <c r="P2495" s="275">
        <v>16.15502635313447</v>
      </c>
      <c r="Q2495" s="275">
        <v>17.219338839187834</v>
      </c>
      <c r="R2495" s="275">
        <v>13.933380871470922</v>
      </c>
      <c r="S2495" s="275">
        <v>15.576359855329377</v>
      </c>
      <c r="T2495" s="275">
        <v>17.219338839187834</v>
      </c>
      <c r="U2495" s="275">
        <v>13.786287901204894</v>
      </c>
      <c r="V2495" s="275">
        <v>15.502813370196364</v>
      </c>
      <c r="W2495" s="275">
        <v>0</v>
      </c>
      <c r="X2495" s="275">
        <v>0</v>
      </c>
      <c r="Y2495" s="275">
        <v>0</v>
      </c>
      <c r="Z2495" s="275">
        <v>0</v>
      </c>
      <c r="AA2495" s="275">
        <v>0</v>
      </c>
      <c r="AB2495" s="275">
        <v>0</v>
      </c>
      <c r="AC2495" s="275">
        <v>0</v>
      </c>
      <c r="AD2495" s="275">
        <v>0</v>
      </c>
      <c r="AE2495" s="275">
        <v>0</v>
      </c>
      <c r="AF2495" s="275">
        <v>38.508455542897011</v>
      </c>
      <c r="AG2495" s="275">
        <v>3.5658448208043527</v>
      </c>
      <c r="AH2495" s="275">
        <v>3.5658448208043527</v>
      </c>
      <c r="AI2495" s="275">
        <v>4.593528239041019</v>
      </c>
      <c r="AJ2495" s="275">
        <v>4.593528239041019</v>
      </c>
      <c r="AK2495" s="275">
        <v>4.593528239041019</v>
      </c>
    </row>
    <row r="2496" spans="1:37" ht="15" x14ac:dyDescent="0.25">
      <c r="A2496" s="269" t="s">
        <v>4497</v>
      </c>
      <c r="B2496" s="269" t="s">
        <v>2704</v>
      </c>
      <c r="C2496" s="275">
        <v>120</v>
      </c>
      <c r="D2496" s="269" t="s">
        <v>802</v>
      </c>
      <c r="E2496" s="275">
        <v>1554.4485145081139</v>
      </c>
      <c r="F2496" s="275">
        <v>1073.0892532656057</v>
      </c>
      <c r="G2496" s="275">
        <v>1260.7781526000197</v>
      </c>
      <c r="H2496" s="275">
        <v>1429.86028748739</v>
      </c>
      <c r="I2496" s="275">
        <v>1154.6373103486912</v>
      </c>
      <c r="J2496" s="275">
        <v>1276.8724394579408</v>
      </c>
      <c r="K2496" s="275">
        <v>1456.7348727214026</v>
      </c>
      <c r="L2496" s="275">
        <v>1164.2180227427818</v>
      </c>
      <c r="M2496" s="275">
        <v>1271.5153461774473</v>
      </c>
      <c r="N2496" s="275">
        <v>423.25516698252699</v>
      </c>
      <c r="O2496" s="275">
        <v>252.55593954025954</v>
      </c>
      <c r="P2496" s="275">
        <v>308.43588949407837</v>
      </c>
      <c r="Q2496" s="275">
        <v>384.05619506676646</v>
      </c>
      <c r="R2496" s="275">
        <v>253.63352890062663</v>
      </c>
      <c r="S2496" s="275">
        <v>313.23498282535002</v>
      </c>
      <c r="T2496" s="275">
        <v>395.90967803080463</v>
      </c>
      <c r="U2496" s="275">
        <v>253.20872056329156</v>
      </c>
      <c r="V2496" s="275">
        <v>309.23825958960208</v>
      </c>
      <c r="W2496" s="275">
        <v>8.7140816496870244</v>
      </c>
      <c r="X2496" s="275">
        <v>0.37559657610775948</v>
      </c>
      <c r="Y2496" s="275">
        <v>4.5448391128973915</v>
      </c>
      <c r="Z2496" s="275">
        <v>2.9259264078395222</v>
      </c>
      <c r="AA2496" s="275">
        <v>2.9259264078395222</v>
      </c>
      <c r="AB2496" s="275">
        <v>2.9259264078395222</v>
      </c>
      <c r="AC2496" s="275">
        <v>2.9259264078395222</v>
      </c>
      <c r="AD2496" s="275">
        <v>2.9259264078395222</v>
      </c>
      <c r="AE2496" s="275">
        <v>2.9259264078395222</v>
      </c>
      <c r="AF2496" s="275">
        <v>381.18626083467757</v>
      </c>
      <c r="AG2496" s="275">
        <v>35.297520060878675</v>
      </c>
      <c r="AH2496" s="275">
        <v>35.297520060878675</v>
      </c>
      <c r="AI2496" s="275">
        <v>141.47610616802149</v>
      </c>
      <c r="AJ2496" s="275">
        <v>141.47610616802149</v>
      </c>
      <c r="AK2496" s="275">
        <v>141.47610616802149</v>
      </c>
    </row>
    <row r="2497" spans="1:37" ht="15" x14ac:dyDescent="0.25">
      <c r="A2497" s="269" t="s">
        <v>3330</v>
      </c>
      <c r="B2497" s="269" t="s">
        <v>2701</v>
      </c>
      <c r="C2497" s="275">
        <v>93</v>
      </c>
      <c r="D2497" s="269" t="s">
        <v>802</v>
      </c>
      <c r="E2497" s="275">
        <v>1242.2045372930024</v>
      </c>
      <c r="F2497" s="275">
        <v>793.12316406780053</v>
      </c>
      <c r="G2497" s="275">
        <v>940.36900583392287</v>
      </c>
      <c r="H2497" s="275">
        <v>1142.4024638096914</v>
      </c>
      <c r="I2497" s="275">
        <v>795.24024941712219</v>
      </c>
      <c r="J2497" s="275">
        <v>953.8342161541641</v>
      </c>
      <c r="K2497" s="275">
        <v>1162.5584027352008</v>
      </c>
      <c r="L2497" s="275">
        <v>805.52665692765356</v>
      </c>
      <c r="M2497" s="275">
        <v>950.86247956723741</v>
      </c>
      <c r="N2497" s="275">
        <v>336.69986570510832</v>
      </c>
      <c r="O2497" s="275">
        <v>191.72272155864891</v>
      </c>
      <c r="P2497" s="275">
        <v>239.86089328417094</v>
      </c>
      <c r="Q2497" s="275">
        <v>307.25190691570617</v>
      </c>
      <c r="R2497" s="275">
        <v>192.53091357892424</v>
      </c>
      <c r="S2497" s="275">
        <v>243.78051294130492</v>
      </c>
      <c r="T2497" s="275">
        <v>316.14201913873472</v>
      </c>
      <c r="U2497" s="275">
        <v>192.48053011772186</v>
      </c>
      <c r="V2497" s="275">
        <v>240.84654349892159</v>
      </c>
      <c r="W2497" s="275">
        <v>9.0735757596518436</v>
      </c>
      <c r="X2497" s="275">
        <v>0.2768565740631227</v>
      </c>
      <c r="Y2497" s="275">
        <v>4.6752161668574832</v>
      </c>
      <c r="Z2497" s="275">
        <v>3.163583113021982</v>
      </c>
      <c r="AA2497" s="275">
        <v>3.163583113021982</v>
      </c>
      <c r="AB2497" s="275">
        <v>3.163583113021982</v>
      </c>
      <c r="AC2497" s="275">
        <v>3.163583113021982</v>
      </c>
      <c r="AD2497" s="275">
        <v>3.163583113021982</v>
      </c>
      <c r="AE2497" s="275">
        <v>3.163583113021982</v>
      </c>
      <c r="AF2497" s="275">
        <v>399.46965363067761</v>
      </c>
      <c r="AG2497" s="275">
        <v>36.990508058578669</v>
      </c>
      <c r="AH2497" s="275">
        <v>36.990508058578669</v>
      </c>
      <c r="AI2497" s="275">
        <v>118.29043211045449</v>
      </c>
      <c r="AJ2497" s="275">
        <v>118.29043211045449</v>
      </c>
      <c r="AK2497" s="275">
        <v>118.29043211045449</v>
      </c>
    </row>
    <row r="2498" spans="1:37" ht="15" x14ac:dyDescent="0.25">
      <c r="A2498" s="269" t="s">
        <v>4352</v>
      </c>
      <c r="B2498" s="269" t="s">
        <v>4353</v>
      </c>
      <c r="C2498" s="275">
        <v>118</v>
      </c>
      <c r="D2498" s="269" t="s">
        <v>802</v>
      </c>
      <c r="E2498" s="275">
        <v>1556.7242527235717</v>
      </c>
      <c r="F2498" s="275">
        <v>1033.0217705448463</v>
      </c>
      <c r="G2498" s="275">
        <v>1198.1106414698036</v>
      </c>
      <c r="H2498" s="275">
        <v>1428.9696218458735</v>
      </c>
      <c r="I2498" s="275">
        <v>1035.4247057213631</v>
      </c>
      <c r="J2498" s="275">
        <v>1212.9843946736278</v>
      </c>
      <c r="K2498" s="275">
        <v>1449.1255607713829</v>
      </c>
      <c r="L2498" s="275">
        <v>1045.7111132318944</v>
      </c>
      <c r="M2498" s="275">
        <v>1210.0126580867009</v>
      </c>
      <c r="N2498" s="275">
        <v>440.82953895486958</v>
      </c>
      <c r="O2498" s="275">
        <v>255.15111732034188</v>
      </c>
      <c r="P2498" s="275">
        <v>318.02506243014977</v>
      </c>
      <c r="Q2498" s="275">
        <v>403.20508616822184</v>
      </c>
      <c r="R2498" s="275">
        <v>255.95930934061718</v>
      </c>
      <c r="S2498" s="275">
        <v>322.39631498139403</v>
      </c>
      <c r="T2498" s="275">
        <v>412.09519839125039</v>
      </c>
      <c r="U2498" s="275">
        <v>255.75778032015583</v>
      </c>
      <c r="V2498" s="275">
        <v>319.38677275938119</v>
      </c>
      <c r="W2498" s="275">
        <v>0</v>
      </c>
      <c r="X2498" s="275">
        <v>0</v>
      </c>
      <c r="Y2498" s="275">
        <v>0</v>
      </c>
      <c r="Z2498" s="275">
        <v>0</v>
      </c>
      <c r="AA2498" s="275">
        <v>0</v>
      </c>
      <c r="AB2498" s="275">
        <v>0</v>
      </c>
      <c r="AC2498" s="275">
        <v>0</v>
      </c>
      <c r="AD2498" s="275">
        <v>0</v>
      </c>
      <c r="AE2498" s="275">
        <v>0</v>
      </c>
      <c r="AF2498" s="275">
        <v>395.27114175127758</v>
      </c>
      <c r="AG2498" s="275">
        <v>36.601779000178666</v>
      </c>
      <c r="AH2498" s="275">
        <v>36.601779000178666</v>
      </c>
      <c r="AI2498" s="275">
        <v>164.937246889915</v>
      </c>
      <c r="AJ2498" s="275">
        <v>164.937246889915</v>
      </c>
      <c r="AK2498" s="275">
        <v>164.937246889915</v>
      </c>
    </row>
    <row r="2499" spans="1:37" ht="15" x14ac:dyDescent="0.25">
      <c r="A2499" s="269" t="s">
        <v>3331</v>
      </c>
      <c r="B2499" s="269" t="s">
        <v>2702</v>
      </c>
      <c r="C2499" s="275">
        <v>78</v>
      </c>
      <c r="D2499" s="269" t="s">
        <v>802</v>
      </c>
      <c r="E2499" s="275">
        <v>1095.2134704141649</v>
      </c>
      <c r="F2499" s="275">
        <v>732.0339085936115</v>
      </c>
      <c r="G2499" s="275">
        <v>846.60473383737519</v>
      </c>
      <c r="H2499" s="275">
        <v>1019.6578732557073</v>
      </c>
      <c r="I2499" s="275">
        <v>734.15099394293316</v>
      </c>
      <c r="J2499" s="275">
        <v>860.53178140323189</v>
      </c>
      <c r="K2499" s="275">
        <v>1039.8138121812167</v>
      </c>
      <c r="L2499" s="275">
        <v>744.43740145346453</v>
      </c>
      <c r="M2499" s="275">
        <v>857.56004481630509</v>
      </c>
      <c r="N2499" s="275">
        <v>305.65988432099351</v>
      </c>
      <c r="O2499" s="275">
        <v>175.57724642971993</v>
      </c>
      <c r="P2499" s="275">
        <v>217.8996070593673</v>
      </c>
      <c r="Q2499" s="275">
        <v>280.05834755404351</v>
      </c>
      <c r="R2499" s="275">
        <v>176.38543844999526</v>
      </c>
      <c r="S2499" s="275">
        <v>222.07901656073449</v>
      </c>
      <c r="T2499" s="275">
        <v>288.94845977707212</v>
      </c>
      <c r="U2499" s="275">
        <v>176.39389217689927</v>
      </c>
      <c r="V2499" s="275">
        <v>219.17446571240438</v>
      </c>
      <c r="W2499" s="275">
        <v>7.2393238952893517</v>
      </c>
      <c r="X2499" s="275">
        <v>0.24137380579718862</v>
      </c>
      <c r="Y2499" s="275">
        <v>3.74034885054327</v>
      </c>
      <c r="Z2499" s="275">
        <v>1.8538777030642473</v>
      </c>
      <c r="AA2499" s="275">
        <v>1.8538777030642473</v>
      </c>
      <c r="AB2499" s="275">
        <v>1.8538777030642473</v>
      </c>
      <c r="AC2499" s="275">
        <v>1.8538777030642473</v>
      </c>
      <c r="AD2499" s="275">
        <v>1.8538777030642473</v>
      </c>
      <c r="AE2499" s="275">
        <v>1.8538777030642473</v>
      </c>
      <c r="AF2499" s="275">
        <v>322.23263783577761</v>
      </c>
      <c r="AG2499" s="275">
        <v>29.838458579978671</v>
      </c>
      <c r="AH2499" s="275">
        <v>29.838458579978671</v>
      </c>
      <c r="AI2499" s="275">
        <v>91.326742754443032</v>
      </c>
      <c r="AJ2499" s="275">
        <v>91.326742754443032</v>
      </c>
      <c r="AK2499" s="275">
        <v>91.326742754443032</v>
      </c>
    </row>
    <row r="2500" spans="1:37" ht="15" x14ac:dyDescent="0.25">
      <c r="A2500" s="269" t="s">
        <v>3332</v>
      </c>
      <c r="B2500" s="269" t="s">
        <v>2703</v>
      </c>
      <c r="C2500" s="275">
        <v>91</v>
      </c>
      <c r="D2500" s="269" t="s">
        <v>802</v>
      </c>
      <c r="E2500" s="275">
        <v>1263.5949742348134</v>
      </c>
      <c r="F2500" s="275">
        <v>886.98776589378406</v>
      </c>
      <c r="G2500" s="275">
        <v>1033.4228427596909</v>
      </c>
      <c r="H2500" s="275">
        <v>1173.5726271893234</v>
      </c>
      <c r="I2500" s="275">
        <v>955.79258577578969</v>
      </c>
      <c r="J2500" s="275">
        <v>1049.4644089688229</v>
      </c>
      <c r="K2500" s="275">
        <v>1200.4472124233359</v>
      </c>
      <c r="L2500" s="275">
        <v>965.21847564385575</v>
      </c>
      <c r="M2500" s="275">
        <v>1044.1073156883299</v>
      </c>
      <c r="N2500" s="275">
        <v>353.79378465536212</v>
      </c>
      <c r="O2500" s="275">
        <v>206.8979474045745</v>
      </c>
      <c r="P2500" s="275">
        <v>253.52590384728182</v>
      </c>
      <c r="Q2500" s="275">
        <v>322.6106373713352</v>
      </c>
      <c r="R2500" s="275">
        <v>207.97553676494161</v>
      </c>
      <c r="S2500" s="275">
        <v>258.70316920733592</v>
      </c>
      <c r="T2500" s="275">
        <v>334.46412033537331</v>
      </c>
      <c r="U2500" s="275">
        <v>207.65562810655825</v>
      </c>
      <c r="V2500" s="275">
        <v>254.75889581106384</v>
      </c>
      <c r="W2500" s="275">
        <v>7.4026744585066471</v>
      </c>
      <c r="X2500" s="275">
        <v>0.24749086572030882</v>
      </c>
      <c r="Y2500" s="275">
        <v>3.8250826621134779</v>
      </c>
      <c r="Z2500" s="275">
        <v>1.9032445654478201</v>
      </c>
      <c r="AA2500" s="275">
        <v>1.9032445654478201</v>
      </c>
      <c r="AB2500" s="275">
        <v>1.9032445654478201</v>
      </c>
      <c r="AC2500" s="275">
        <v>1.9032445654478201</v>
      </c>
      <c r="AD2500" s="275">
        <v>1.9032445654478201</v>
      </c>
      <c r="AE2500" s="275">
        <v>1.9032445654478201</v>
      </c>
      <c r="AF2500" s="275">
        <v>359.99970524447758</v>
      </c>
      <c r="AG2500" s="275">
        <v>33.335652149278673</v>
      </c>
      <c r="AH2500" s="275">
        <v>33.335652149278673</v>
      </c>
      <c r="AI2500" s="275">
        <v>95.190247772333407</v>
      </c>
      <c r="AJ2500" s="275">
        <v>95.190247772333407</v>
      </c>
      <c r="AK2500" s="275">
        <v>95.190247772333407</v>
      </c>
    </row>
    <row r="2501" spans="1:37" ht="15" x14ac:dyDescent="0.25">
      <c r="A2501" s="269" t="s">
        <v>3333</v>
      </c>
      <c r="B2501" s="269" t="s">
        <v>2704</v>
      </c>
      <c r="C2501" s="275">
        <v>103</v>
      </c>
      <c r="D2501" s="269" t="s">
        <v>802</v>
      </c>
      <c r="E2501" s="275">
        <v>1362.2369547632645</v>
      </c>
      <c r="F2501" s="275">
        <v>918.84521918632129</v>
      </c>
      <c r="G2501" s="275">
        <v>1057.994415716176</v>
      </c>
      <c r="H2501" s="275">
        <v>1252.115477629573</v>
      </c>
      <c r="I2501" s="275">
        <v>920.96230453564294</v>
      </c>
      <c r="J2501" s="275">
        <v>1071.4826571831543</v>
      </c>
      <c r="K2501" s="275">
        <v>1272.2714165550824</v>
      </c>
      <c r="L2501" s="275">
        <v>931.24871204617443</v>
      </c>
      <c r="M2501" s="275">
        <v>1068.5109205962276</v>
      </c>
      <c r="N2501" s="275">
        <v>390.53001928897118</v>
      </c>
      <c r="O2501" s="275">
        <v>238.31210512693463</v>
      </c>
      <c r="P2501" s="275">
        <v>289.32947368509809</v>
      </c>
      <c r="Q2501" s="275">
        <v>356.76386880577348</v>
      </c>
      <c r="R2501" s="275">
        <v>239.12029714720998</v>
      </c>
      <c r="S2501" s="275">
        <v>292.98775947775232</v>
      </c>
      <c r="T2501" s="275">
        <v>365.65398102880215</v>
      </c>
      <c r="U2501" s="275">
        <v>238.87506211064817</v>
      </c>
      <c r="V2501" s="275">
        <v>289.95636424768935</v>
      </c>
      <c r="W2501" s="275">
        <v>8.7140816496870244</v>
      </c>
      <c r="X2501" s="275">
        <v>0.37559657610775948</v>
      </c>
      <c r="Y2501" s="275">
        <v>4.5448391128973915</v>
      </c>
      <c r="Z2501" s="275">
        <v>2.9259264078395222</v>
      </c>
      <c r="AA2501" s="275">
        <v>2.9259264078395222</v>
      </c>
      <c r="AB2501" s="275">
        <v>2.9259264078395222</v>
      </c>
      <c r="AC2501" s="275">
        <v>2.9259264078395222</v>
      </c>
      <c r="AD2501" s="275">
        <v>2.9259264078395222</v>
      </c>
      <c r="AE2501" s="275">
        <v>2.9259264078395222</v>
      </c>
      <c r="AF2501" s="275">
        <v>331.87753321897759</v>
      </c>
      <c r="AG2501" s="275">
        <v>30.731577355478677</v>
      </c>
      <c r="AH2501" s="275">
        <v>30.731577355478677</v>
      </c>
      <c r="AI2501" s="275">
        <v>136.32985361919819</v>
      </c>
      <c r="AJ2501" s="275">
        <v>136.32985361919819</v>
      </c>
      <c r="AK2501" s="275">
        <v>136.32985361919819</v>
      </c>
    </row>
    <row r="2502" spans="1:37" ht="15" x14ac:dyDescent="0.25">
      <c r="A2502" s="269" t="s">
        <v>3334</v>
      </c>
      <c r="B2502" s="269" t="s">
        <v>2498</v>
      </c>
      <c r="C2502" s="275">
        <v>106</v>
      </c>
      <c r="D2502" s="269" t="s">
        <v>802</v>
      </c>
      <c r="E2502" s="275">
        <v>1242.2045372930024</v>
      </c>
      <c r="F2502" s="275">
        <v>793.12316406780053</v>
      </c>
      <c r="G2502" s="275">
        <v>940.36900583392287</v>
      </c>
      <c r="H2502" s="275">
        <v>1142.4024638096914</v>
      </c>
      <c r="I2502" s="275">
        <v>795.24024941712219</v>
      </c>
      <c r="J2502" s="275">
        <v>953.8342161541641</v>
      </c>
      <c r="K2502" s="275">
        <v>1162.5584027352008</v>
      </c>
      <c r="L2502" s="275">
        <v>805.52665692765356</v>
      </c>
      <c r="M2502" s="275">
        <v>950.86247956723741</v>
      </c>
      <c r="N2502" s="275">
        <v>337.91423420157065</v>
      </c>
      <c r="O2502" s="275">
        <v>196.36150420363703</v>
      </c>
      <c r="P2502" s="275">
        <v>243.21552062346186</v>
      </c>
      <c r="Q2502" s="275">
        <v>308.40266974219958</v>
      </c>
      <c r="R2502" s="275">
        <v>197.16969622391235</v>
      </c>
      <c r="S2502" s="275">
        <v>247.1033374456114</v>
      </c>
      <c r="T2502" s="275">
        <v>317.29278196522819</v>
      </c>
      <c r="U2502" s="275">
        <v>197.05570709274105</v>
      </c>
      <c r="V2502" s="275">
        <v>244.13756516824364</v>
      </c>
      <c r="W2502" s="275">
        <v>6.5993581432086126</v>
      </c>
      <c r="X2502" s="275">
        <v>0.24794002975536472</v>
      </c>
      <c r="Y2502" s="275">
        <v>3.4236490864819888</v>
      </c>
      <c r="Z2502" s="275">
        <v>3.2993600171740964</v>
      </c>
      <c r="AA2502" s="275">
        <v>3.2993600171740964</v>
      </c>
      <c r="AB2502" s="275">
        <v>3.2993600171740964</v>
      </c>
      <c r="AC2502" s="275">
        <v>3.2993600171740964</v>
      </c>
      <c r="AD2502" s="275">
        <v>3.2993600171740964</v>
      </c>
      <c r="AE2502" s="275">
        <v>3.2993600171740964</v>
      </c>
      <c r="AF2502" s="275">
        <v>392.31388977637755</v>
      </c>
      <c r="AG2502" s="275">
        <v>36.327888734978671</v>
      </c>
      <c r="AH2502" s="275">
        <v>36.327888734978671</v>
      </c>
      <c r="AI2502" s="275">
        <v>117.56004050832117</v>
      </c>
      <c r="AJ2502" s="275">
        <v>117.56004050832117</v>
      </c>
      <c r="AK2502" s="275">
        <v>117.56004050832117</v>
      </c>
    </row>
    <row r="2503" spans="1:37" ht="15" x14ac:dyDescent="0.25">
      <c r="A2503" s="269" t="s">
        <v>3335</v>
      </c>
      <c r="B2503" s="269" t="s">
        <v>3336</v>
      </c>
      <c r="C2503" s="275">
        <v>114</v>
      </c>
      <c r="D2503" s="269" t="s">
        <v>802</v>
      </c>
      <c r="E2503" s="275">
        <v>1500.652359943703</v>
      </c>
      <c r="F2503" s="275">
        <v>997.59384391198728</v>
      </c>
      <c r="G2503" s="275">
        <v>1155.1058982660275</v>
      </c>
      <c r="H2503" s="275">
        <v>1378.8244570034383</v>
      </c>
      <c r="I2503" s="275">
        <v>1002.367797099628</v>
      </c>
      <c r="J2503" s="275">
        <v>1171.2678294142972</v>
      </c>
      <c r="K2503" s="275">
        <v>1402.3397190831993</v>
      </c>
      <c r="L2503" s="275">
        <v>1012.3013570519389</v>
      </c>
      <c r="M2503" s="275">
        <v>1167.1034144805872</v>
      </c>
      <c r="N2503" s="275">
        <v>408.65069658343441</v>
      </c>
      <c r="O2503" s="275">
        <v>229.93386488475699</v>
      </c>
      <c r="P2503" s="275">
        <v>289.10477821100204</v>
      </c>
      <c r="Q2503" s="275">
        <v>373.54275881570982</v>
      </c>
      <c r="R2503" s="275">
        <v>230.87675557507819</v>
      </c>
      <c r="S2503" s="275">
        <v>294.19250854766915</v>
      </c>
      <c r="T2503" s="275">
        <v>383.91455640924312</v>
      </c>
      <c r="U2503" s="275">
        <v>230.71577382395196</v>
      </c>
      <c r="V2503" s="275">
        <v>290.76546928267476</v>
      </c>
      <c r="W2503" s="275">
        <v>0</v>
      </c>
      <c r="X2503" s="275">
        <v>0</v>
      </c>
      <c r="Y2503" s="275">
        <v>0</v>
      </c>
      <c r="Z2503" s="275">
        <v>0</v>
      </c>
      <c r="AA2503" s="275">
        <v>0</v>
      </c>
      <c r="AB2503" s="275">
        <v>0</v>
      </c>
      <c r="AC2503" s="275">
        <v>0</v>
      </c>
      <c r="AD2503" s="275">
        <v>0</v>
      </c>
      <c r="AE2503" s="275">
        <v>0</v>
      </c>
      <c r="AF2503" s="275">
        <v>478.52130443827764</v>
      </c>
      <c r="AG2503" s="275">
        <v>44.31061581707867</v>
      </c>
      <c r="AH2503" s="275">
        <v>44.31061581707867</v>
      </c>
      <c r="AI2503" s="275">
        <v>142.03066873874758</v>
      </c>
      <c r="AJ2503" s="275">
        <v>142.03066873874758</v>
      </c>
      <c r="AK2503" s="275">
        <v>142.03066873874758</v>
      </c>
    </row>
    <row r="2504" spans="1:37" ht="15" x14ac:dyDescent="0.25">
      <c r="A2504" s="269" t="s">
        <v>1310</v>
      </c>
      <c r="B2504" s="269" t="s">
        <v>1311</v>
      </c>
      <c r="C2504" s="275">
        <v>101</v>
      </c>
      <c r="D2504" s="269" t="s">
        <v>802</v>
      </c>
      <c r="E2504" s="275">
        <v>1457.5656180353642</v>
      </c>
      <c r="F2504" s="275">
        <v>998.06098993799105</v>
      </c>
      <c r="G2504" s="275">
        <v>1158.6509031226813</v>
      </c>
      <c r="H2504" s="275">
        <v>1343.2967946650215</v>
      </c>
      <c r="I2504" s="275">
        <v>1040.5877353387866</v>
      </c>
      <c r="J2504" s="275">
        <v>1175.2003688709028</v>
      </c>
      <c r="K2504" s="275">
        <v>1370.171379899034</v>
      </c>
      <c r="L2504" s="275">
        <v>1050.1684477328772</v>
      </c>
      <c r="M2504" s="275">
        <v>1169.8432755904096</v>
      </c>
      <c r="N2504" s="275">
        <v>392.95739055706798</v>
      </c>
      <c r="O2504" s="275">
        <v>227.97681472886032</v>
      </c>
      <c r="P2504" s="275">
        <v>281.48399304152036</v>
      </c>
      <c r="Q2504" s="275">
        <v>357.95736770173119</v>
      </c>
      <c r="R2504" s="275">
        <v>229.0544040892274</v>
      </c>
      <c r="S2504" s="275">
        <v>286.54916812967218</v>
      </c>
      <c r="T2504" s="275">
        <v>369.81085066576929</v>
      </c>
      <c r="U2504" s="275">
        <v>228.70520469388009</v>
      </c>
      <c r="V2504" s="275">
        <v>282.59024936491812</v>
      </c>
      <c r="W2504" s="275">
        <v>9.0735757596518436</v>
      </c>
      <c r="X2504" s="275">
        <v>0.2768565740631227</v>
      </c>
      <c r="Y2504" s="275">
        <v>4.6752161668574832</v>
      </c>
      <c r="Z2504" s="275">
        <v>3.163583113021982</v>
      </c>
      <c r="AA2504" s="275">
        <v>3.163583113021982</v>
      </c>
      <c r="AB2504" s="275">
        <v>3.163583113021982</v>
      </c>
      <c r="AC2504" s="275">
        <v>3.163583113021982</v>
      </c>
      <c r="AD2504" s="275">
        <v>3.163583113021982</v>
      </c>
      <c r="AE2504" s="275">
        <v>3.163583113021982</v>
      </c>
      <c r="AF2504" s="275">
        <v>451.38799059287754</v>
      </c>
      <c r="AG2504" s="275">
        <v>41.798096858478672</v>
      </c>
      <c r="AH2504" s="275">
        <v>41.798096858478672</v>
      </c>
      <c r="AI2504" s="275">
        <v>123.65216740604997</v>
      </c>
      <c r="AJ2504" s="275">
        <v>123.65216740604997</v>
      </c>
      <c r="AK2504" s="275">
        <v>123.65216740604997</v>
      </c>
    </row>
    <row r="2505" spans="1:37" ht="15" x14ac:dyDescent="0.25">
      <c r="A2505" s="269" t="s">
        <v>1312</v>
      </c>
      <c r="B2505" s="269" t="s">
        <v>1313</v>
      </c>
      <c r="C2505" s="275">
        <v>105</v>
      </c>
      <c r="D2505" s="269" t="s">
        <v>802</v>
      </c>
      <c r="E2505" s="275">
        <v>1457.5656180353642</v>
      </c>
      <c r="F2505" s="275">
        <v>998.06098993799105</v>
      </c>
      <c r="G2505" s="275">
        <v>1158.6509031226813</v>
      </c>
      <c r="H2505" s="275">
        <v>1343.2967946650215</v>
      </c>
      <c r="I2505" s="275">
        <v>1040.5877353387866</v>
      </c>
      <c r="J2505" s="275">
        <v>1175.2003688709028</v>
      </c>
      <c r="K2505" s="275">
        <v>1370.171379899034</v>
      </c>
      <c r="L2505" s="275">
        <v>1050.1684477328772</v>
      </c>
      <c r="M2505" s="275">
        <v>1169.8432755904096</v>
      </c>
      <c r="N2505" s="275">
        <v>426.96766326726839</v>
      </c>
      <c r="O2505" s="275">
        <v>261.9870874390607</v>
      </c>
      <c r="P2505" s="275">
        <v>315.49426575172066</v>
      </c>
      <c r="Q2505" s="275">
        <v>392.011512588833</v>
      </c>
      <c r="R2505" s="275">
        <v>263.06467679942773</v>
      </c>
      <c r="S2505" s="275">
        <v>320.58137692832327</v>
      </c>
      <c r="T2505" s="275">
        <v>403.86499555287116</v>
      </c>
      <c r="U2505" s="275">
        <v>262.75934958098185</v>
      </c>
      <c r="V2505" s="275">
        <v>316.64439425201988</v>
      </c>
      <c r="W2505" s="275">
        <v>8.2854517389681703</v>
      </c>
      <c r="X2505" s="275">
        <v>0.30484777356319404</v>
      </c>
      <c r="Y2505" s="275">
        <v>4.2951497562656824</v>
      </c>
      <c r="Z2505" s="275">
        <v>2.9391903612143233</v>
      </c>
      <c r="AA2505" s="275">
        <v>2.9391903612143233</v>
      </c>
      <c r="AB2505" s="275">
        <v>2.9391903612143233</v>
      </c>
      <c r="AC2505" s="275">
        <v>2.9391903612143233</v>
      </c>
      <c r="AD2505" s="275">
        <v>2.9391903612143233</v>
      </c>
      <c r="AE2505" s="275">
        <v>2.9391903612143233</v>
      </c>
      <c r="AF2505" s="275">
        <v>451.30449267417754</v>
      </c>
      <c r="AG2505" s="275">
        <v>41.790365042878676</v>
      </c>
      <c r="AH2505" s="275">
        <v>41.790365042878676</v>
      </c>
      <c r="AI2505" s="275">
        <v>123.62252606603366</v>
      </c>
      <c r="AJ2505" s="275">
        <v>123.62252606603366</v>
      </c>
      <c r="AK2505" s="275">
        <v>123.62252606603366</v>
      </c>
    </row>
    <row r="2506" spans="1:37" ht="15" x14ac:dyDescent="0.25">
      <c r="A2506" s="269" t="s">
        <v>1314</v>
      </c>
      <c r="B2506" s="269" t="s">
        <v>1309</v>
      </c>
      <c r="C2506" s="275">
        <v>86</v>
      </c>
      <c r="D2506" s="269" t="s">
        <v>802</v>
      </c>
      <c r="E2506" s="275">
        <v>1334.5065011016973</v>
      </c>
      <c r="F2506" s="275">
        <v>924.78458831806574</v>
      </c>
      <c r="G2506" s="275">
        <v>1077.842606072493</v>
      </c>
      <c r="H2506" s="275">
        <v>1244.4841540562074</v>
      </c>
      <c r="I2506" s="275">
        <v>986.96646731155079</v>
      </c>
      <c r="J2506" s="275">
        <v>1095.5399075037551</v>
      </c>
      <c r="K2506" s="275">
        <v>1271.35873929022</v>
      </c>
      <c r="L2506" s="275">
        <v>996.5471797056415</v>
      </c>
      <c r="M2506" s="275">
        <v>1090.1828142232621</v>
      </c>
      <c r="N2506" s="275">
        <v>356.14013584054288</v>
      </c>
      <c r="O2506" s="275">
        <v>201.9817424264119</v>
      </c>
      <c r="P2506" s="275">
        <v>251.03055092356695</v>
      </c>
      <c r="Q2506" s="275">
        <v>325.00208805464371</v>
      </c>
      <c r="R2506" s="275">
        <v>203.05933178677898</v>
      </c>
      <c r="S2506" s="275">
        <v>256.53297253949097</v>
      </c>
      <c r="T2506" s="275">
        <v>336.85557101868187</v>
      </c>
      <c r="U2506" s="275">
        <v>202.78452262652345</v>
      </c>
      <c r="V2506" s="275">
        <v>252.61124889228279</v>
      </c>
      <c r="W2506" s="275">
        <v>7.2393238952893517</v>
      </c>
      <c r="X2506" s="275">
        <v>0.24137380579718862</v>
      </c>
      <c r="Y2506" s="275">
        <v>3.74034885054327</v>
      </c>
      <c r="Z2506" s="275">
        <v>1.8538777030642473</v>
      </c>
      <c r="AA2506" s="275">
        <v>1.8538777030642473</v>
      </c>
      <c r="AB2506" s="275">
        <v>1.8538777030642473</v>
      </c>
      <c r="AC2506" s="275">
        <v>1.8538777030642473</v>
      </c>
      <c r="AD2506" s="275">
        <v>1.8538777030642473</v>
      </c>
      <c r="AE2506" s="275">
        <v>1.8538777030642473</v>
      </c>
      <c r="AF2506" s="275">
        <v>379.14229162847755</v>
      </c>
      <c r="AG2506" s="275">
        <v>35.108239081378677</v>
      </c>
      <c r="AH2506" s="275">
        <v>35.108239081378677</v>
      </c>
      <c r="AI2506" s="275">
        <v>97.63072922862537</v>
      </c>
      <c r="AJ2506" s="275">
        <v>97.63072922862537</v>
      </c>
      <c r="AK2506" s="275">
        <v>97.63072922862537</v>
      </c>
    </row>
    <row r="2507" spans="1:37" ht="15" x14ac:dyDescent="0.25">
      <c r="A2507" s="269" t="s">
        <v>1315</v>
      </c>
      <c r="B2507" s="269" t="s">
        <v>1316</v>
      </c>
      <c r="C2507" s="275">
        <v>116</v>
      </c>
      <c r="D2507" s="269" t="s">
        <v>802</v>
      </c>
      <c r="E2507" s="275">
        <v>1601.4280914298272</v>
      </c>
      <c r="F2507" s="275">
        <v>1100.674094493231</v>
      </c>
      <c r="G2507" s="275">
        <v>1292.2419409664626</v>
      </c>
      <c r="H2507" s="275">
        <v>1476.839864409103</v>
      </c>
      <c r="I2507" s="275">
        <v>1178.343204437499</v>
      </c>
      <c r="J2507" s="275">
        <v>1309.3059646090878</v>
      </c>
      <c r="K2507" s="275">
        <v>1503.7144496431156</v>
      </c>
      <c r="L2507" s="275">
        <v>1187.9239168315896</v>
      </c>
      <c r="M2507" s="275">
        <v>1303.9488713285946</v>
      </c>
      <c r="N2507" s="275">
        <v>435.99169030665036</v>
      </c>
      <c r="O2507" s="275">
        <v>262.10223054214879</v>
      </c>
      <c r="P2507" s="275">
        <v>319.04559127004558</v>
      </c>
      <c r="Q2507" s="275">
        <v>396.79398401582796</v>
      </c>
      <c r="R2507" s="275">
        <v>263.17981990251582</v>
      </c>
      <c r="S2507" s="275">
        <v>323.97824376054609</v>
      </c>
      <c r="T2507" s="275">
        <v>408.64746697986607</v>
      </c>
      <c r="U2507" s="275">
        <v>262.75627719011896</v>
      </c>
      <c r="V2507" s="275">
        <v>319.98215333726722</v>
      </c>
      <c r="W2507" s="275">
        <v>8.7140816496870244</v>
      </c>
      <c r="X2507" s="275">
        <v>0.37559657610775948</v>
      </c>
      <c r="Y2507" s="275">
        <v>4.5448391128973915</v>
      </c>
      <c r="Z2507" s="275">
        <v>2.9259264078395222</v>
      </c>
      <c r="AA2507" s="275">
        <v>2.9259264078395222</v>
      </c>
      <c r="AB2507" s="275">
        <v>2.9259264078395222</v>
      </c>
      <c r="AC2507" s="275">
        <v>2.9259264078395222</v>
      </c>
      <c r="AD2507" s="275">
        <v>2.9259264078395222</v>
      </c>
      <c r="AE2507" s="275">
        <v>2.9259264078395222</v>
      </c>
      <c r="AF2507" s="275">
        <v>395.15583752127759</v>
      </c>
      <c r="AG2507" s="275">
        <v>36.591090746878677</v>
      </c>
      <c r="AH2507" s="275">
        <v>36.591090746878677</v>
      </c>
      <c r="AI2507" s="275">
        <v>142.6589850715834</v>
      </c>
      <c r="AJ2507" s="275">
        <v>142.6589850715834</v>
      </c>
      <c r="AK2507" s="275">
        <v>142.6589850715834</v>
      </c>
    </row>
    <row r="2508" spans="1:37" ht="15" x14ac:dyDescent="0.25">
      <c r="A2508" s="269" t="s">
        <v>2158</v>
      </c>
      <c r="B2508" s="269" t="s">
        <v>2159</v>
      </c>
      <c r="C2508" s="275">
        <v>87</v>
      </c>
      <c r="D2508" s="269" t="s">
        <v>802</v>
      </c>
      <c r="E2508" s="275">
        <v>1327.3773430529302</v>
      </c>
      <c r="F2508" s="275">
        <v>922.13865410550852</v>
      </c>
      <c r="G2508" s="275">
        <v>1074.3000270926939</v>
      </c>
      <c r="H2508" s="275">
        <v>1237.3549960074404</v>
      </c>
      <c r="I2508" s="275">
        <v>985.2171778662356</v>
      </c>
      <c r="J2508" s="275">
        <v>1091.7731673321455</v>
      </c>
      <c r="K2508" s="275">
        <v>1264.2295812414529</v>
      </c>
      <c r="L2508" s="275">
        <v>994.79789026032631</v>
      </c>
      <c r="M2508" s="275">
        <v>1086.4160740516522</v>
      </c>
      <c r="N2508" s="275">
        <v>385.85016290974204</v>
      </c>
      <c r="O2508" s="275">
        <v>229.09812363460932</v>
      </c>
      <c r="P2508" s="275">
        <v>279.04562375637062</v>
      </c>
      <c r="Q2508" s="275">
        <v>354.66714348280425</v>
      </c>
      <c r="R2508" s="275">
        <v>230.17571299497641</v>
      </c>
      <c r="S2508" s="275">
        <v>284.58625064190898</v>
      </c>
      <c r="T2508" s="275">
        <v>366.52062644684241</v>
      </c>
      <c r="U2508" s="275">
        <v>229.85593219368229</v>
      </c>
      <c r="V2508" s="275">
        <v>280.64204117418149</v>
      </c>
      <c r="W2508" s="275">
        <v>7.5240126092227317</v>
      </c>
      <c r="X2508" s="275">
        <v>0.29178508414980892</v>
      </c>
      <c r="Y2508" s="275">
        <v>3.9078988466862703</v>
      </c>
      <c r="Z2508" s="275">
        <v>2.3887869470222354</v>
      </c>
      <c r="AA2508" s="275">
        <v>2.3887869470222354</v>
      </c>
      <c r="AB2508" s="275">
        <v>2.3887869470222354</v>
      </c>
      <c r="AC2508" s="275">
        <v>2.3887869470222354</v>
      </c>
      <c r="AD2508" s="275">
        <v>2.3887869470222354</v>
      </c>
      <c r="AE2508" s="275">
        <v>2.3887869470222354</v>
      </c>
      <c r="AF2508" s="275">
        <v>383.9887895699776</v>
      </c>
      <c r="AG2508" s="275">
        <v>35.557021039778675</v>
      </c>
      <c r="AH2508" s="275">
        <v>35.557021039778675</v>
      </c>
      <c r="AI2508" s="275">
        <v>98.628585139100053</v>
      </c>
      <c r="AJ2508" s="275">
        <v>98.628585139100053</v>
      </c>
      <c r="AK2508" s="275">
        <v>98.628585139100053</v>
      </c>
    </row>
    <row r="2509" spans="1:37" ht="15" x14ac:dyDescent="0.25">
      <c r="A2509" s="269" t="s">
        <v>3337</v>
      </c>
      <c r="B2509" s="269" t="s">
        <v>2701</v>
      </c>
      <c r="C2509" s="275">
        <v>95</v>
      </c>
      <c r="D2509" s="269" t="s">
        <v>802</v>
      </c>
      <c r="E2509" s="275">
        <v>1242.2045372930024</v>
      </c>
      <c r="F2509" s="275">
        <v>793.12316406780053</v>
      </c>
      <c r="G2509" s="275">
        <v>940.36900583392287</v>
      </c>
      <c r="H2509" s="275">
        <v>1142.4024638096914</v>
      </c>
      <c r="I2509" s="275">
        <v>795.24024941712219</v>
      </c>
      <c r="J2509" s="275">
        <v>953.8342161541641</v>
      </c>
      <c r="K2509" s="275">
        <v>1162.5584027352008</v>
      </c>
      <c r="L2509" s="275">
        <v>805.52665692765356</v>
      </c>
      <c r="M2509" s="275">
        <v>950.86247956723741</v>
      </c>
      <c r="N2509" s="275">
        <v>355.5957331389792</v>
      </c>
      <c r="O2509" s="275">
        <v>212.33079606678268</v>
      </c>
      <c r="P2509" s="275">
        <v>259.82689013945605</v>
      </c>
      <c r="Q2509" s="275">
        <v>326.08809341151181</v>
      </c>
      <c r="R2509" s="275">
        <v>213.13898808705801</v>
      </c>
      <c r="S2509" s="275">
        <v>263.7166693275575</v>
      </c>
      <c r="T2509" s="275">
        <v>334.97820563454036</v>
      </c>
      <c r="U2509" s="275">
        <v>213.02892368779038</v>
      </c>
      <c r="V2509" s="275">
        <v>260.75285941614152</v>
      </c>
      <c r="W2509" s="275">
        <v>9.0735757596518436</v>
      </c>
      <c r="X2509" s="275">
        <v>0.2768565740631227</v>
      </c>
      <c r="Y2509" s="275">
        <v>4.6752161668574832</v>
      </c>
      <c r="Z2509" s="275">
        <v>3.163583113021982</v>
      </c>
      <c r="AA2509" s="275">
        <v>3.163583113021982</v>
      </c>
      <c r="AB2509" s="275">
        <v>3.163583113021982</v>
      </c>
      <c r="AC2509" s="275">
        <v>3.163583113021982</v>
      </c>
      <c r="AD2509" s="275">
        <v>3.163583113021982</v>
      </c>
      <c r="AE2509" s="275">
        <v>3.163583113021982</v>
      </c>
      <c r="AF2509" s="275">
        <v>396.16337556067759</v>
      </c>
      <c r="AG2509" s="275">
        <v>36.684348590678674</v>
      </c>
      <c r="AH2509" s="275">
        <v>36.684348590678674</v>
      </c>
      <c r="AI2509" s="275">
        <v>117.96897965314027</v>
      </c>
      <c r="AJ2509" s="275">
        <v>117.96897965314027</v>
      </c>
      <c r="AK2509" s="275">
        <v>117.96897965314027</v>
      </c>
    </row>
    <row r="2510" spans="1:37" ht="15" x14ac:dyDescent="0.25">
      <c r="A2510" s="269" t="s">
        <v>3338</v>
      </c>
      <c r="B2510" s="269" t="s">
        <v>2702</v>
      </c>
      <c r="C2510" s="275">
        <v>87</v>
      </c>
      <c r="D2510" s="269" t="s">
        <v>802</v>
      </c>
      <c r="E2510" s="275">
        <v>1334.5065011016973</v>
      </c>
      <c r="F2510" s="275">
        <v>924.78458831806574</v>
      </c>
      <c r="G2510" s="275">
        <v>1077.842606072493</v>
      </c>
      <c r="H2510" s="275">
        <v>1244.4841540562074</v>
      </c>
      <c r="I2510" s="275">
        <v>986.96646731155079</v>
      </c>
      <c r="J2510" s="275">
        <v>1095.5399075037551</v>
      </c>
      <c r="K2510" s="275">
        <v>1271.35873929022</v>
      </c>
      <c r="L2510" s="275">
        <v>996.5471797056415</v>
      </c>
      <c r="M2510" s="275">
        <v>1090.1828142232621</v>
      </c>
      <c r="N2510" s="275">
        <v>364.49357773374339</v>
      </c>
      <c r="O2510" s="275">
        <v>210.4410601846985</v>
      </c>
      <c r="P2510" s="275">
        <v>259.43693074931053</v>
      </c>
      <c r="Q2510" s="275">
        <v>333.39965783892399</v>
      </c>
      <c r="R2510" s="275">
        <v>211.51864954506559</v>
      </c>
      <c r="S2510" s="275">
        <v>264.96141631077438</v>
      </c>
      <c r="T2510" s="275">
        <v>345.25314080296209</v>
      </c>
      <c r="U2510" s="275">
        <v>211.28796827588988</v>
      </c>
      <c r="V2510" s="275">
        <v>261.06175660910611</v>
      </c>
      <c r="W2510" s="275">
        <v>7.2393238952893517</v>
      </c>
      <c r="X2510" s="275">
        <v>0.24137380579718862</v>
      </c>
      <c r="Y2510" s="275">
        <v>3.74034885054327</v>
      </c>
      <c r="Z2510" s="275">
        <v>1.8538777030642473</v>
      </c>
      <c r="AA2510" s="275">
        <v>1.8538777030642473</v>
      </c>
      <c r="AB2510" s="275">
        <v>1.8538777030642473</v>
      </c>
      <c r="AC2510" s="275">
        <v>1.8538777030642473</v>
      </c>
      <c r="AD2510" s="275">
        <v>1.8538777030642473</v>
      </c>
      <c r="AE2510" s="275">
        <v>1.8538777030642473</v>
      </c>
      <c r="AF2510" s="275">
        <v>379.22861367037757</v>
      </c>
      <c r="AG2510" s="275">
        <v>35.116232414978676</v>
      </c>
      <c r="AH2510" s="275">
        <v>35.116232414978676</v>
      </c>
      <c r="AI2510" s="275">
        <v>97.620935546192328</v>
      </c>
      <c r="AJ2510" s="275">
        <v>97.620935546192328</v>
      </c>
      <c r="AK2510" s="275">
        <v>97.620935546192328</v>
      </c>
    </row>
    <row r="2511" spans="1:37" ht="15" x14ac:dyDescent="0.25">
      <c r="A2511" s="269" t="s">
        <v>3339</v>
      </c>
      <c r="B2511" s="269" t="s">
        <v>2704</v>
      </c>
      <c r="C2511" s="275">
        <v>114</v>
      </c>
      <c r="D2511" s="269" t="s">
        <v>802</v>
      </c>
      <c r="E2511" s="275">
        <v>1642.9160412764679</v>
      </c>
      <c r="F2511" s="275">
        <v>1128.4420755913577</v>
      </c>
      <c r="G2511" s="275">
        <v>1334.6339157571597</v>
      </c>
      <c r="H2511" s="275">
        <v>1518.3278142557442</v>
      </c>
      <c r="I2511" s="275">
        <v>1227.127191671658</v>
      </c>
      <c r="J2511" s="275">
        <v>1352.3839378372109</v>
      </c>
      <c r="K2511" s="275">
        <v>1545.202399489757</v>
      </c>
      <c r="L2511" s="275">
        <v>1236.7079040657493</v>
      </c>
      <c r="M2511" s="275">
        <v>1347.0268445567181</v>
      </c>
      <c r="N2511" s="275">
        <v>434.32007560071406</v>
      </c>
      <c r="O2511" s="275">
        <v>256.46416786018949</v>
      </c>
      <c r="P2511" s="275">
        <v>314.71203193591299</v>
      </c>
      <c r="Q2511" s="275">
        <v>395.23763167898693</v>
      </c>
      <c r="R2511" s="275">
        <v>257.54175722055658</v>
      </c>
      <c r="S2511" s="275">
        <v>319.87199577100728</v>
      </c>
      <c r="T2511" s="275">
        <v>407.09111464302509</v>
      </c>
      <c r="U2511" s="275">
        <v>257.23347687725487</v>
      </c>
      <c r="V2511" s="275">
        <v>315.93353653227604</v>
      </c>
      <c r="W2511" s="275">
        <v>8.7140816496870244</v>
      </c>
      <c r="X2511" s="275">
        <v>0.37559657610775948</v>
      </c>
      <c r="Y2511" s="275">
        <v>4.5448391128973915</v>
      </c>
      <c r="Z2511" s="275">
        <v>2.9259264078395222</v>
      </c>
      <c r="AA2511" s="275">
        <v>2.9259264078395222</v>
      </c>
      <c r="AB2511" s="275">
        <v>2.9259264078395222</v>
      </c>
      <c r="AC2511" s="275">
        <v>2.9259264078395222</v>
      </c>
      <c r="AD2511" s="275">
        <v>2.9259264078395222</v>
      </c>
      <c r="AE2511" s="275">
        <v>2.9259264078395222</v>
      </c>
      <c r="AF2511" s="275">
        <v>400.18265255957755</v>
      </c>
      <c r="AG2511" s="275">
        <v>37.056569525178674</v>
      </c>
      <c r="AH2511" s="275">
        <v>37.056569525178674</v>
      </c>
      <c r="AI2511" s="275">
        <v>144.01387673265648</v>
      </c>
      <c r="AJ2511" s="275">
        <v>144.01387673265648</v>
      </c>
      <c r="AK2511" s="275">
        <v>144.01387673265648</v>
      </c>
    </row>
    <row r="2512" spans="1:37" ht="15" x14ac:dyDescent="0.25">
      <c r="A2512" s="269" t="s">
        <v>3340</v>
      </c>
      <c r="B2512" s="269" t="s">
        <v>2498</v>
      </c>
      <c r="C2512" s="275">
        <v>113</v>
      </c>
      <c r="D2512" s="269" t="s">
        <v>802</v>
      </c>
      <c r="E2512" s="275">
        <v>1457.5656180353642</v>
      </c>
      <c r="F2512" s="275">
        <v>998.06098993799105</v>
      </c>
      <c r="G2512" s="275">
        <v>1158.6509031226813</v>
      </c>
      <c r="H2512" s="275">
        <v>1343.2967946650215</v>
      </c>
      <c r="I2512" s="275">
        <v>1040.5877353387866</v>
      </c>
      <c r="J2512" s="275">
        <v>1175.2003688709028</v>
      </c>
      <c r="K2512" s="275">
        <v>1370.171379899034</v>
      </c>
      <c r="L2512" s="275">
        <v>1050.1684477328772</v>
      </c>
      <c r="M2512" s="275">
        <v>1169.8432755904096</v>
      </c>
      <c r="N2512" s="275">
        <v>402.45808989919811</v>
      </c>
      <c r="O2512" s="275">
        <v>239.29559701033941</v>
      </c>
      <c r="P2512" s="275">
        <v>292.10775973760775</v>
      </c>
      <c r="Q2512" s="275">
        <v>367.42586148575333</v>
      </c>
      <c r="R2512" s="275">
        <v>240.37318637070652</v>
      </c>
      <c r="S2512" s="275">
        <v>297.15683204670569</v>
      </c>
      <c r="T2512" s="275">
        <v>379.27934444979149</v>
      </c>
      <c r="U2512" s="275">
        <v>239.99178141725119</v>
      </c>
      <c r="V2512" s="275">
        <v>293.18181050289758</v>
      </c>
      <c r="W2512" s="275">
        <v>6.8569465314189806</v>
      </c>
      <c r="X2512" s="275">
        <v>0.2504020628302413</v>
      </c>
      <c r="Y2512" s="275">
        <v>3.5536742971246111</v>
      </c>
      <c r="Z2512" s="275">
        <v>3.6148475505274607</v>
      </c>
      <c r="AA2512" s="275">
        <v>3.6148475505274607</v>
      </c>
      <c r="AB2512" s="275">
        <v>3.6148475505274607</v>
      </c>
      <c r="AC2512" s="275">
        <v>3.6148475505274607</v>
      </c>
      <c r="AD2512" s="275">
        <v>3.6148475505274607</v>
      </c>
      <c r="AE2512" s="275">
        <v>3.6148475505274607</v>
      </c>
      <c r="AF2512" s="275">
        <v>447.83727861197758</v>
      </c>
      <c r="AG2512" s="275">
        <v>41.46930311407867</v>
      </c>
      <c r="AH2512" s="275">
        <v>41.46930311407867</v>
      </c>
      <c r="AI2512" s="275">
        <v>123.16557842935528</v>
      </c>
      <c r="AJ2512" s="275">
        <v>123.16557842935528</v>
      </c>
      <c r="AK2512" s="275">
        <v>123.16557842935528</v>
      </c>
    </row>
    <row r="2513" spans="1:37" ht="15" x14ac:dyDescent="0.25">
      <c r="A2513" s="269" t="s">
        <v>3341</v>
      </c>
      <c r="B2513" s="269" t="s">
        <v>692</v>
      </c>
      <c r="C2513" s="275">
        <v>252</v>
      </c>
      <c r="D2513" s="269" t="s">
        <v>802</v>
      </c>
      <c r="E2513" s="275">
        <v>1014.8324695308987</v>
      </c>
      <c r="F2513" s="275">
        <v>787.25672813653705</v>
      </c>
      <c r="G2513" s="275">
        <v>884.32014127226819</v>
      </c>
      <c r="H2513" s="275">
        <v>949.20997705144816</v>
      </c>
      <c r="I2513" s="275">
        <v>787.25672813653705</v>
      </c>
      <c r="J2513" s="275">
        <v>865.70448479436232</v>
      </c>
      <c r="K2513" s="275">
        <v>949.20997705144816</v>
      </c>
      <c r="L2513" s="275">
        <v>791.95958991493035</v>
      </c>
      <c r="M2513" s="275">
        <v>867.3744054455932</v>
      </c>
      <c r="N2513" s="275">
        <v>340.62570670662376</v>
      </c>
      <c r="O2513" s="275">
        <v>262.75503291465225</v>
      </c>
      <c r="P2513" s="275">
        <v>293.81449789898261</v>
      </c>
      <c r="Q2513" s="275">
        <v>305.4604725851064</v>
      </c>
      <c r="R2513" s="275">
        <v>262.75503291465225</v>
      </c>
      <c r="S2513" s="275">
        <v>282.57814701110618</v>
      </c>
      <c r="T2513" s="275">
        <v>305.4604725851064</v>
      </c>
      <c r="U2513" s="275">
        <v>256.89083516657286</v>
      </c>
      <c r="V2513" s="275">
        <v>280.16703590876938</v>
      </c>
      <c r="W2513" s="275">
        <v>9.5111222120733743</v>
      </c>
      <c r="X2513" s="275">
        <v>0.25765800596041644</v>
      </c>
      <c r="Y2513" s="275">
        <v>4.8843901090168957</v>
      </c>
      <c r="Z2513" s="275">
        <v>2.4425621615661282</v>
      </c>
      <c r="AA2513" s="275">
        <v>2.4425621615661282</v>
      </c>
      <c r="AB2513" s="275">
        <v>2.4425621615661282</v>
      </c>
      <c r="AC2513" s="275">
        <v>2.4425621615661282</v>
      </c>
      <c r="AD2513" s="275">
        <v>2.4425621615661282</v>
      </c>
      <c r="AE2513" s="275">
        <v>2.4425621615661282</v>
      </c>
      <c r="AF2513" s="275">
        <v>742.15532633518467</v>
      </c>
      <c r="AG2513" s="275">
        <v>68.722869986780807</v>
      </c>
      <c r="AH2513" s="275">
        <v>68.722869986780807</v>
      </c>
      <c r="AI2513" s="275">
        <v>62.233058268233997</v>
      </c>
      <c r="AJ2513" s="275">
        <v>62.233058268233997</v>
      </c>
      <c r="AK2513" s="275">
        <v>62.233058268233997</v>
      </c>
    </row>
    <row r="2514" spans="1:37" ht="15" x14ac:dyDescent="0.25">
      <c r="A2514" s="269" t="s">
        <v>1317</v>
      </c>
      <c r="B2514" s="269" t="s">
        <v>692</v>
      </c>
      <c r="C2514" s="275">
        <v>265</v>
      </c>
      <c r="D2514" s="269" t="s">
        <v>802</v>
      </c>
      <c r="E2514" s="275">
        <v>1205.4760754211384</v>
      </c>
      <c r="F2514" s="275">
        <v>966.44774178421972</v>
      </c>
      <c r="G2514" s="275">
        <v>1067.8058770109096</v>
      </c>
      <c r="H2514" s="275">
        <v>1134.1272868204092</v>
      </c>
      <c r="I2514" s="275">
        <v>966.44774178421972</v>
      </c>
      <c r="J2514" s="275">
        <v>1047.7586465026841</v>
      </c>
      <c r="K2514" s="275">
        <v>1134.1272868204092</v>
      </c>
      <c r="L2514" s="275">
        <v>971.15060356261301</v>
      </c>
      <c r="M2514" s="275">
        <v>1049.4285671539151</v>
      </c>
      <c r="N2514" s="275">
        <v>352.3299911734681</v>
      </c>
      <c r="O2514" s="275">
        <v>272.75045293764703</v>
      </c>
      <c r="P2514" s="275">
        <v>304.45074208842101</v>
      </c>
      <c r="Q2514" s="275">
        <v>316.58315153873491</v>
      </c>
      <c r="R2514" s="275">
        <v>272.75045293764703</v>
      </c>
      <c r="S2514" s="275">
        <v>293.2120412701471</v>
      </c>
      <c r="T2514" s="275">
        <v>316.58315153873491</v>
      </c>
      <c r="U2514" s="275">
        <v>267.45846098119347</v>
      </c>
      <c r="V2514" s="275">
        <v>291.01218829289388</v>
      </c>
      <c r="W2514" s="275">
        <v>9.5111222120733743</v>
      </c>
      <c r="X2514" s="275">
        <v>0.25765800596041644</v>
      </c>
      <c r="Y2514" s="275">
        <v>4.8843901090168957</v>
      </c>
      <c r="Z2514" s="275">
        <v>2.4425621615661282</v>
      </c>
      <c r="AA2514" s="275">
        <v>2.4425621615661282</v>
      </c>
      <c r="AB2514" s="275">
        <v>2.4425621615661282</v>
      </c>
      <c r="AC2514" s="275">
        <v>2.4425621615661282</v>
      </c>
      <c r="AD2514" s="275">
        <v>2.4425621615661282</v>
      </c>
      <c r="AE2514" s="275">
        <v>2.4425621615661282</v>
      </c>
      <c r="AF2514" s="275">
        <v>763.98109569560881</v>
      </c>
      <c r="AG2514" s="275">
        <v>70.743916842525834</v>
      </c>
      <c r="AH2514" s="275">
        <v>70.743916842525834</v>
      </c>
      <c r="AI2514" s="275">
        <v>63.760700147704163</v>
      </c>
      <c r="AJ2514" s="275">
        <v>63.760700147704163</v>
      </c>
      <c r="AK2514" s="275">
        <v>63.760700147704163</v>
      </c>
    </row>
    <row r="2515" spans="1:37" ht="15" x14ac:dyDescent="0.25">
      <c r="A2515" s="269" t="s">
        <v>1318</v>
      </c>
      <c r="B2515" s="269" t="s">
        <v>1319</v>
      </c>
      <c r="C2515" s="275">
        <v>624</v>
      </c>
      <c r="D2515" s="269" t="s">
        <v>802</v>
      </c>
      <c r="E2515" s="275">
        <v>6240.7193527431245</v>
      </c>
      <c r="F2515" s="275">
        <v>4713.6976248445017</v>
      </c>
      <c r="G2515" s="275">
        <v>5267.5770998274538</v>
      </c>
      <c r="H2515" s="275">
        <v>5182.0715910343051</v>
      </c>
      <c r="I2515" s="275">
        <v>4670.1453642618453</v>
      </c>
      <c r="J2515" s="275">
        <v>4931.146553829728</v>
      </c>
      <c r="K2515" s="275">
        <v>4718.2550332031506</v>
      </c>
      <c r="L2515" s="275">
        <v>4527.6352903784127</v>
      </c>
      <c r="M2515" s="275">
        <v>4612.7382832014655</v>
      </c>
      <c r="N2515" s="275">
        <v>1552.5250646202785</v>
      </c>
      <c r="O2515" s="275">
        <v>1264.9133021349562</v>
      </c>
      <c r="P2515" s="275">
        <v>1384.3839483549716</v>
      </c>
      <c r="Q2515" s="275">
        <v>1398.9257756508457</v>
      </c>
      <c r="R2515" s="275">
        <v>1046.6088140944246</v>
      </c>
      <c r="S2515" s="275">
        <v>1238.9973594388155</v>
      </c>
      <c r="T2515" s="275">
        <v>1161.7787218216974</v>
      </c>
      <c r="U2515" s="275">
        <v>1007.0933631514689</v>
      </c>
      <c r="V2515" s="275">
        <v>1068.5630397070158</v>
      </c>
      <c r="W2515" s="275">
        <v>37.042156330829705</v>
      </c>
      <c r="X2515" s="275">
        <v>0.853213843787063</v>
      </c>
      <c r="Y2515" s="275">
        <v>18.947685087308383</v>
      </c>
      <c r="Z2515" s="275">
        <v>8.7319911750041097</v>
      </c>
      <c r="AA2515" s="275">
        <v>8.7319911750041097</v>
      </c>
      <c r="AB2515" s="275">
        <v>8.7319911750041097</v>
      </c>
      <c r="AC2515" s="275">
        <v>8.7319911750041097</v>
      </c>
      <c r="AD2515" s="275">
        <v>8.7319911750041097</v>
      </c>
      <c r="AE2515" s="275">
        <v>8.7319911750041097</v>
      </c>
      <c r="AF2515" s="275">
        <v>1782.6860556319009</v>
      </c>
      <c r="AG2515" s="275">
        <v>165.07499285042195</v>
      </c>
      <c r="AH2515" s="275">
        <v>165.07499285042195</v>
      </c>
      <c r="AI2515" s="275">
        <v>319.2437317636568</v>
      </c>
      <c r="AJ2515" s="275">
        <v>319.2437317636568</v>
      </c>
      <c r="AK2515" s="275">
        <v>319.2437317636568</v>
      </c>
    </row>
    <row r="2516" spans="1:37" ht="15" x14ac:dyDescent="0.25">
      <c r="A2516" s="269" t="s">
        <v>1320</v>
      </c>
      <c r="B2516" s="269" t="s">
        <v>1321</v>
      </c>
      <c r="C2516" s="275">
        <v>551</v>
      </c>
      <c r="D2516" s="269" t="s">
        <v>802</v>
      </c>
      <c r="E2516" s="275">
        <v>6062.9147367327523</v>
      </c>
      <c r="F2516" s="275">
        <v>4617.5688807469824</v>
      </c>
      <c r="G2516" s="275">
        <v>5142.5781095519778</v>
      </c>
      <c r="H2516" s="275">
        <v>5068.8192954111873</v>
      </c>
      <c r="I2516" s="275">
        <v>4582.3846937840726</v>
      </c>
      <c r="J2516" s="275">
        <v>4828.9399291884401</v>
      </c>
      <c r="K2516" s="275">
        <v>4637.3789763610121</v>
      </c>
      <c r="L2516" s="275">
        <v>4444.7829231014539</v>
      </c>
      <c r="M2516" s="275">
        <v>4530.5711593706201</v>
      </c>
      <c r="N2516" s="275">
        <v>1494.0807260443735</v>
      </c>
      <c r="O2516" s="275">
        <v>1224.2055837178575</v>
      </c>
      <c r="P2516" s="275">
        <v>1337.5967575150337</v>
      </c>
      <c r="Q2516" s="275">
        <v>1351.6852891823401</v>
      </c>
      <c r="R2516" s="275">
        <v>1008.9281640116611</v>
      </c>
      <c r="S2516" s="275">
        <v>1196.0520374853659</v>
      </c>
      <c r="T2516" s="275">
        <v>1120.2673532795179</v>
      </c>
      <c r="U2516" s="275">
        <v>968.040124718735</v>
      </c>
      <c r="V2516" s="275">
        <v>1028.6518903925682</v>
      </c>
      <c r="W2516" s="275">
        <v>35.814741835452828</v>
      </c>
      <c r="X2516" s="275">
        <v>0.83460067537633842</v>
      </c>
      <c r="Y2516" s="275">
        <v>18.324671255414582</v>
      </c>
      <c r="Z2516" s="275">
        <v>8.2735891071812091</v>
      </c>
      <c r="AA2516" s="275">
        <v>8.2735891071812091</v>
      </c>
      <c r="AB2516" s="275">
        <v>8.2735891071812091</v>
      </c>
      <c r="AC2516" s="275">
        <v>8.2735891071812091</v>
      </c>
      <c r="AD2516" s="275">
        <v>8.2735891071812091</v>
      </c>
      <c r="AE2516" s="275">
        <v>8.2735891071812091</v>
      </c>
      <c r="AF2516" s="275">
        <v>1747.8712833505228</v>
      </c>
      <c r="AG2516" s="275">
        <v>161.85117993462401</v>
      </c>
      <c r="AH2516" s="275">
        <v>161.85117993462401</v>
      </c>
      <c r="AI2516" s="275">
        <v>310.48239269407429</v>
      </c>
      <c r="AJ2516" s="275">
        <v>310.48239269407429</v>
      </c>
      <c r="AK2516" s="275">
        <v>310.48239269407429</v>
      </c>
    </row>
    <row r="2517" spans="1:37" ht="15" x14ac:dyDescent="0.25">
      <c r="A2517" s="269" t="s">
        <v>3342</v>
      </c>
      <c r="B2517" s="269" t="s">
        <v>3343</v>
      </c>
      <c r="C2517" s="275">
        <v>156</v>
      </c>
      <c r="D2517" s="269" t="s">
        <v>802</v>
      </c>
      <c r="E2517" s="275">
        <v>655.69740657510044</v>
      </c>
      <c r="F2517" s="275">
        <v>603.98135278977429</v>
      </c>
      <c r="G2517" s="275">
        <v>631.83808485450334</v>
      </c>
      <c r="H2517" s="275">
        <v>669.68160560712442</v>
      </c>
      <c r="I2517" s="275">
        <v>603.98135278977429</v>
      </c>
      <c r="J2517" s="275">
        <v>633.00737347397467</v>
      </c>
      <c r="K2517" s="275">
        <v>669.68160560712442</v>
      </c>
      <c r="L2517" s="275">
        <v>613.63171070656199</v>
      </c>
      <c r="M2517" s="275">
        <v>636.50342323198083</v>
      </c>
      <c r="N2517" s="275">
        <v>229.90500188838263</v>
      </c>
      <c r="O2517" s="275">
        <v>217.28073043346018</v>
      </c>
      <c r="P2517" s="275">
        <v>223.07222185830287</v>
      </c>
      <c r="Q2517" s="275">
        <v>226.0694479743953</v>
      </c>
      <c r="R2517" s="275">
        <v>217.28073043346018</v>
      </c>
      <c r="S2517" s="275">
        <v>220.67975789130713</v>
      </c>
      <c r="T2517" s="275">
        <v>226.0694479743953</v>
      </c>
      <c r="U2517" s="275">
        <v>214.81377204374019</v>
      </c>
      <c r="V2517" s="275">
        <v>219.59514907140581</v>
      </c>
      <c r="W2517" s="275">
        <v>8.188485111565484</v>
      </c>
      <c r="X2517" s="275">
        <v>0.25283821155047381</v>
      </c>
      <c r="Y2517" s="275">
        <v>4.2206616615579788</v>
      </c>
      <c r="Z2517" s="275">
        <v>2.4984601587253001</v>
      </c>
      <c r="AA2517" s="275">
        <v>2.4984601587253001</v>
      </c>
      <c r="AB2517" s="275">
        <v>2.4984601587253001</v>
      </c>
      <c r="AC2517" s="275">
        <v>2.4984601587253001</v>
      </c>
      <c r="AD2517" s="275">
        <v>2.4984601587253001</v>
      </c>
      <c r="AE2517" s="275">
        <v>2.4984601587253001</v>
      </c>
      <c r="AF2517" s="275">
        <v>546.39610244447431</v>
      </c>
      <c r="AG2517" s="275">
        <v>50.595764179032066</v>
      </c>
      <c r="AH2517" s="275">
        <v>50.595764179032066</v>
      </c>
      <c r="AI2517" s="275">
        <v>61.868881109180172</v>
      </c>
      <c r="AJ2517" s="275">
        <v>61.868881109180172</v>
      </c>
      <c r="AK2517" s="275">
        <v>61.868881109180172</v>
      </c>
    </row>
    <row r="2518" spans="1:37" ht="15" x14ac:dyDescent="0.25">
      <c r="A2518" s="269" t="s">
        <v>1322</v>
      </c>
      <c r="B2518" s="269" t="s">
        <v>1323</v>
      </c>
      <c r="C2518" s="275">
        <v>155</v>
      </c>
      <c r="D2518" s="269" t="s">
        <v>802</v>
      </c>
      <c r="E2518" s="275">
        <v>640.75940613450302</v>
      </c>
      <c r="F2518" s="275">
        <v>589.04335234917676</v>
      </c>
      <c r="G2518" s="275">
        <v>616.9000844139058</v>
      </c>
      <c r="H2518" s="275">
        <v>654.74360516652689</v>
      </c>
      <c r="I2518" s="275">
        <v>589.04335234917676</v>
      </c>
      <c r="J2518" s="275">
        <v>618.06937303337713</v>
      </c>
      <c r="K2518" s="275">
        <v>654.74360516652689</v>
      </c>
      <c r="L2518" s="275">
        <v>598.69371026596446</v>
      </c>
      <c r="M2518" s="275">
        <v>621.5654227913833</v>
      </c>
      <c r="N2518" s="275">
        <v>226.36835589562227</v>
      </c>
      <c r="O2518" s="275">
        <v>213.74408444069979</v>
      </c>
      <c r="P2518" s="275">
        <v>219.53557586554246</v>
      </c>
      <c r="Q2518" s="275">
        <v>222.48981185840415</v>
      </c>
      <c r="R2518" s="275">
        <v>213.74408444069979</v>
      </c>
      <c r="S2518" s="275">
        <v>217.12161683693137</v>
      </c>
      <c r="T2518" s="275">
        <v>222.48981185840415</v>
      </c>
      <c r="U2518" s="275">
        <v>211.23413592774901</v>
      </c>
      <c r="V2518" s="275">
        <v>216.01551295541464</v>
      </c>
      <c r="W2518" s="275">
        <v>8.188485111565484</v>
      </c>
      <c r="X2518" s="275">
        <v>0.25283821155047381</v>
      </c>
      <c r="Y2518" s="275">
        <v>4.2206616615579788</v>
      </c>
      <c r="Z2518" s="275">
        <v>2.4984601587253001</v>
      </c>
      <c r="AA2518" s="275">
        <v>2.4984601587253001</v>
      </c>
      <c r="AB2518" s="275">
        <v>2.4984601587253001</v>
      </c>
      <c r="AC2518" s="275">
        <v>2.4984601587253001</v>
      </c>
      <c r="AD2518" s="275">
        <v>2.4984601587253001</v>
      </c>
      <c r="AE2518" s="275">
        <v>2.4984601587253001</v>
      </c>
      <c r="AF2518" s="275">
        <v>544.11484340797426</v>
      </c>
      <c r="AG2518" s="275">
        <v>50.384521604932068</v>
      </c>
      <c r="AH2518" s="275">
        <v>50.384521604932068</v>
      </c>
      <c r="AI2518" s="275">
        <v>61.762685065981721</v>
      </c>
      <c r="AJ2518" s="275">
        <v>61.762685065981721</v>
      </c>
      <c r="AK2518" s="275">
        <v>61.762685065981721</v>
      </c>
    </row>
    <row r="2519" spans="1:37" ht="15" x14ac:dyDescent="0.25">
      <c r="A2519" s="269" t="s">
        <v>3344</v>
      </c>
      <c r="B2519" s="269" t="s">
        <v>1325</v>
      </c>
      <c r="C2519" s="275">
        <v>111</v>
      </c>
      <c r="D2519" s="269" t="s">
        <v>802</v>
      </c>
      <c r="E2519" s="275">
        <v>1898.693815023724</v>
      </c>
      <c r="F2519" s="275">
        <v>1898.693815023724</v>
      </c>
      <c r="G2519" s="275">
        <v>1898.6938150237245</v>
      </c>
      <c r="H2519" s="275">
        <v>1901.9871991227308</v>
      </c>
      <c r="I2519" s="275">
        <v>1895.4004309247173</v>
      </c>
      <c r="J2519" s="275">
        <v>1898.693815023724</v>
      </c>
      <c r="K2519" s="275">
        <v>1901.9871991227308</v>
      </c>
      <c r="L2519" s="275">
        <v>1895.4004309247173</v>
      </c>
      <c r="M2519" s="275">
        <v>1898.693815023724</v>
      </c>
      <c r="N2519" s="275">
        <v>296.68566940543474</v>
      </c>
      <c r="O2519" s="275">
        <v>279.69705939413529</v>
      </c>
      <c r="P2519" s="275">
        <v>286.06778814837259</v>
      </c>
      <c r="Q2519" s="275">
        <v>295.15644807756178</v>
      </c>
      <c r="R2519" s="275">
        <v>279.69705939413529</v>
      </c>
      <c r="S2519" s="275">
        <v>285.87904234048722</v>
      </c>
      <c r="T2519" s="275">
        <v>295.15644807756178</v>
      </c>
      <c r="U2519" s="275">
        <v>278.16783806626233</v>
      </c>
      <c r="V2519" s="275">
        <v>285.69029653260185</v>
      </c>
      <c r="W2519" s="275">
        <v>8.8274128673156032</v>
      </c>
      <c r="X2519" s="275">
        <v>0.25537915477402806</v>
      </c>
      <c r="Y2519" s="275">
        <v>4.5413960110448155</v>
      </c>
      <c r="Z2519" s="275">
        <v>3.2565622725028804</v>
      </c>
      <c r="AA2519" s="275">
        <v>3.2565622725028804</v>
      </c>
      <c r="AB2519" s="275">
        <v>3.2565622725028804</v>
      </c>
      <c r="AC2519" s="275">
        <v>3.2565622725028804</v>
      </c>
      <c r="AD2519" s="275">
        <v>3.2565622725028804</v>
      </c>
      <c r="AE2519" s="275">
        <v>3.2565622725028804</v>
      </c>
      <c r="AF2519" s="275">
        <v>553.64200729160007</v>
      </c>
      <c r="AG2519" s="275">
        <v>51.2666956455</v>
      </c>
      <c r="AH2519" s="275">
        <v>51.2666956455</v>
      </c>
      <c r="AI2519" s="275">
        <v>165.72164253807708</v>
      </c>
      <c r="AJ2519" s="275">
        <v>165.72164253807708</v>
      </c>
      <c r="AK2519" s="275">
        <v>165.72164253807708</v>
      </c>
    </row>
    <row r="2520" spans="1:37" ht="15" x14ac:dyDescent="0.25">
      <c r="A2520" s="269" t="s">
        <v>1324</v>
      </c>
      <c r="B2520" s="269" t="s">
        <v>1325</v>
      </c>
      <c r="C2520" s="275">
        <v>108</v>
      </c>
      <c r="D2520" s="269" t="s">
        <v>802</v>
      </c>
      <c r="E2520" s="275">
        <v>1892.9751170220859</v>
      </c>
      <c r="F2520" s="275">
        <v>1892.9751170220859</v>
      </c>
      <c r="G2520" s="275">
        <v>1892.9751170220854</v>
      </c>
      <c r="H2520" s="275">
        <v>1896.2685011210926</v>
      </c>
      <c r="I2520" s="275">
        <v>1889.6817329230792</v>
      </c>
      <c r="J2520" s="275">
        <v>1892.9751170220859</v>
      </c>
      <c r="K2520" s="275">
        <v>1896.2685011210926</v>
      </c>
      <c r="L2520" s="275">
        <v>1889.6817329230792</v>
      </c>
      <c r="M2520" s="275">
        <v>1892.9751170220859</v>
      </c>
      <c r="N2520" s="275">
        <v>286.80532988150253</v>
      </c>
      <c r="O2520" s="275">
        <v>276.72262198586566</v>
      </c>
      <c r="P2520" s="275">
        <v>280.5036374467295</v>
      </c>
      <c r="Q2520" s="275">
        <v>285.27610855362957</v>
      </c>
      <c r="R2520" s="275">
        <v>276.72262198586566</v>
      </c>
      <c r="S2520" s="275">
        <v>280.31489163884407</v>
      </c>
      <c r="T2520" s="275">
        <v>285.27610855362957</v>
      </c>
      <c r="U2520" s="275">
        <v>275.1934006579927</v>
      </c>
      <c r="V2520" s="275">
        <v>280.12614583095871</v>
      </c>
      <c r="W2520" s="275">
        <v>8.8274128673156032</v>
      </c>
      <c r="X2520" s="275">
        <v>0.25537915477402806</v>
      </c>
      <c r="Y2520" s="275">
        <v>4.5413960110448155</v>
      </c>
      <c r="Z2520" s="275">
        <v>3.2565622725028804</v>
      </c>
      <c r="AA2520" s="275">
        <v>3.2565622725028804</v>
      </c>
      <c r="AB2520" s="275">
        <v>3.2565622725028804</v>
      </c>
      <c r="AC2520" s="275">
        <v>3.2565622725028804</v>
      </c>
      <c r="AD2520" s="275">
        <v>3.2565622725028804</v>
      </c>
      <c r="AE2520" s="275">
        <v>3.2565622725028804</v>
      </c>
      <c r="AF2520" s="275">
        <v>538.52459546160003</v>
      </c>
      <c r="AG2520" s="275">
        <v>49.8668351691</v>
      </c>
      <c r="AH2520" s="275">
        <v>49.8668351691</v>
      </c>
      <c r="AI2520" s="275">
        <v>159.13467268560956</v>
      </c>
      <c r="AJ2520" s="275">
        <v>159.13467268560956</v>
      </c>
      <c r="AK2520" s="275">
        <v>159.13467268560956</v>
      </c>
    </row>
    <row r="2521" spans="1:37" ht="15" x14ac:dyDescent="0.25">
      <c r="A2521" s="269" t="s">
        <v>1326</v>
      </c>
      <c r="B2521" s="269" t="s">
        <v>695</v>
      </c>
      <c r="C2521" s="275">
        <v>1066</v>
      </c>
      <c r="D2521" s="269" t="s">
        <v>802</v>
      </c>
      <c r="E2521" s="275">
        <v>19168.735291271791</v>
      </c>
      <c r="F2521" s="275">
        <v>13067.965860437485</v>
      </c>
      <c r="G2521" s="275">
        <v>15725.595083895862</v>
      </c>
      <c r="H2521" s="275">
        <v>17775.625591395125</v>
      </c>
      <c r="I2521" s="275">
        <v>12593.494005540921</v>
      </c>
      <c r="J2521" s="275">
        <v>14818.034194395967</v>
      </c>
      <c r="K2521" s="275">
        <v>17749.454772460682</v>
      </c>
      <c r="L2521" s="275">
        <v>9810.3631740434175</v>
      </c>
      <c r="M2521" s="275">
        <v>12825.296334212018</v>
      </c>
      <c r="N2521" s="275">
        <v>3814.7758828318993</v>
      </c>
      <c r="O2521" s="275">
        <v>2637.9194175245257</v>
      </c>
      <c r="P2521" s="275">
        <v>3126.9824367245565</v>
      </c>
      <c r="Q2521" s="275">
        <v>3537.1652424521772</v>
      </c>
      <c r="R2521" s="275">
        <v>2746.1598647537185</v>
      </c>
      <c r="S2521" s="275">
        <v>3097.9909328229628</v>
      </c>
      <c r="T2521" s="275">
        <v>3561.4149846020528</v>
      </c>
      <c r="U2521" s="275">
        <v>2513.4180950593036</v>
      </c>
      <c r="V2521" s="275">
        <v>2938.8325938734324</v>
      </c>
      <c r="W2521" s="275">
        <v>65.195056170206357</v>
      </c>
      <c r="X2521" s="275">
        <v>2.6111613502125497</v>
      </c>
      <c r="Y2521" s="275">
        <v>33.903108760209456</v>
      </c>
      <c r="Z2521" s="275">
        <v>26.895360631419955</v>
      </c>
      <c r="AA2521" s="275">
        <v>26.895360631419955</v>
      </c>
      <c r="AB2521" s="275">
        <v>26.895360631419955</v>
      </c>
      <c r="AC2521" s="275">
        <v>26.895360631419955</v>
      </c>
      <c r="AD2521" s="275">
        <v>26.895360631419955</v>
      </c>
      <c r="AE2521" s="275">
        <v>26.895360631419955</v>
      </c>
      <c r="AF2521" s="275">
        <v>4750.8309573351062</v>
      </c>
      <c r="AG2521" s="275">
        <v>439.92213640869659</v>
      </c>
      <c r="AH2521" s="275">
        <v>439.92213640869659</v>
      </c>
      <c r="AI2521" s="275">
        <v>1755.0808506247747</v>
      </c>
      <c r="AJ2521" s="275">
        <v>1755.0808506247747</v>
      </c>
      <c r="AK2521" s="275">
        <v>1755.0808506247747</v>
      </c>
    </row>
    <row r="2522" spans="1:37" ht="15" x14ac:dyDescent="0.25">
      <c r="A2522" s="269" t="s">
        <v>696</v>
      </c>
      <c r="B2522" s="269" t="s">
        <v>693</v>
      </c>
      <c r="C2522" s="275">
        <v>0</v>
      </c>
      <c r="D2522" s="269" t="s">
        <v>802</v>
      </c>
      <c r="E2522" s="275">
        <v>0</v>
      </c>
      <c r="F2522" s="275">
        <v>0</v>
      </c>
      <c r="G2522" s="275">
        <v>0</v>
      </c>
      <c r="H2522" s="275">
        <v>0</v>
      </c>
      <c r="I2522" s="275">
        <v>0</v>
      </c>
      <c r="J2522" s="275">
        <v>0</v>
      </c>
      <c r="K2522" s="275">
        <v>0</v>
      </c>
      <c r="L2522" s="275">
        <v>0</v>
      </c>
      <c r="M2522" s="275">
        <v>0</v>
      </c>
      <c r="N2522" s="275">
        <v>0</v>
      </c>
      <c r="O2522" s="275">
        <v>0</v>
      </c>
      <c r="P2522" s="275">
        <v>0</v>
      </c>
      <c r="Q2522" s="275">
        <v>0</v>
      </c>
      <c r="R2522" s="275">
        <v>0</v>
      </c>
      <c r="S2522" s="275">
        <v>0</v>
      </c>
      <c r="T2522" s="275">
        <v>0</v>
      </c>
      <c r="U2522" s="275">
        <v>0</v>
      </c>
      <c r="V2522" s="275">
        <v>0</v>
      </c>
      <c r="W2522" s="275">
        <v>5.7160601544037606</v>
      </c>
      <c r="X2522" s="275">
        <v>0.13045354145585089</v>
      </c>
      <c r="Y2522" s="275">
        <v>2.9232568479298058</v>
      </c>
      <c r="Z2522" s="275">
        <v>1.1075629700891818</v>
      </c>
      <c r="AA2522" s="275">
        <v>1.1075629700891818</v>
      </c>
      <c r="AB2522" s="275">
        <v>1.1075629700891818</v>
      </c>
      <c r="AC2522" s="275">
        <v>1.1075629700891818</v>
      </c>
      <c r="AD2522" s="275">
        <v>1.1075629700891818</v>
      </c>
      <c r="AE2522" s="275">
        <v>1.1075629700891818</v>
      </c>
      <c r="AF2522" s="275">
        <v>0</v>
      </c>
      <c r="AG2522" s="275">
        <v>0</v>
      </c>
      <c r="AH2522" s="275">
        <v>0</v>
      </c>
      <c r="AI2522" s="275">
        <v>0</v>
      </c>
      <c r="AJ2522" s="275">
        <v>0</v>
      </c>
      <c r="AK2522" s="275">
        <v>0</v>
      </c>
    </row>
    <row r="2523" spans="1:37" ht="15" x14ac:dyDescent="0.25">
      <c r="A2523" s="269" t="s">
        <v>1327</v>
      </c>
      <c r="B2523" s="269" t="s">
        <v>693</v>
      </c>
      <c r="C2523" s="275">
        <v>86</v>
      </c>
      <c r="D2523" s="269" t="s">
        <v>802</v>
      </c>
      <c r="E2523" s="275">
        <v>849.94833120689077</v>
      </c>
      <c r="F2523" s="275">
        <v>653.09440270871971</v>
      </c>
      <c r="G2523" s="275">
        <v>707.03910368768902</v>
      </c>
      <c r="H2523" s="275">
        <v>761.56299051779524</v>
      </c>
      <c r="I2523" s="275">
        <v>657.32857340736336</v>
      </c>
      <c r="J2523" s="275">
        <v>708.43238298606968</v>
      </c>
      <c r="K2523" s="275">
        <v>769.36847338539053</v>
      </c>
      <c r="L2523" s="275">
        <v>653.09440270871971</v>
      </c>
      <c r="M2523" s="275">
        <v>694.12024282467132</v>
      </c>
      <c r="N2523" s="275">
        <v>258.07621777993586</v>
      </c>
      <c r="O2523" s="275">
        <v>172.68753527689429</v>
      </c>
      <c r="P2523" s="275">
        <v>198.41520691816299</v>
      </c>
      <c r="Q2523" s="275">
        <v>231.37952469061707</v>
      </c>
      <c r="R2523" s="275">
        <v>176.42774667392032</v>
      </c>
      <c r="S2523" s="275">
        <v>201.07496361130507</v>
      </c>
      <c r="T2523" s="275">
        <v>234.53313372510723</v>
      </c>
      <c r="U2523" s="275">
        <v>172.38678657254368</v>
      </c>
      <c r="V2523" s="275">
        <v>194.86314910706477</v>
      </c>
      <c r="W2523" s="275">
        <v>5.7160601544037606</v>
      </c>
      <c r="X2523" s="275">
        <v>0.13045354145585089</v>
      </c>
      <c r="Y2523" s="275">
        <v>2.9232568479298058</v>
      </c>
      <c r="Z2523" s="275">
        <v>1.1075629700891818</v>
      </c>
      <c r="AA2523" s="275">
        <v>1.1075629700891818</v>
      </c>
      <c r="AB2523" s="275">
        <v>1.1075629700891818</v>
      </c>
      <c r="AC2523" s="275">
        <v>1.1075629700891818</v>
      </c>
      <c r="AD2523" s="275">
        <v>1.1075629700891818</v>
      </c>
      <c r="AE2523" s="275">
        <v>1.1075629700891818</v>
      </c>
      <c r="AF2523" s="275">
        <v>278.0148262608804</v>
      </c>
      <c r="AG2523" s="275">
        <v>25.743905348555405</v>
      </c>
      <c r="AH2523" s="275">
        <v>25.743905348555405</v>
      </c>
      <c r="AI2523" s="275">
        <v>29.415560222710646</v>
      </c>
      <c r="AJ2523" s="275">
        <v>29.415560222710646</v>
      </c>
      <c r="AK2523" s="275">
        <v>29.415560222710646</v>
      </c>
    </row>
    <row r="2524" spans="1:37" ht="15" x14ac:dyDescent="0.25">
      <c r="A2524" s="269" t="s">
        <v>1328</v>
      </c>
      <c r="B2524" s="269" t="s">
        <v>693</v>
      </c>
      <c r="C2524" s="275">
        <v>83</v>
      </c>
      <c r="D2524" s="269" t="s">
        <v>802</v>
      </c>
      <c r="E2524" s="275">
        <v>504.93820631143603</v>
      </c>
      <c r="F2524" s="275">
        <v>376.4458120196897</v>
      </c>
      <c r="G2524" s="275">
        <v>426.09398791676875</v>
      </c>
      <c r="H2524" s="275">
        <v>446.54612131625936</v>
      </c>
      <c r="I2524" s="275">
        <v>376.4458120196897</v>
      </c>
      <c r="J2524" s="275">
        <v>411.49596666797447</v>
      </c>
      <c r="K2524" s="275">
        <v>446.54612131625936</v>
      </c>
      <c r="L2524" s="275">
        <v>376.4458120196897</v>
      </c>
      <c r="M2524" s="275">
        <v>411.49596666797447</v>
      </c>
      <c r="N2524" s="275">
        <v>153.78656648249856</v>
      </c>
      <c r="O2524" s="275">
        <v>117.03568854987527</v>
      </c>
      <c r="P2524" s="275">
        <v>131.41113294478447</v>
      </c>
      <c r="Q2524" s="275">
        <v>137.47164162386838</v>
      </c>
      <c r="R2524" s="275">
        <v>117.03568854987527</v>
      </c>
      <c r="S2524" s="275">
        <v>127.25366508687182</v>
      </c>
      <c r="T2524" s="275">
        <v>137.47164162386838</v>
      </c>
      <c r="U2524" s="275">
        <v>116.7207419768549</v>
      </c>
      <c r="V2524" s="275">
        <v>127.09619180036165</v>
      </c>
      <c r="W2524" s="275">
        <v>5.7160601544037606</v>
      </c>
      <c r="X2524" s="275">
        <v>0.13045354145585089</v>
      </c>
      <c r="Y2524" s="275">
        <v>2.9232568479298058</v>
      </c>
      <c r="Z2524" s="275">
        <v>1.1075629700891818</v>
      </c>
      <c r="AA2524" s="275">
        <v>1.1075629700891818</v>
      </c>
      <c r="AB2524" s="275">
        <v>1.1075629700891818</v>
      </c>
      <c r="AC2524" s="275">
        <v>1.1075629700891818</v>
      </c>
      <c r="AD2524" s="275">
        <v>1.1075629700891818</v>
      </c>
      <c r="AE2524" s="275">
        <v>1.1075629700891818</v>
      </c>
      <c r="AF2524" s="275">
        <v>180.21240550588058</v>
      </c>
      <c r="AG2524" s="275">
        <v>16.68749908105913</v>
      </c>
      <c r="AH2524" s="275">
        <v>16.68749908105913</v>
      </c>
      <c r="AI2524" s="275">
        <v>28.245620233458535</v>
      </c>
      <c r="AJ2524" s="275">
        <v>28.245620233458535</v>
      </c>
      <c r="AK2524" s="275">
        <v>28.245620233458535</v>
      </c>
    </row>
    <row r="2525" spans="1:37" ht="15" x14ac:dyDescent="0.25">
      <c r="A2525" s="269" t="s">
        <v>1329</v>
      </c>
      <c r="B2525" s="269" t="s">
        <v>2487</v>
      </c>
      <c r="C2525" s="275">
        <v>131</v>
      </c>
      <c r="D2525" s="269" t="s">
        <v>802</v>
      </c>
      <c r="E2525" s="275">
        <v>1805.3234084834569</v>
      </c>
      <c r="F2525" s="275">
        <v>1070.0895900640248</v>
      </c>
      <c r="G2525" s="275">
        <v>1362.4923968647529</v>
      </c>
      <c r="H2525" s="275">
        <v>2128.2596656657533</v>
      </c>
      <c r="I2525" s="275">
        <v>1072.9123705297873</v>
      </c>
      <c r="J2525" s="275">
        <v>1500.4206205438891</v>
      </c>
      <c r="K2525" s="275">
        <v>2155.1342508997664</v>
      </c>
      <c r="L2525" s="275">
        <v>1205.1112061447589</v>
      </c>
      <c r="M2525" s="275">
        <v>1555.0234354945851</v>
      </c>
      <c r="N2525" s="275">
        <v>417.45863971098748</v>
      </c>
      <c r="O2525" s="275">
        <v>303.65740564178452</v>
      </c>
      <c r="P2525" s="275">
        <v>346.11687598302569</v>
      </c>
      <c r="Q2525" s="275">
        <v>426.41794016806926</v>
      </c>
      <c r="R2525" s="275">
        <v>304.73499500215166</v>
      </c>
      <c r="S2525" s="275">
        <v>366.27071132219885</v>
      </c>
      <c r="T2525" s="275">
        <v>438.27142313210743</v>
      </c>
      <c r="U2525" s="275">
        <v>315.82500048365421</v>
      </c>
      <c r="V2525" s="275">
        <v>368.03139499586973</v>
      </c>
      <c r="W2525" s="275">
        <v>8.3771925150425819</v>
      </c>
      <c r="X2525" s="275">
        <v>0.38106505637382204</v>
      </c>
      <c r="Y2525" s="275">
        <v>4.3791287857082022</v>
      </c>
      <c r="Z2525" s="275">
        <v>3.7002003543117321</v>
      </c>
      <c r="AA2525" s="275">
        <v>3.7002003543117321</v>
      </c>
      <c r="AB2525" s="275">
        <v>3.7002003543117321</v>
      </c>
      <c r="AC2525" s="275">
        <v>3.7002003543117321</v>
      </c>
      <c r="AD2525" s="275">
        <v>3.7002003543117321</v>
      </c>
      <c r="AE2525" s="275">
        <v>3.7002003543117321</v>
      </c>
      <c r="AF2525" s="275">
        <v>551.87428172165517</v>
      </c>
      <c r="AG2525" s="275">
        <v>51.103009960442151</v>
      </c>
      <c r="AH2525" s="275">
        <v>51.103009960442151</v>
      </c>
      <c r="AI2525" s="275">
        <v>187.86264304190831</v>
      </c>
      <c r="AJ2525" s="275">
        <v>187.86264304190831</v>
      </c>
      <c r="AK2525" s="275">
        <v>187.86264304190831</v>
      </c>
    </row>
    <row r="2526" spans="1:37" ht="30" x14ac:dyDescent="0.25">
      <c r="A2526" s="269" t="s">
        <v>1330</v>
      </c>
      <c r="B2526" s="269" t="s">
        <v>1331</v>
      </c>
      <c r="C2526" s="275">
        <v>164</v>
      </c>
      <c r="D2526" s="269" t="s">
        <v>802</v>
      </c>
      <c r="E2526" s="275">
        <v>3978.9601326335319</v>
      </c>
      <c r="F2526" s="275">
        <v>3203.8655180372152</v>
      </c>
      <c r="G2526" s="275">
        <v>3498.6987472370006</v>
      </c>
      <c r="H2526" s="275">
        <v>3836.1068000962441</v>
      </c>
      <c r="I2526" s="275">
        <v>2445.517816180758</v>
      </c>
      <c r="J2526" s="275">
        <v>3251.5530661353632</v>
      </c>
      <c r="K2526" s="275">
        <v>3869.7000316387598</v>
      </c>
      <c r="L2526" s="275">
        <v>1804.100990702605</v>
      </c>
      <c r="M2526" s="275">
        <v>2535.1238148638095</v>
      </c>
      <c r="N2526" s="275">
        <v>590.58320970282364</v>
      </c>
      <c r="O2526" s="275">
        <v>450.87715083141632</v>
      </c>
      <c r="P2526" s="275">
        <v>500.0262719803145</v>
      </c>
      <c r="Q2526" s="275">
        <v>575.20797980089856</v>
      </c>
      <c r="R2526" s="275">
        <v>452.22413753187521</v>
      </c>
      <c r="S2526" s="275">
        <v>508.76907501009998</v>
      </c>
      <c r="T2526" s="275">
        <v>590.02483350594628</v>
      </c>
      <c r="U2526" s="275">
        <v>410.53480305888752</v>
      </c>
      <c r="V2526" s="275">
        <v>483.09644435671578</v>
      </c>
      <c r="W2526" s="275">
        <v>10.067349492990166</v>
      </c>
      <c r="X2526" s="275">
        <v>0.52801336894661088</v>
      </c>
      <c r="Y2526" s="275">
        <v>5.2976814309683888</v>
      </c>
      <c r="Z2526" s="275">
        <v>5.0507230629276165</v>
      </c>
      <c r="AA2526" s="275">
        <v>5.0507230629276165</v>
      </c>
      <c r="AB2526" s="275">
        <v>5.0507230629276165</v>
      </c>
      <c r="AC2526" s="275">
        <v>5.0507230629276165</v>
      </c>
      <c r="AD2526" s="275">
        <v>5.0507230629276165</v>
      </c>
      <c r="AE2526" s="275">
        <v>5.0507230629276165</v>
      </c>
      <c r="AF2526" s="275">
        <v>911.18969068983279</v>
      </c>
      <c r="AG2526" s="275">
        <v>84.375247980820831</v>
      </c>
      <c r="AH2526" s="275">
        <v>84.375247980820831</v>
      </c>
      <c r="AI2526" s="275">
        <v>436.17944891366301</v>
      </c>
      <c r="AJ2526" s="275">
        <v>436.17944891366301</v>
      </c>
      <c r="AK2526" s="275">
        <v>436.17944891366301</v>
      </c>
    </row>
    <row r="2527" spans="1:37" ht="30" x14ac:dyDescent="0.25">
      <c r="A2527" s="269" t="s">
        <v>1332</v>
      </c>
      <c r="B2527" s="269" t="s">
        <v>1331</v>
      </c>
      <c r="C2527" s="275">
        <v>176</v>
      </c>
      <c r="D2527" s="269" t="s">
        <v>802</v>
      </c>
      <c r="E2527" s="275">
        <v>4046.7197015268598</v>
      </c>
      <c r="F2527" s="275">
        <v>3245.4682053075985</v>
      </c>
      <c r="G2527" s="275">
        <v>3553.9567768974775</v>
      </c>
      <c r="H2527" s="275">
        <v>3894.7628073961764</v>
      </c>
      <c r="I2527" s="275">
        <v>2515.5849913885713</v>
      </c>
      <c r="J2527" s="275">
        <v>3308.0932663896706</v>
      </c>
      <c r="K2527" s="275">
        <v>3928.3560389386921</v>
      </c>
      <c r="L2527" s="275">
        <v>1845.7036779729881</v>
      </c>
      <c r="M2527" s="275">
        <v>2591.6640151181159</v>
      </c>
      <c r="N2527" s="275">
        <v>634.06800644423345</v>
      </c>
      <c r="O2527" s="275">
        <v>484.06077463967779</v>
      </c>
      <c r="P2527" s="275">
        <v>538.45506313958617</v>
      </c>
      <c r="Q2527" s="275">
        <v>615.08123628723183</v>
      </c>
      <c r="R2527" s="275">
        <v>485.40776134013669</v>
      </c>
      <c r="S2527" s="275">
        <v>547.64389937270482</v>
      </c>
      <c r="T2527" s="275">
        <v>629.89808999227955</v>
      </c>
      <c r="U2527" s="275">
        <v>443.68900827309562</v>
      </c>
      <c r="V2527" s="275">
        <v>521.95655942229394</v>
      </c>
      <c r="W2527" s="275">
        <v>11.14923264606961</v>
      </c>
      <c r="X2527" s="275">
        <v>0.54635700795393449</v>
      </c>
      <c r="Y2527" s="275">
        <v>5.8477948270117723</v>
      </c>
      <c r="Z2527" s="275">
        <v>5.287224755868781</v>
      </c>
      <c r="AA2527" s="275">
        <v>5.287224755868781</v>
      </c>
      <c r="AB2527" s="275">
        <v>5.287224755868781</v>
      </c>
      <c r="AC2527" s="275">
        <v>5.287224755868781</v>
      </c>
      <c r="AD2527" s="275">
        <v>5.287224755868781</v>
      </c>
      <c r="AE2527" s="275">
        <v>5.287224755868781</v>
      </c>
      <c r="AF2527" s="275">
        <v>837.07728267643279</v>
      </c>
      <c r="AG2527" s="275">
        <v>77.512521292820836</v>
      </c>
      <c r="AH2527" s="275">
        <v>77.512521292820836</v>
      </c>
      <c r="AI2527" s="275">
        <v>441.05692968590483</v>
      </c>
      <c r="AJ2527" s="275">
        <v>441.05692968590483</v>
      </c>
      <c r="AK2527" s="275">
        <v>441.05692968590483</v>
      </c>
    </row>
    <row r="2528" spans="1:37" ht="15" x14ac:dyDescent="0.25">
      <c r="A2528" s="269" t="s">
        <v>1334</v>
      </c>
      <c r="B2528" s="269" t="s">
        <v>1333</v>
      </c>
      <c r="C2528" s="275">
        <v>139</v>
      </c>
      <c r="D2528" s="269" t="s">
        <v>802</v>
      </c>
      <c r="E2528" s="275">
        <v>2266.4320212465977</v>
      </c>
      <c r="F2528" s="275">
        <v>1702.628474418708</v>
      </c>
      <c r="G2528" s="275">
        <v>1918.9509585390617</v>
      </c>
      <c r="H2528" s="275">
        <v>2114.6636437011985</v>
      </c>
      <c r="I2528" s="275">
        <v>1618.2859050354768</v>
      </c>
      <c r="J2528" s="275">
        <v>1847.0069407760957</v>
      </c>
      <c r="K2528" s="275">
        <v>2141.5382289352115</v>
      </c>
      <c r="L2528" s="275">
        <v>1249.1096454814822</v>
      </c>
      <c r="M2528" s="275">
        <v>1607.6297569123808</v>
      </c>
      <c r="N2528" s="275">
        <v>448.22472753418475</v>
      </c>
      <c r="O2528" s="275">
        <v>343.78968401808481</v>
      </c>
      <c r="P2528" s="275">
        <v>381.81056885936204</v>
      </c>
      <c r="Q2528" s="275">
        <v>426.6231332427069</v>
      </c>
      <c r="R2528" s="275">
        <v>344.86727337845196</v>
      </c>
      <c r="S2528" s="275">
        <v>388.27303670191759</v>
      </c>
      <c r="T2528" s="275">
        <v>438.47661620674501</v>
      </c>
      <c r="U2528" s="275">
        <v>322.99136301250996</v>
      </c>
      <c r="V2528" s="275">
        <v>373.55076245186621</v>
      </c>
      <c r="W2528" s="275">
        <v>8.8383949536710205</v>
      </c>
      <c r="X2528" s="275">
        <v>0.36490190658859661</v>
      </c>
      <c r="Y2528" s="275">
        <v>4.6016484301298082</v>
      </c>
      <c r="Z2528" s="275">
        <v>3.7284320903995787</v>
      </c>
      <c r="AA2528" s="275">
        <v>3.7284320903995787</v>
      </c>
      <c r="AB2528" s="275">
        <v>3.7284320903995787</v>
      </c>
      <c r="AC2528" s="275">
        <v>3.7284320903995787</v>
      </c>
      <c r="AD2528" s="275">
        <v>3.7284320903995787</v>
      </c>
      <c r="AE2528" s="275">
        <v>3.7284320903995787</v>
      </c>
      <c r="AF2528" s="275">
        <v>598.43754906965523</v>
      </c>
      <c r="AG2528" s="275">
        <v>55.414693683542161</v>
      </c>
      <c r="AH2528" s="275">
        <v>55.414693683542161</v>
      </c>
      <c r="AI2528" s="275">
        <v>180.60569265359575</v>
      </c>
      <c r="AJ2528" s="275">
        <v>180.60569265359575</v>
      </c>
      <c r="AK2528" s="275">
        <v>180.60569265359575</v>
      </c>
    </row>
    <row r="2529" spans="1:37" ht="15" x14ac:dyDescent="0.25">
      <c r="A2529" s="269" t="s">
        <v>1335</v>
      </c>
      <c r="B2529" s="269" t="s">
        <v>694</v>
      </c>
      <c r="C2529" s="275">
        <v>174</v>
      </c>
      <c r="D2529" s="269" t="s">
        <v>802</v>
      </c>
      <c r="E2529" s="275">
        <v>3956.9120746412568</v>
      </c>
      <c r="F2529" s="275">
        <v>1897.9525655608261</v>
      </c>
      <c r="G2529" s="275">
        <v>2839.302603272281</v>
      </c>
      <c r="H2529" s="275">
        <v>2864.8446384050853</v>
      </c>
      <c r="I2529" s="275">
        <v>1897.9525655608261</v>
      </c>
      <c r="J2529" s="275">
        <v>2406.3069340477332</v>
      </c>
      <c r="K2529" s="275">
        <v>2864.8446384050853</v>
      </c>
      <c r="L2529" s="275">
        <v>1897.9525655608261</v>
      </c>
      <c r="M2529" s="275">
        <v>2406.3069340477332</v>
      </c>
      <c r="N2529" s="275">
        <v>739.01622857059999</v>
      </c>
      <c r="O2529" s="275">
        <v>426.15005112389173</v>
      </c>
      <c r="P2529" s="275">
        <v>569.2341577983799</v>
      </c>
      <c r="Q2529" s="275">
        <v>582.40994330764045</v>
      </c>
      <c r="R2529" s="275">
        <v>426.15005112389173</v>
      </c>
      <c r="S2529" s="275">
        <v>506.6110704397388</v>
      </c>
      <c r="T2529" s="275">
        <v>582.40994330764045</v>
      </c>
      <c r="U2529" s="275">
        <v>425.59604794380169</v>
      </c>
      <c r="V2529" s="275">
        <v>506.33406884969372</v>
      </c>
      <c r="W2529" s="275">
        <v>11.687382756727201</v>
      </c>
      <c r="X2529" s="275">
        <v>0.3599295985519646</v>
      </c>
      <c r="Y2529" s="275">
        <v>6.0236561776395829</v>
      </c>
      <c r="Z2529" s="275">
        <v>4.8870334721255766</v>
      </c>
      <c r="AA2529" s="275">
        <v>4.8870334721255766</v>
      </c>
      <c r="AB2529" s="275">
        <v>4.8870334721255766</v>
      </c>
      <c r="AC2529" s="275">
        <v>4.8870334721255766</v>
      </c>
      <c r="AD2529" s="275">
        <v>4.8870334721255766</v>
      </c>
      <c r="AE2529" s="275">
        <v>4.8870334721255766</v>
      </c>
      <c r="AF2529" s="275">
        <v>874.06590983337765</v>
      </c>
      <c r="AG2529" s="275">
        <v>80.937537068563472</v>
      </c>
      <c r="AH2529" s="275">
        <v>80.937537068563472</v>
      </c>
      <c r="AI2529" s="275">
        <v>297.5289256108652</v>
      </c>
      <c r="AJ2529" s="275">
        <v>297.5289256108652</v>
      </c>
      <c r="AK2529" s="275">
        <v>297.5289256108652</v>
      </c>
    </row>
    <row r="2530" spans="1:37" ht="15" x14ac:dyDescent="0.25">
      <c r="A2530" s="269" t="s">
        <v>1336</v>
      </c>
      <c r="B2530" s="269" t="s">
        <v>698</v>
      </c>
      <c r="C2530" s="275">
        <v>796</v>
      </c>
      <c r="D2530" s="269" t="s">
        <v>802</v>
      </c>
      <c r="E2530" s="275">
        <v>9759.9583949272746</v>
      </c>
      <c r="F2530" s="275">
        <v>6271.2810401896177</v>
      </c>
      <c r="G2530" s="275">
        <v>7717.7533187657946</v>
      </c>
      <c r="H2530" s="275">
        <v>8357.3398190422431</v>
      </c>
      <c r="I2530" s="275">
        <v>6275.7039666460178</v>
      </c>
      <c r="J2530" s="275">
        <v>7403.8176261445506</v>
      </c>
      <c r="K2530" s="275">
        <v>8486.3754942249707</v>
      </c>
      <c r="L2530" s="275">
        <v>6303.4019878330109</v>
      </c>
      <c r="M2530" s="275">
        <v>7361.6289957575427</v>
      </c>
      <c r="N2530" s="275">
        <v>2472.7368865730091</v>
      </c>
      <c r="O2530" s="275">
        <v>1627.7451764748575</v>
      </c>
      <c r="P2530" s="275">
        <v>1931.3504361546647</v>
      </c>
      <c r="Q2530" s="275">
        <v>2184.5762664931103</v>
      </c>
      <c r="R2530" s="275">
        <v>1633.2187517981088</v>
      </c>
      <c r="S2530" s="275">
        <v>1894.2119811843409</v>
      </c>
      <c r="T2530" s="275">
        <v>2241.9353952718561</v>
      </c>
      <c r="U2530" s="275">
        <v>1626.4319197689608</v>
      </c>
      <c r="V2530" s="275">
        <v>1873.3693609563488</v>
      </c>
      <c r="W2530" s="275">
        <v>49.539735911975662</v>
      </c>
      <c r="X2530" s="275">
        <v>1.5238091973712449</v>
      </c>
      <c r="Y2530" s="275">
        <v>25.531772554673452</v>
      </c>
      <c r="Z2530" s="275">
        <v>17.684048919362553</v>
      </c>
      <c r="AA2530" s="275">
        <v>17.684048919362553</v>
      </c>
      <c r="AB2530" s="275">
        <v>17.684048919362553</v>
      </c>
      <c r="AC2530" s="275">
        <v>17.684048919362553</v>
      </c>
      <c r="AD2530" s="275">
        <v>17.684048919362553</v>
      </c>
      <c r="AE2530" s="275">
        <v>17.684048919362553</v>
      </c>
      <c r="AF2530" s="275">
        <v>3281.0054922869085</v>
      </c>
      <c r="AG2530" s="275">
        <v>303.81776452829848</v>
      </c>
      <c r="AH2530" s="275">
        <v>303.81776452829848</v>
      </c>
      <c r="AI2530" s="275">
        <v>681.75522841217241</v>
      </c>
      <c r="AJ2530" s="275">
        <v>681.75522841217241</v>
      </c>
      <c r="AK2530" s="275">
        <v>681.75522841217241</v>
      </c>
    </row>
    <row r="2531" spans="1:37" ht="15" x14ac:dyDescent="0.25">
      <c r="A2531" s="269" t="s">
        <v>1337</v>
      </c>
      <c r="B2531" s="269" t="s">
        <v>699</v>
      </c>
      <c r="C2531" s="275">
        <v>83</v>
      </c>
      <c r="D2531" s="269" t="s">
        <v>802</v>
      </c>
      <c r="E2531" s="275">
        <v>907.9190056829043</v>
      </c>
      <c r="F2531" s="275">
        <v>679.11022468199928</v>
      </c>
      <c r="G2531" s="275">
        <v>745.03799534949383</v>
      </c>
      <c r="H2531" s="275">
        <v>803.55623874244168</v>
      </c>
      <c r="I2531" s="275">
        <v>683.34439538064282</v>
      </c>
      <c r="J2531" s="275">
        <v>742.43691808503263</v>
      </c>
      <c r="K2531" s="275">
        <v>811.36172161003708</v>
      </c>
      <c r="L2531" s="275">
        <v>679.11022468199928</v>
      </c>
      <c r="M2531" s="275">
        <v>728.12477792363427</v>
      </c>
      <c r="N2531" s="275">
        <v>275.07598254659763</v>
      </c>
      <c r="O2531" s="275">
        <v>186.56566976733484</v>
      </c>
      <c r="P2531" s="275">
        <v>213.73007107029693</v>
      </c>
      <c r="Q2531" s="275">
        <v>247.2746771330718</v>
      </c>
      <c r="R2531" s="275">
        <v>190.32059046138747</v>
      </c>
      <c r="S2531" s="275">
        <v>215.96896172626597</v>
      </c>
      <c r="T2531" s="275">
        <v>249.83472504605052</v>
      </c>
      <c r="U2531" s="275">
        <v>186.27963036001083</v>
      </c>
      <c r="V2531" s="275">
        <v>209.76450187053899</v>
      </c>
      <c r="W2531" s="275">
        <v>5.9982875772246365</v>
      </c>
      <c r="X2531" s="275">
        <v>0.18282825327914254</v>
      </c>
      <c r="Y2531" s="275">
        <v>3.0905579152518894</v>
      </c>
      <c r="Z2531" s="275">
        <v>1.4604988636537239</v>
      </c>
      <c r="AA2531" s="275">
        <v>1.4604988636537239</v>
      </c>
      <c r="AB2531" s="275">
        <v>1.4604988636537239</v>
      </c>
      <c r="AC2531" s="275">
        <v>1.4604988636537239</v>
      </c>
      <c r="AD2531" s="275">
        <v>1.4604988636537239</v>
      </c>
      <c r="AE2531" s="275">
        <v>1.4604988636537239</v>
      </c>
      <c r="AF2531" s="275">
        <v>322.09339032068038</v>
      </c>
      <c r="AG2531" s="275">
        <v>29.825542457655406</v>
      </c>
      <c r="AH2531" s="275">
        <v>29.825542457655406</v>
      </c>
      <c r="AI2531" s="275">
        <v>34.935453002638724</v>
      </c>
      <c r="AJ2531" s="275">
        <v>34.935453002638724</v>
      </c>
      <c r="AK2531" s="275">
        <v>34.935453002638724</v>
      </c>
    </row>
    <row r="2532" spans="1:37" ht="15" x14ac:dyDescent="0.25">
      <c r="A2532" s="269" t="s">
        <v>1338</v>
      </c>
      <c r="B2532" s="269" t="s">
        <v>1339</v>
      </c>
      <c r="C2532" s="275">
        <v>86</v>
      </c>
      <c r="D2532" s="269" t="s">
        <v>802</v>
      </c>
      <c r="E2532" s="275">
        <v>1041.5807217985302</v>
      </c>
      <c r="F2532" s="275">
        <v>750.99106925223555</v>
      </c>
      <c r="G2532" s="275">
        <v>860.53578382151863</v>
      </c>
      <c r="H2532" s="275">
        <v>944.3852187385171</v>
      </c>
      <c r="I2532" s="275">
        <v>753.81384971799798</v>
      </c>
      <c r="J2532" s="275">
        <v>873.92467783275265</v>
      </c>
      <c r="K2532" s="275">
        <v>971.25980397252965</v>
      </c>
      <c r="L2532" s="275">
        <v>773.41906312477079</v>
      </c>
      <c r="M2532" s="275">
        <v>871.55749124747615</v>
      </c>
      <c r="N2532" s="275">
        <v>263.14916676551479</v>
      </c>
      <c r="O2532" s="275">
        <v>180.71804189929799</v>
      </c>
      <c r="P2532" s="275">
        <v>208.83583843466218</v>
      </c>
      <c r="Q2532" s="275">
        <v>232.83822986057893</v>
      </c>
      <c r="R2532" s="275">
        <v>181.7956312596651</v>
      </c>
      <c r="S2532" s="275">
        <v>212.30289060227119</v>
      </c>
      <c r="T2532" s="275">
        <v>244.69171282461707</v>
      </c>
      <c r="U2532" s="275">
        <v>182.18664162425654</v>
      </c>
      <c r="V2532" s="275">
        <v>208.54597372297479</v>
      </c>
      <c r="W2532" s="275">
        <v>5.5917426683282017</v>
      </c>
      <c r="X2532" s="275">
        <v>0.18204274464707085</v>
      </c>
      <c r="Y2532" s="275">
        <v>2.8868927064876364</v>
      </c>
      <c r="Z2532" s="275">
        <v>2.1133701793532165</v>
      </c>
      <c r="AA2532" s="275">
        <v>2.1133701793532165</v>
      </c>
      <c r="AB2532" s="275">
        <v>2.1133701793532165</v>
      </c>
      <c r="AC2532" s="275">
        <v>2.1133701793532165</v>
      </c>
      <c r="AD2532" s="275">
        <v>2.1133701793532165</v>
      </c>
      <c r="AE2532" s="275">
        <v>2.1133701793532165</v>
      </c>
      <c r="AF2532" s="275">
        <v>371.38045717270364</v>
      </c>
      <c r="AG2532" s="275">
        <v>34.389442040709525</v>
      </c>
      <c r="AH2532" s="275">
        <v>34.389442040709525</v>
      </c>
      <c r="AI2532" s="275">
        <v>71.789377246512672</v>
      </c>
      <c r="AJ2532" s="275">
        <v>71.789377246512672</v>
      </c>
      <c r="AK2532" s="275">
        <v>71.789377246512672</v>
      </c>
    </row>
    <row r="2533" spans="1:37" ht="15" x14ac:dyDescent="0.25">
      <c r="A2533" s="269" t="s">
        <v>1340</v>
      </c>
      <c r="B2533" s="269" t="s">
        <v>1341</v>
      </c>
      <c r="C2533" s="275">
        <v>114</v>
      </c>
      <c r="D2533" s="269" t="s">
        <v>802</v>
      </c>
      <c r="E2533" s="275">
        <v>1168.2396345115706</v>
      </c>
      <c r="F2533" s="275">
        <v>861.81370948944414</v>
      </c>
      <c r="G2533" s="275">
        <v>996.35000977980735</v>
      </c>
      <c r="H2533" s="275">
        <v>1066.1602544798513</v>
      </c>
      <c r="I2533" s="275">
        <v>863.93079483876591</v>
      </c>
      <c r="J2533" s="275">
        <v>1013.1149461400196</v>
      </c>
      <c r="K2533" s="275">
        <v>1079.8716331480277</v>
      </c>
      <c r="L2533" s="275">
        <v>882.1340932287826</v>
      </c>
      <c r="M2533" s="275">
        <v>1012.3695348762805</v>
      </c>
      <c r="N2533" s="275">
        <v>308.36162256177079</v>
      </c>
      <c r="O2533" s="275">
        <v>229.28285230447142</v>
      </c>
      <c r="P2533" s="275">
        <v>260.09581264379682</v>
      </c>
      <c r="Q2533" s="275">
        <v>280.50644906004101</v>
      </c>
      <c r="R2533" s="275">
        <v>230.09104432474675</v>
      </c>
      <c r="S2533" s="275">
        <v>263.47777473985468</v>
      </c>
      <c r="T2533" s="275">
        <v>289.39656128306962</v>
      </c>
      <c r="U2533" s="275">
        <v>230.67832741927634</v>
      </c>
      <c r="V2533" s="275">
        <v>260.69453558082563</v>
      </c>
      <c r="W2533" s="275">
        <v>7.1688232375999537</v>
      </c>
      <c r="X2533" s="275">
        <v>0.23770492817190542</v>
      </c>
      <c r="Y2533" s="275">
        <v>3.7032640828859296</v>
      </c>
      <c r="Z2533" s="275">
        <v>2.981062795081018</v>
      </c>
      <c r="AA2533" s="275">
        <v>2.981062795081018</v>
      </c>
      <c r="AB2533" s="275">
        <v>2.981062795081018</v>
      </c>
      <c r="AC2533" s="275">
        <v>2.981062795081018</v>
      </c>
      <c r="AD2533" s="275">
        <v>2.981062795081018</v>
      </c>
      <c r="AE2533" s="275">
        <v>2.981062795081018</v>
      </c>
      <c r="AF2533" s="275">
        <v>467.76686852790363</v>
      </c>
      <c r="AG2533" s="275">
        <v>43.314743905109523</v>
      </c>
      <c r="AH2533" s="275">
        <v>43.314743905109523</v>
      </c>
      <c r="AI2533" s="275">
        <v>83.852040574661004</v>
      </c>
      <c r="AJ2533" s="275">
        <v>83.852040574661004</v>
      </c>
      <c r="AK2533" s="275">
        <v>83.852040574661004</v>
      </c>
    </row>
    <row r="2534" spans="1:37" ht="15" x14ac:dyDescent="0.25">
      <c r="A2534" s="269" t="s">
        <v>1342</v>
      </c>
      <c r="B2534" s="269" t="s">
        <v>1341</v>
      </c>
      <c r="C2534" s="275">
        <v>126</v>
      </c>
      <c r="D2534" s="269" t="s">
        <v>802</v>
      </c>
      <c r="E2534" s="275">
        <v>1038.575622022943</v>
      </c>
      <c r="F2534" s="275">
        <v>791.58674439300114</v>
      </c>
      <c r="G2534" s="275">
        <v>908.64229163815696</v>
      </c>
      <c r="H2534" s="275">
        <v>987.18309352817721</v>
      </c>
      <c r="I2534" s="275">
        <v>793.70382974232291</v>
      </c>
      <c r="J2534" s="275">
        <v>927.00994124065653</v>
      </c>
      <c r="K2534" s="275">
        <v>980.15461122145905</v>
      </c>
      <c r="L2534" s="275">
        <v>811.90712813233949</v>
      </c>
      <c r="M2534" s="275">
        <v>926.26452997691729</v>
      </c>
      <c r="N2534" s="275">
        <v>333.99897144263969</v>
      </c>
      <c r="O2534" s="275">
        <v>252.33412738485944</v>
      </c>
      <c r="P2534" s="275">
        <v>285.84464977571474</v>
      </c>
      <c r="Q2534" s="275">
        <v>304.2842091149933</v>
      </c>
      <c r="R2534" s="275">
        <v>253.14231940513477</v>
      </c>
      <c r="S2534" s="275">
        <v>289.79476347372963</v>
      </c>
      <c r="T2534" s="275">
        <v>313.17432133802191</v>
      </c>
      <c r="U2534" s="275">
        <v>253.71404945267903</v>
      </c>
      <c r="V2534" s="275">
        <v>287.0037477912079</v>
      </c>
      <c r="W2534" s="275">
        <v>7.832667874331821</v>
      </c>
      <c r="X2534" s="275">
        <v>0.26156665845372734</v>
      </c>
      <c r="Y2534" s="275">
        <v>4.0471172663927746</v>
      </c>
      <c r="Z2534" s="275">
        <v>3.2242469888634386</v>
      </c>
      <c r="AA2534" s="275">
        <v>3.2242469888634386</v>
      </c>
      <c r="AB2534" s="275">
        <v>3.2242469888634386</v>
      </c>
      <c r="AC2534" s="275">
        <v>3.2242469888634386</v>
      </c>
      <c r="AD2534" s="275">
        <v>3.2242469888634386</v>
      </c>
      <c r="AE2534" s="275">
        <v>3.2242469888634386</v>
      </c>
      <c r="AF2534" s="275">
        <v>433.63971817970361</v>
      </c>
      <c r="AG2534" s="275">
        <v>40.154643478209522</v>
      </c>
      <c r="AH2534" s="275">
        <v>40.154643478209522</v>
      </c>
      <c r="AI2534" s="275">
        <v>71.847190380841937</v>
      </c>
      <c r="AJ2534" s="275">
        <v>71.847190380841937</v>
      </c>
      <c r="AK2534" s="275">
        <v>71.847190380841937</v>
      </c>
    </row>
    <row r="2535" spans="1:37" ht="15" x14ac:dyDescent="0.25">
      <c r="A2535" s="269" t="s">
        <v>1343</v>
      </c>
      <c r="B2535" s="269" t="s">
        <v>1344</v>
      </c>
      <c r="C2535" s="275">
        <v>85</v>
      </c>
      <c r="D2535" s="269" t="s">
        <v>802</v>
      </c>
      <c r="E2535" s="275">
        <v>979.54845049134121</v>
      </c>
      <c r="F2535" s="275">
        <v>733.18538798668101</v>
      </c>
      <c r="G2535" s="275">
        <v>830.00291032522955</v>
      </c>
      <c r="H2535" s="275">
        <v>898.65588591423182</v>
      </c>
      <c r="I2535" s="275">
        <v>735.65532089422311</v>
      </c>
      <c r="J2535" s="275">
        <v>843.02913859726118</v>
      </c>
      <c r="K2535" s="275">
        <v>922.1711479939928</v>
      </c>
      <c r="L2535" s="275">
        <v>755.61338185921636</v>
      </c>
      <c r="M2535" s="275">
        <v>841.85463035876796</v>
      </c>
      <c r="N2535" s="275">
        <v>243.31959129691248</v>
      </c>
      <c r="O2535" s="275">
        <v>171.06877526099333</v>
      </c>
      <c r="P2535" s="275">
        <v>196.75054260573131</v>
      </c>
      <c r="Q2535" s="275">
        <v>216.50697394934164</v>
      </c>
      <c r="R2535" s="275">
        <v>172.01166595131457</v>
      </c>
      <c r="S2535" s="275">
        <v>200.0106675488023</v>
      </c>
      <c r="T2535" s="275">
        <v>226.878771542875</v>
      </c>
      <c r="U2535" s="275">
        <v>172.58446461621799</v>
      </c>
      <c r="V2535" s="275">
        <v>196.78241549731104</v>
      </c>
      <c r="W2535" s="275">
        <v>5.5263892372796946</v>
      </c>
      <c r="X2535" s="275">
        <v>0.16708973132611349</v>
      </c>
      <c r="Y2535" s="275">
        <v>2.8467394843029039</v>
      </c>
      <c r="Z2535" s="275">
        <v>1.9160721797459608</v>
      </c>
      <c r="AA2535" s="275">
        <v>1.9160721797459608</v>
      </c>
      <c r="AB2535" s="275">
        <v>1.9160721797459608</v>
      </c>
      <c r="AC2535" s="275">
        <v>1.9160721797459608</v>
      </c>
      <c r="AD2535" s="275">
        <v>1.9160721797459608</v>
      </c>
      <c r="AE2535" s="275">
        <v>1.9160721797459608</v>
      </c>
      <c r="AF2535" s="275">
        <v>343.82460453561339</v>
      </c>
      <c r="AG2535" s="275">
        <v>31.83780660537996</v>
      </c>
      <c r="AH2535" s="275">
        <v>31.83780660537996</v>
      </c>
      <c r="AI2535" s="275">
        <v>62.75665867475486</v>
      </c>
      <c r="AJ2535" s="275">
        <v>62.75665867475486</v>
      </c>
      <c r="AK2535" s="275">
        <v>62.75665867475486</v>
      </c>
    </row>
    <row r="2536" spans="1:37" ht="15" x14ac:dyDescent="0.25">
      <c r="A2536" s="269" t="s">
        <v>1345</v>
      </c>
      <c r="B2536" s="269" t="s">
        <v>690</v>
      </c>
      <c r="C2536" s="275">
        <v>155</v>
      </c>
      <c r="D2536" s="269" t="s">
        <v>802</v>
      </c>
      <c r="E2536" s="275">
        <v>3251.3935710987871</v>
      </c>
      <c r="F2536" s="275">
        <v>1614.8307241827531</v>
      </c>
      <c r="G2536" s="275">
        <v>2345.0152964844015</v>
      </c>
      <c r="H2536" s="275">
        <v>2396.8996080757947</v>
      </c>
      <c r="I2536" s="275">
        <v>1614.8307241827531</v>
      </c>
      <c r="J2536" s="275">
        <v>2011.0003580139135</v>
      </c>
      <c r="K2536" s="275">
        <v>2396.8996080757947</v>
      </c>
      <c r="L2536" s="275">
        <v>1614.8307241827531</v>
      </c>
      <c r="M2536" s="275">
        <v>2011.0003580139135</v>
      </c>
      <c r="N2536" s="275">
        <v>567.07730398138369</v>
      </c>
      <c r="O2536" s="275">
        <v>339.06051580692593</v>
      </c>
      <c r="P2536" s="275">
        <v>440.15676492395505</v>
      </c>
      <c r="Q2536" s="275">
        <v>450.86538119390906</v>
      </c>
      <c r="R2536" s="275">
        <v>339.06051580692593</v>
      </c>
      <c r="S2536" s="275">
        <v>394.73133098405907</v>
      </c>
      <c r="T2536" s="275">
        <v>450.86538119390906</v>
      </c>
      <c r="U2536" s="275">
        <v>338.56534981494229</v>
      </c>
      <c r="V2536" s="275">
        <v>394.48374798806725</v>
      </c>
      <c r="W2536" s="275">
        <v>10.678528373203235</v>
      </c>
      <c r="X2536" s="275">
        <v>0.31572646901334855</v>
      </c>
      <c r="Y2536" s="275">
        <v>5.4971274211082921</v>
      </c>
      <c r="Z2536" s="275">
        <v>4.0662315803217401</v>
      </c>
      <c r="AA2536" s="275">
        <v>4.0662315803217401</v>
      </c>
      <c r="AB2536" s="275">
        <v>4.0662315803217401</v>
      </c>
      <c r="AC2536" s="275">
        <v>4.0662315803217401</v>
      </c>
      <c r="AD2536" s="275">
        <v>4.0662315803217401</v>
      </c>
      <c r="AE2536" s="275">
        <v>4.0662315803217401</v>
      </c>
      <c r="AF2536" s="275">
        <v>757.53466822269706</v>
      </c>
      <c r="AG2536" s="275">
        <v>70.146859918304358</v>
      </c>
      <c r="AH2536" s="275">
        <v>70.146859918304358</v>
      </c>
      <c r="AI2536" s="275">
        <v>241.62459720175124</v>
      </c>
      <c r="AJ2536" s="275">
        <v>241.62459720175124</v>
      </c>
      <c r="AK2536" s="275">
        <v>241.62459720175124</v>
      </c>
    </row>
    <row r="2537" spans="1:37" ht="15" x14ac:dyDescent="0.25">
      <c r="A2537" s="269" t="s">
        <v>1346</v>
      </c>
      <c r="B2537" s="269" t="s">
        <v>701</v>
      </c>
      <c r="C2537" s="275">
        <v>251</v>
      </c>
      <c r="D2537" s="269" t="s">
        <v>802</v>
      </c>
      <c r="E2537" s="275">
        <v>2241.5520861095165</v>
      </c>
      <c r="F2537" s="275">
        <v>1851.9444215017631</v>
      </c>
      <c r="G2537" s="275">
        <v>1973.8763567489993</v>
      </c>
      <c r="H2537" s="275">
        <v>2288.84622671431</v>
      </c>
      <c r="I2537" s="275">
        <v>1862.2313331161595</v>
      </c>
      <c r="J2537" s="275">
        <v>1991.3008487160341</v>
      </c>
      <c r="K2537" s="275">
        <v>2288.8748779757916</v>
      </c>
      <c r="L2537" s="275">
        <v>1886.4491150781787</v>
      </c>
      <c r="M2537" s="275">
        <v>2005.293292737033</v>
      </c>
      <c r="N2537" s="275">
        <v>665.50376772295135</v>
      </c>
      <c r="O2537" s="275">
        <v>488.10230148459885</v>
      </c>
      <c r="P2537" s="275">
        <v>540.49253638427297</v>
      </c>
      <c r="Q2537" s="275">
        <v>664.28273992237314</v>
      </c>
      <c r="R2537" s="275">
        <v>489.08971769563317</v>
      </c>
      <c r="S2537" s="275">
        <v>538.2384166053472</v>
      </c>
      <c r="T2537" s="275">
        <v>664.28273992237314</v>
      </c>
      <c r="U2537" s="275">
        <v>489.3424953910968</v>
      </c>
      <c r="V2537" s="275">
        <v>540.09701776592931</v>
      </c>
      <c r="W2537" s="275">
        <v>17.651153373159037</v>
      </c>
      <c r="X2537" s="275">
        <v>0.54507641357678227</v>
      </c>
      <c r="Y2537" s="275">
        <v>9.0981148933679101</v>
      </c>
      <c r="Z2537" s="275">
        <v>5.2709030730594471</v>
      </c>
      <c r="AA2537" s="275">
        <v>5.2709030730594471</v>
      </c>
      <c r="AB2537" s="275">
        <v>5.2709030730594471</v>
      </c>
      <c r="AC2537" s="275">
        <v>5.2709030730594471</v>
      </c>
      <c r="AD2537" s="275">
        <v>5.2709030730594471</v>
      </c>
      <c r="AE2537" s="275">
        <v>5.2709030730594471</v>
      </c>
      <c r="AF2537" s="275">
        <v>1074.5245843343339</v>
      </c>
      <c r="AG2537" s="275">
        <v>99.499944745292765</v>
      </c>
      <c r="AH2537" s="275">
        <v>99.499944745292765</v>
      </c>
      <c r="AI2537" s="275">
        <v>201.02740081851869</v>
      </c>
      <c r="AJ2537" s="275">
        <v>201.02740081851869</v>
      </c>
      <c r="AK2537" s="275">
        <v>201.02740081851869</v>
      </c>
    </row>
    <row r="2538" spans="1:37" ht="15" x14ac:dyDescent="0.25">
      <c r="A2538" s="269" t="s">
        <v>1348</v>
      </c>
      <c r="B2538" s="269" t="s">
        <v>1347</v>
      </c>
      <c r="C2538" s="275">
        <v>77</v>
      </c>
      <c r="D2538" s="269" t="s">
        <v>802</v>
      </c>
      <c r="E2538" s="275">
        <v>507.18917991582168</v>
      </c>
      <c r="F2538" s="275">
        <v>498.86573174801339</v>
      </c>
      <c r="G2538" s="275">
        <v>503.02745583191762</v>
      </c>
      <c r="H2538" s="275">
        <v>507.18917991582168</v>
      </c>
      <c r="I2538" s="275">
        <v>498.86573174801339</v>
      </c>
      <c r="J2538" s="275">
        <v>503.02745583191756</v>
      </c>
      <c r="K2538" s="275">
        <v>507.18917991582168</v>
      </c>
      <c r="L2538" s="275">
        <v>498.86573174801339</v>
      </c>
      <c r="M2538" s="275">
        <v>503.02745583191756</v>
      </c>
      <c r="N2538" s="275">
        <v>159.42099119191275</v>
      </c>
      <c r="O2538" s="275">
        <v>155.18592463486675</v>
      </c>
      <c r="P2538" s="275">
        <v>157.30345791338974</v>
      </c>
      <c r="Q2538" s="275">
        <v>159.16635454481641</v>
      </c>
      <c r="R2538" s="275">
        <v>155.18592463486675</v>
      </c>
      <c r="S2538" s="275">
        <v>157.1761395898416</v>
      </c>
      <c r="T2538" s="275">
        <v>159.16635454481641</v>
      </c>
      <c r="U2538" s="275">
        <v>154.93128798777045</v>
      </c>
      <c r="V2538" s="275">
        <v>157.04882126629343</v>
      </c>
      <c r="W2538" s="275">
        <v>5.5959580415181431</v>
      </c>
      <c r="X2538" s="275">
        <v>0.16578587802052899</v>
      </c>
      <c r="Y2538" s="275">
        <v>2.880871959769336</v>
      </c>
      <c r="Z2538" s="275">
        <v>1.3538444475039535</v>
      </c>
      <c r="AA2538" s="275">
        <v>1.3538444475039535</v>
      </c>
      <c r="AB2538" s="275">
        <v>1.3538444475039535</v>
      </c>
      <c r="AC2538" s="275">
        <v>1.3538444475039535</v>
      </c>
      <c r="AD2538" s="275">
        <v>1.3538444475039535</v>
      </c>
      <c r="AE2538" s="275">
        <v>1.3538444475039535</v>
      </c>
      <c r="AF2538" s="275">
        <v>340.25702286165637</v>
      </c>
      <c r="AG2538" s="275">
        <v>31.507471626214105</v>
      </c>
      <c r="AH2538" s="275">
        <v>31.507471626214105</v>
      </c>
      <c r="AI2538" s="275">
        <v>31.212801986098881</v>
      </c>
      <c r="AJ2538" s="275">
        <v>31.212801986098881</v>
      </c>
      <c r="AK2538" s="275">
        <v>31.212801986098881</v>
      </c>
    </row>
    <row r="2539" spans="1:37" ht="15" x14ac:dyDescent="0.25">
      <c r="A2539" s="269" t="s">
        <v>2160</v>
      </c>
      <c r="B2539" s="269" t="s">
        <v>1347</v>
      </c>
      <c r="C2539" s="275">
        <v>141</v>
      </c>
      <c r="D2539" s="269" t="s">
        <v>802</v>
      </c>
      <c r="E2539" s="275">
        <v>1959.2325283092362</v>
      </c>
      <c r="F2539" s="275">
        <v>1384.4262076254861</v>
      </c>
      <c r="G2539" s="275">
        <v>1571.6064018428162</v>
      </c>
      <c r="H2539" s="275">
        <v>1685.9441692548558</v>
      </c>
      <c r="I2539" s="275">
        <v>1392.5417014645529</v>
      </c>
      <c r="J2539" s="275">
        <v>1554.967518710544</v>
      </c>
      <c r="K2539" s="275">
        <v>1748.6252739784675</v>
      </c>
      <c r="L2539" s="275">
        <v>1399.9045244457905</v>
      </c>
      <c r="M2539" s="275">
        <v>1532.488956218416</v>
      </c>
      <c r="N2539" s="275">
        <v>531.38077250617778</v>
      </c>
      <c r="O2539" s="275">
        <v>358.68114930015759</v>
      </c>
      <c r="P2539" s="275">
        <v>410.00985806259365</v>
      </c>
      <c r="Q2539" s="275">
        <v>473.60200273565329</v>
      </c>
      <c r="R2539" s="275">
        <v>362.53187337907235</v>
      </c>
      <c r="S2539" s="275">
        <v>413.30717408777917</v>
      </c>
      <c r="T2539" s="275">
        <v>482.3723386197945</v>
      </c>
      <c r="U2539" s="275">
        <v>354.78669985143381</v>
      </c>
      <c r="V2539" s="275">
        <v>401.73825854932858</v>
      </c>
      <c r="W2539" s="275">
        <v>7.0877724750624171</v>
      </c>
      <c r="X2539" s="275">
        <v>0.24760811527983595</v>
      </c>
      <c r="Y2539" s="275">
        <v>3.6676902951711265</v>
      </c>
      <c r="Z2539" s="275">
        <v>2.691126517705476</v>
      </c>
      <c r="AA2539" s="275">
        <v>2.691126517705476</v>
      </c>
      <c r="AB2539" s="275">
        <v>2.691126517705476</v>
      </c>
      <c r="AC2539" s="275">
        <v>2.691126517705476</v>
      </c>
      <c r="AD2539" s="275">
        <v>2.691126517705476</v>
      </c>
      <c r="AE2539" s="275">
        <v>2.691126517705476</v>
      </c>
      <c r="AF2539" s="275">
        <v>685.13677605991893</v>
      </c>
      <c r="AG2539" s="275">
        <v>63.442986271393238</v>
      </c>
      <c r="AH2539" s="275">
        <v>63.442986271393238</v>
      </c>
      <c r="AI2539" s="275">
        <v>104.54087897583118</v>
      </c>
      <c r="AJ2539" s="275">
        <v>104.54087897583118</v>
      </c>
      <c r="AK2539" s="275">
        <v>104.54087897583118</v>
      </c>
    </row>
    <row r="2540" spans="1:37" ht="15" x14ac:dyDescent="0.25">
      <c r="A2540" s="269" t="s">
        <v>702</v>
      </c>
      <c r="B2540" s="269" t="s">
        <v>2161</v>
      </c>
      <c r="C2540" s="275">
        <v>149</v>
      </c>
      <c r="D2540" s="269" t="s">
        <v>802</v>
      </c>
      <c r="E2540" s="275">
        <v>2818.749554833882</v>
      </c>
      <c r="F2540" s="275">
        <v>1528.6846968363843</v>
      </c>
      <c r="G2540" s="275">
        <v>1954.641663657125</v>
      </c>
      <c r="H2540" s="275">
        <v>2660.7989128508134</v>
      </c>
      <c r="I2540" s="275">
        <v>1528.6846968363843</v>
      </c>
      <c r="J2540" s="275">
        <v>1960.9377585173113</v>
      </c>
      <c r="K2540" s="275">
        <v>2660.7989128508134</v>
      </c>
      <c r="L2540" s="275">
        <v>1528.6846968363843</v>
      </c>
      <c r="M2540" s="275">
        <v>1960.9377585173113</v>
      </c>
      <c r="N2540" s="275">
        <v>641.05429665286078</v>
      </c>
      <c r="O2540" s="275">
        <v>461.29902103113631</v>
      </c>
      <c r="P2540" s="275">
        <v>533.27097586550678</v>
      </c>
      <c r="Q2540" s="275">
        <v>603.37767040771416</v>
      </c>
      <c r="R2540" s="275">
        <v>461.29902103113631</v>
      </c>
      <c r="S2540" s="275">
        <v>534.99721117045215</v>
      </c>
      <c r="T2540" s="275">
        <v>603.37767040771416</v>
      </c>
      <c r="U2540" s="275">
        <v>460.79581330988015</v>
      </c>
      <c r="V2540" s="275">
        <v>534.74560730982409</v>
      </c>
      <c r="W2540" s="275">
        <v>9.9952696141548536</v>
      </c>
      <c r="X2540" s="275">
        <v>0.45205278856014219</v>
      </c>
      <c r="Y2540" s="275">
        <v>5.2236612013574977</v>
      </c>
      <c r="Z2540" s="275">
        <v>4.8535890508881208</v>
      </c>
      <c r="AA2540" s="275">
        <v>4.8535890508881208</v>
      </c>
      <c r="AB2540" s="275">
        <v>4.8535890508881208</v>
      </c>
      <c r="AC2540" s="275">
        <v>4.8535890508881208</v>
      </c>
      <c r="AD2540" s="275">
        <v>4.8535890508881208</v>
      </c>
      <c r="AE2540" s="275">
        <v>4.8535890508881208</v>
      </c>
      <c r="AF2540" s="275">
        <v>643.38449834539995</v>
      </c>
      <c r="AG2540" s="275">
        <v>59.577513017599991</v>
      </c>
      <c r="AH2540" s="275">
        <v>59.577513017599991</v>
      </c>
      <c r="AI2540" s="275">
        <v>339.97556148537319</v>
      </c>
      <c r="AJ2540" s="275">
        <v>339.97556148537319</v>
      </c>
      <c r="AK2540" s="275">
        <v>339.97556148537319</v>
      </c>
    </row>
    <row r="2541" spans="1:37" ht="15" x14ac:dyDescent="0.25">
      <c r="A2541" s="269" t="s">
        <v>1349</v>
      </c>
      <c r="B2541" s="269" t="s">
        <v>1350</v>
      </c>
      <c r="C2541" s="275">
        <v>142</v>
      </c>
      <c r="D2541" s="269" t="s">
        <v>802</v>
      </c>
      <c r="E2541" s="275">
        <v>1990.3550551589728</v>
      </c>
      <c r="F2541" s="275">
        <v>1056.0888659139189</v>
      </c>
      <c r="G2541" s="275">
        <v>1362.9785510370523</v>
      </c>
      <c r="H2541" s="275">
        <v>1855.7205512641947</v>
      </c>
      <c r="I2541" s="275">
        <v>1056.0888659139189</v>
      </c>
      <c r="J2541" s="275">
        <v>1367.2515442719168</v>
      </c>
      <c r="K2541" s="275">
        <v>1855.7205512641947</v>
      </c>
      <c r="L2541" s="275">
        <v>1056.0888659139189</v>
      </c>
      <c r="M2541" s="275">
        <v>1367.2515442719168</v>
      </c>
      <c r="N2541" s="275">
        <v>499.56364272301488</v>
      </c>
      <c r="O2541" s="275">
        <v>334.11514455420155</v>
      </c>
      <c r="P2541" s="275">
        <v>398.48587211704267</v>
      </c>
      <c r="Q2541" s="275">
        <v>469.59488729183107</v>
      </c>
      <c r="R2541" s="275">
        <v>334.11514455420155</v>
      </c>
      <c r="S2541" s="275">
        <v>399.663632986057</v>
      </c>
      <c r="T2541" s="275">
        <v>469.59488729183107</v>
      </c>
      <c r="U2541" s="275">
        <v>333.65035127298557</v>
      </c>
      <c r="V2541" s="275">
        <v>399.43123634544901</v>
      </c>
      <c r="W2541" s="275">
        <v>8.791654099180704</v>
      </c>
      <c r="X2541" s="275">
        <v>0.44471819520765959</v>
      </c>
      <c r="Y2541" s="275">
        <v>4.6181861471941819</v>
      </c>
      <c r="Z2541" s="275">
        <v>4.7265134809756226</v>
      </c>
      <c r="AA2541" s="275">
        <v>4.7265134809756226</v>
      </c>
      <c r="AB2541" s="275">
        <v>4.7265134809756226</v>
      </c>
      <c r="AC2541" s="275">
        <v>4.7265134809756226</v>
      </c>
      <c r="AD2541" s="275">
        <v>4.7265134809756226</v>
      </c>
      <c r="AE2541" s="275">
        <v>4.7265134809756226</v>
      </c>
      <c r="AF2541" s="275">
        <v>581.88432119739991</v>
      </c>
      <c r="AG2541" s="275">
        <v>53.881923928600003</v>
      </c>
      <c r="AH2541" s="275">
        <v>53.881923928600003</v>
      </c>
      <c r="AI2541" s="275">
        <v>232.2104345073239</v>
      </c>
      <c r="AJ2541" s="275">
        <v>232.2104345073239</v>
      </c>
      <c r="AK2541" s="275">
        <v>232.2104345073239</v>
      </c>
    </row>
    <row r="2542" spans="1:37" ht="15" x14ac:dyDescent="0.25">
      <c r="A2542" s="269" t="s">
        <v>1351</v>
      </c>
      <c r="B2542" s="269" t="s">
        <v>1352</v>
      </c>
      <c r="C2542" s="275">
        <v>140</v>
      </c>
      <c r="D2542" s="269" t="s">
        <v>802</v>
      </c>
      <c r="E2542" s="275">
        <v>2218.933898932095</v>
      </c>
      <c r="F2542" s="275">
        <v>1123.6287660709856</v>
      </c>
      <c r="G2542" s="275">
        <v>1476.6168307855548</v>
      </c>
      <c r="H2542" s="275">
        <v>2078.448206088291</v>
      </c>
      <c r="I2542" s="275">
        <v>1123.6287660709856</v>
      </c>
      <c r="J2542" s="275">
        <v>1480.2003973296542</v>
      </c>
      <c r="K2542" s="275">
        <v>2078.448206088291</v>
      </c>
      <c r="L2542" s="275">
        <v>1123.6287660709856</v>
      </c>
      <c r="M2542" s="275">
        <v>1480.2003973296542</v>
      </c>
      <c r="N2542" s="275">
        <v>528.27673978377629</v>
      </c>
      <c r="O2542" s="275">
        <v>347.32623355365172</v>
      </c>
      <c r="P2542" s="275">
        <v>416.14571659390464</v>
      </c>
      <c r="Q2542" s="275">
        <v>496.83909779628493</v>
      </c>
      <c r="R2542" s="275">
        <v>347.32623355365172</v>
      </c>
      <c r="S2542" s="275">
        <v>416.98378666126752</v>
      </c>
      <c r="T2542" s="275">
        <v>496.83909779628493</v>
      </c>
      <c r="U2542" s="275">
        <v>346.87107845537912</v>
      </c>
      <c r="V2542" s="275">
        <v>416.75620911213122</v>
      </c>
      <c r="W2542" s="275">
        <v>9.3639909002469466</v>
      </c>
      <c r="X2542" s="275">
        <v>0.48657705328943285</v>
      </c>
      <c r="Y2542" s="275">
        <v>4.9252839767681893</v>
      </c>
      <c r="Z2542" s="275">
        <v>4.1298987400782741</v>
      </c>
      <c r="AA2542" s="275">
        <v>4.1298987400782741</v>
      </c>
      <c r="AB2542" s="275">
        <v>4.1298987400782741</v>
      </c>
      <c r="AC2542" s="275">
        <v>4.1298987400782741</v>
      </c>
      <c r="AD2542" s="275">
        <v>4.1298987400782741</v>
      </c>
      <c r="AE2542" s="275">
        <v>4.1298987400782741</v>
      </c>
      <c r="AF2542" s="275">
        <v>614.24234733050002</v>
      </c>
      <c r="AG2542" s="275">
        <v>56.878249020400006</v>
      </c>
      <c r="AH2542" s="275">
        <v>56.878249020400006</v>
      </c>
      <c r="AI2542" s="275">
        <v>247.01948799960641</v>
      </c>
      <c r="AJ2542" s="275">
        <v>247.01948799960641</v>
      </c>
      <c r="AK2542" s="275">
        <v>247.01948799960641</v>
      </c>
    </row>
    <row r="2543" spans="1:37" ht="15" x14ac:dyDescent="0.25">
      <c r="A2543" s="269" t="s">
        <v>1353</v>
      </c>
      <c r="B2543" s="269" t="s">
        <v>1354</v>
      </c>
      <c r="C2543" s="275">
        <v>140</v>
      </c>
      <c r="D2543" s="269" t="s">
        <v>802</v>
      </c>
      <c r="E2543" s="275">
        <v>1400.9774883307275</v>
      </c>
      <c r="F2543" s="275">
        <v>912.70135642668913</v>
      </c>
      <c r="G2543" s="275">
        <v>1090.127622023085</v>
      </c>
      <c r="H2543" s="275">
        <v>1258.5874505921661</v>
      </c>
      <c r="I2543" s="275">
        <v>912.70135642668913</v>
      </c>
      <c r="J2543" s="275">
        <v>1094.4006152579493</v>
      </c>
      <c r="K2543" s="275">
        <v>1258.5874505921661</v>
      </c>
      <c r="L2543" s="275">
        <v>912.70135642668913</v>
      </c>
      <c r="M2543" s="275">
        <v>1094.4006152579493</v>
      </c>
      <c r="N2543" s="275">
        <v>449.79586641001941</v>
      </c>
      <c r="O2543" s="275">
        <v>312.0224856963373</v>
      </c>
      <c r="P2543" s="275">
        <v>367.51446520640934</v>
      </c>
      <c r="Q2543" s="275">
        <v>417.79571850593533</v>
      </c>
      <c r="R2543" s="275">
        <v>312.0224856963373</v>
      </c>
      <c r="S2543" s="275">
        <v>368.68676986431763</v>
      </c>
      <c r="T2543" s="275">
        <v>417.79571850593533</v>
      </c>
      <c r="U2543" s="275">
        <v>311.54677999290936</v>
      </c>
      <c r="V2543" s="275">
        <v>368.44891701260372</v>
      </c>
      <c r="W2543" s="275">
        <v>9.927089556856858</v>
      </c>
      <c r="X2543" s="275">
        <v>0.35223815923541157</v>
      </c>
      <c r="Y2543" s="275">
        <v>5.1396638580461351</v>
      </c>
      <c r="Z2543" s="275">
        <v>3.9580134696879461</v>
      </c>
      <c r="AA2543" s="275">
        <v>3.9580134696879461</v>
      </c>
      <c r="AB2543" s="275">
        <v>3.9580134696879461</v>
      </c>
      <c r="AC2543" s="275">
        <v>3.9580134696879461</v>
      </c>
      <c r="AD2543" s="275">
        <v>3.9580134696879461</v>
      </c>
      <c r="AE2543" s="275">
        <v>3.9580134696879461</v>
      </c>
      <c r="AF2543" s="275">
        <v>549.85812151139999</v>
      </c>
      <c r="AG2543" s="275">
        <v>50.916326099599999</v>
      </c>
      <c r="AH2543" s="275">
        <v>50.916326099599999</v>
      </c>
      <c r="AI2543" s="275">
        <v>174.95650195146203</v>
      </c>
      <c r="AJ2543" s="275">
        <v>174.95650195146203</v>
      </c>
      <c r="AK2543" s="275">
        <v>174.95650195146203</v>
      </c>
    </row>
    <row r="2544" spans="1:37" ht="15" x14ac:dyDescent="0.25">
      <c r="A2544" s="269" t="s">
        <v>1355</v>
      </c>
      <c r="B2544" s="269" t="s">
        <v>1356</v>
      </c>
      <c r="C2544" s="275">
        <v>133</v>
      </c>
      <c r="D2544" s="269" t="s">
        <v>802</v>
      </c>
      <c r="E2544" s="275">
        <v>1456.7526184290309</v>
      </c>
      <c r="F2544" s="275">
        <v>946.28447503324071</v>
      </c>
      <c r="G2544" s="275">
        <v>1131.3779278521292</v>
      </c>
      <c r="H2544" s="275">
        <v>1311.9049838016565</v>
      </c>
      <c r="I2544" s="275">
        <v>946.28447503324071</v>
      </c>
      <c r="J2544" s="275">
        <v>1135.9312311809322</v>
      </c>
      <c r="K2544" s="275">
        <v>1311.9049838016565</v>
      </c>
      <c r="L2544" s="275">
        <v>946.28447503324071</v>
      </c>
      <c r="M2544" s="275">
        <v>1135.9312311809322</v>
      </c>
      <c r="N2544" s="275">
        <v>456.08966599637904</v>
      </c>
      <c r="O2544" s="275">
        <v>317.50040858486102</v>
      </c>
      <c r="P2544" s="275">
        <v>372.52829527862099</v>
      </c>
      <c r="Q2544" s="275">
        <v>424.0351596812738</v>
      </c>
      <c r="R2544" s="275">
        <v>317.50040858486102</v>
      </c>
      <c r="S2544" s="275">
        <v>373.5016120051302</v>
      </c>
      <c r="T2544" s="275">
        <v>424.0351596812738</v>
      </c>
      <c r="U2544" s="275">
        <v>317.04989411136171</v>
      </c>
      <c r="V2544" s="275">
        <v>373.27635476838054</v>
      </c>
      <c r="W2544" s="275">
        <v>8.892077004933741</v>
      </c>
      <c r="X2544" s="275">
        <v>0.42847801775066907</v>
      </c>
      <c r="Y2544" s="275">
        <v>4.6602775113422048</v>
      </c>
      <c r="Z2544" s="275">
        <v>4.8133200307734905</v>
      </c>
      <c r="AA2544" s="275">
        <v>4.8133200307734905</v>
      </c>
      <c r="AB2544" s="275">
        <v>4.8133200307734905</v>
      </c>
      <c r="AC2544" s="275">
        <v>4.8133200307734905</v>
      </c>
      <c r="AD2544" s="275">
        <v>4.8133200307734905</v>
      </c>
      <c r="AE2544" s="275">
        <v>4.8133200307734905</v>
      </c>
      <c r="AF2544" s="275">
        <v>564.7878342091999</v>
      </c>
      <c r="AG2544" s="275">
        <v>52.298814491900004</v>
      </c>
      <c r="AH2544" s="275">
        <v>52.298814491900004</v>
      </c>
      <c r="AI2544" s="275">
        <v>198.45023124334654</v>
      </c>
      <c r="AJ2544" s="275">
        <v>198.45023124334654</v>
      </c>
      <c r="AK2544" s="275">
        <v>198.45023124334654</v>
      </c>
    </row>
    <row r="2545" spans="1:37" ht="15" x14ac:dyDescent="0.25">
      <c r="A2545" s="269" t="s">
        <v>1357</v>
      </c>
      <c r="B2545" s="269" t="s">
        <v>1354</v>
      </c>
      <c r="C2545" s="275">
        <v>136</v>
      </c>
      <c r="D2545" s="269" t="s">
        <v>802</v>
      </c>
      <c r="E2545" s="275">
        <v>1394.8899789463617</v>
      </c>
      <c r="F2545" s="275">
        <v>921.1383432762749</v>
      </c>
      <c r="G2545" s="275">
        <v>1094.5725279619953</v>
      </c>
      <c r="H2545" s="275">
        <v>1255.1613284815837</v>
      </c>
      <c r="I2545" s="275">
        <v>921.1383432762749</v>
      </c>
      <c r="J2545" s="275">
        <v>1099.330389589212</v>
      </c>
      <c r="K2545" s="275">
        <v>1255.1613284815837</v>
      </c>
      <c r="L2545" s="275">
        <v>921.1383432762749</v>
      </c>
      <c r="M2545" s="275">
        <v>1099.330389589212</v>
      </c>
      <c r="N2545" s="275">
        <v>445.70501522983341</v>
      </c>
      <c r="O2545" s="275">
        <v>313.41104953462877</v>
      </c>
      <c r="P2545" s="275">
        <v>367.04763793291136</v>
      </c>
      <c r="Q2545" s="275">
        <v>414.76227720208294</v>
      </c>
      <c r="R2545" s="275">
        <v>313.41104953462877</v>
      </c>
      <c r="S2545" s="275">
        <v>368.28576864456528</v>
      </c>
      <c r="T2545" s="275">
        <v>414.76227720208294</v>
      </c>
      <c r="U2545" s="275">
        <v>312.93406959193209</v>
      </c>
      <c r="V2545" s="275">
        <v>368.04727867321691</v>
      </c>
      <c r="W2545" s="275">
        <v>8.4906635063173717</v>
      </c>
      <c r="X2545" s="275">
        <v>0.35981031189365958</v>
      </c>
      <c r="Y2545" s="275">
        <v>4.4252369091055153</v>
      </c>
      <c r="Z2545" s="275">
        <v>4.4699775908814576</v>
      </c>
      <c r="AA2545" s="275">
        <v>4.4699775908814576</v>
      </c>
      <c r="AB2545" s="275">
        <v>4.4699775908814576</v>
      </c>
      <c r="AC2545" s="275">
        <v>4.4699775908814576</v>
      </c>
      <c r="AD2545" s="275">
        <v>4.4699775908814576</v>
      </c>
      <c r="AE2545" s="275">
        <v>4.4699775908814576</v>
      </c>
      <c r="AF2545" s="275">
        <v>510.18272682679998</v>
      </c>
      <c r="AG2545" s="275">
        <v>47.2424182293</v>
      </c>
      <c r="AH2545" s="275">
        <v>47.2424182293</v>
      </c>
      <c r="AI2545" s="275">
        <v>175.61815818154983</v>
      </c>
      <c r="AJ2545" s="275">
        <v>175.61815818154983</v>
      </c>
      <c r="AK2545" s="275">
        <v>175.61815818154983</v>
      </c>
    </row>
    <row r="2546" spans="1:37" ht="15" x14ac:dyDescent="0.25">
      <c r="A2546" s="269" t="s">
        <v>1358</v>
      </c>
      <c r="B2546" s="269" t="s">
        <v>1356</v>
      </c>
      <c r="C2546" s="275">
        <v>125</v>
      </c>
      <c r="D2546" s="269" t="s">
        <v>802</v>
      </c>
      <c r="E2546" s="275">
        <v>1510.1466034792252</v>
      </c>
      <c r="F2546" s="275">
        <v>988.41718439935084</v>
      </c>
      <c r="G2546" s="275">
        <v>1179.8464299251448</v>
      </c>
      <c r="H2546" s="275">
        <v>1361.075107047247</v>
      </c>
      <c r="I2546" s="275">
        <v>988.41718439935084</v>
      </c>
      <c r="J2546" s="275">
        <v>1185.1040046957391</v>
      </c>
      <c r="K2546" s="275">
        <v>1361.075107047247</v>
      </c>
      <c r="L2546" s="275">
        <v>988.41718439935084</v>
      </c>
      <c r="M2546" s="275">
        <v>1185.1040046957391</v>
      </c>
      <c r="N2546" s="275">
        <v>478.3932310837194</v>
      </c>
      <c r="O2546" s="275">
        <v>335.68899549434394</v>
      </c>
      <c r="P2546" s="275">
        <v>393.05080751540999</v>
      </c>
      <c r="Q2546" s="275">
        <v>444.6184679457989</v>
      </c>
      <c r="R2546" s="275">
        <v>335.68899549434394</v>
      </c>
      <c r="S2546" s="275">
        <v>394.2952926647921</v>
      </c>
      <c r="T2546" s="275">
        <v>444.6184679457989</v>
      </c>
      <c r="U2546" s="275">
        <v>335.25361219285065</v>
      </c>
      <c r="V2546" s="275">
        <v>394.07760101404546</v>
      </c>
      <c r="W2546" s="275">
        <v>8.6874008457566667</v>
      </c>
      <c r="X2546" s="275">
        <v>0.38794315970822391</v>
      </c>
      <c r="Y2546" s="275">
        <v>4.5376720027324451</v>
      </c>
      <c r="Z2546" s="275">
        <v>4.4622223353420756</v>
      </c>
      <c r="AA2546" s="275">
        <v>4.4622223353420756</v>
      </c>
      <c r="AB2546" s="275">
        <v>4.4622223353420756</v>
      </c>
      <c r="AC2546" s="275">
        <v>4.4622223353420756</v>
      </c>
      <c r="AD2546" s="275">
        <v>4.4622223353420756</v>
      </c>
      <c r="AE2546" s="275">
        <v>4.4622223353420756</v>
      </c>
      <c r="AF2546" s="275">
        <v>578.06756220139994</v>
      </c>
      <c r="AG2546" s="275">
        <v>53.528500034499999</v>
      </c>
      <c r="AH2546" s="275">
        <v>53.528500034499999</v>
      </c>
      <c r="AI2546" s="275">
        <v>200.98953742429373</v>
      </c>
      <c r="AJ2546" s="275">
        <v>200.98953742429373</v>
      </c>
      <c r="AK2546" s="275">
        <v>200.98953742429373</v>
      </c>
    </row>
    <row r="2547" spans="1:37" ht="15" x14ac:dyDescent="0.25">
      <c r="A2547" s="269" t="s">
        <v>4354</v>
      </c>
      <c r="B2547" s="269" t="s">
        <v>1352</v>
      </c>
      <c r="C2547" s="275">
        <v>165</v>
      </c>
      <c r="D2547" s="269" t="s">
        <v>802</v>
      </c>
      <c r="E2547" s="275">
        <v>2469.9986758835194</v>
      </c>
      <c r="F2547" s="275">
        <v>1227.0070247663075</v>
      </c>
      <c r="G2547" s="275">
        <v>1635.3775338269152</v>
      </c>
      <c r="H2547" s="275">
        <v>2292.5913534756896</v>
      </c>
      <c r="I2547" s="275">
        <v>1227.0070247663075</v>
      </c>
      <c r="J2547" s="275">
        <v>1638.9611003710143</v>
      </c>
      <c r="K2547" s="275">
        <v>2292.5913534756896</v>
      </c>
      <c r="L2547" s="275">
        <v>1227.0070247663075</v>
      </c>
      <c r="M2547" s="275">
        <v>1638.9611003710143</v>
      </c>
      <c r="N2547" s="275">
        <v>596.35108782587702</v>
      </c>
      <c r="O2547" s="275">
        <v>386.31105137546609</v>
      </c>
      <c r="P2547" s="275">
        <v>466.03910824832639</v>
      </c>
      <c r="Q2547" s="275">
        <v>558.48504347930191</v>
      </c>
      <c r="R2547" s="275">
        <v>386.31105137546609</v>
      </c>
      <c r="S2547" s="275">
        <v>466.85405968270095</v>
      </c>
      <c r="T2547" s="275">
        <v>558.48504347930191</v>
      </c>
      <c r="U2547" s="275">
        <v>385.80965901121681</v>
      </c>
      <c r="V2547" s="275">
        <v>466.60336350057628</v>
      </c>
      <c r="W2547" s="275">
        <v>9.3639909002469466</v>
      </c>
      <c r="X2547" s="275">
        <v>0.48657705328943285</v>
      </c>
      <c r="Y2547" s="275">
        <v>4.9252839767681893</v>
      </c>
      <c r="Z2547" s="275">
        <v>4.1298987400782741</v>
      </c>
      <c r="AA2547" s="275">
        <v>4.1298987400782741</v>
      </c>
      <c r="AB2547" s="275">
        <v>4.1298987400782741</v>
      </c>
      <c r="AC2547" s="275">
        <v>4.1298987400782741</v>
      </c>
      <c r="AD2547" s="275">
        <v>4.1298987400782741</v>
      </c>
      <c r="AE2547" s="275">
        <v>4.1298987400782741</v>
      </c>
      <c r="AF2547" s="275">
        <v>698.97644630920013</v>
      </c>
      <c r="AG2547" s="275">
        <v>64.724541526600007</v>
      </c>
      <c r="AH2547" s="275">
        <v>64.724541526600007</v>
      </c>
      <c r="AI2547" s="275">
        <v>299.3694300463053</v>
      </c>
      <c r="AJ2547" s="275">
        <v>299.3694300463053</v>
      </c>
      <c r="AK2547" s="275">
        <v>299.3694300463053</v>
      </c>
    </row>
    <row r="2548" spans="1:37" ht="15" x14ac:dyDescent="0.25">
      <c r="A2548" s="269" t="s">
        <v>1360</v>
      </c>
      <c r="B2548" s="269" t="s">
        <v>1359</v>
      </c>
      <c r="C2548" s="275">
        <v>94</v>
      </c>
      <c r="D2548" s="269" t="s">
        <v>802</v>
      </c>
      <c r="E2548" s="275">
        <v>1037.123201282473</v>
      </c>
      <c r="F2548" s="275">
        <v>1037.123201282473</v>
      </c>
      <c r="G2548" s="275">
        <v>1037.123201282473</v>
      </c>
      <c r="H2548" s="275">
        <v>1037.123201282473</v>
      </c>
      <c r="I2548" s="275">
        <v>1037.123201282473</v>
      </c>
      <c r="J2548" s="275">
        <v>1037.123201282473</v>
      </c>
      <c r="K2548" s="275">
        <v>1037.123201282473</v>
      </c>
      <c r="L2548" s="275">
        <v>1037.123201282473</v>
      </c>
      <c r="M2548" s="275">
        <v>1037.123201282473</v>
      </c>
      <c r="N2548" s="275">
        <v>197.63732292320097</v>
      </c>
      <c r="O2548" s="275">
        <v>189.16737729214682</v>
      </c>
      <c r="P2548" s="275">
        <v>192.34360690379211</v>
      </c>
      <c r="Q2548" s="275">
        <v>197.31866849553654</v>
      </c>
      <c r="R2548" s="275">
        <v>189.16737729214682</v>
      </c>
      <c r="S2548" s="275">
        <v>192.18427968995994</v>
      </c>
      <c r="T2548" s="275">
        <v>197.31866849553654</v>
      </c>
      <c r="U2548" s="275">
        <v>188.84872286448245</v>
      </c>
      <c r="V2548" s="275">
        <v>192.02495247612774</v>
      </c>
      <c r="W2548" s="275">
        <v>6.1780794632912217</v>
      </c>
      <c r="X2548" s="275">
        <v>0.18033182423740862</v>
      </c>
      <c r="Y2548" s="275">
        <v>3.1792056437643152</v>
      </c>
      <c r="Z2548" s="275">
        <v>2.1010922391849265</v>
      </c>
      <c r="AA2548" s="275">
        <v>2.1010922391849265</v>
      </c>
      <c r="AB2548" s="275">
        <v>2.1010922391849265</v>
      </c>
      <c r="AC2548" s="275">
        <v>2.1010922391849265</v>
      </c>
      <c r="AD2548" s="275">
        <v>2.1010922391849265</v>
      </c>
      <c r="AE2548" s="275">
        <v>2.1010922391849265</v>
      </c>
      <c r="AF2548" s="275">
        <v>363.63485745870003</v>
      </c>
      <c r="AG2548" s="275">
        <v>33.6722286619</v>
      </c>
      <c r="AH2548" s="275">
        <v>33.6722286619</v>
      </c>
      <c r="AI2548" s="275">
        <v>115.92387039517028</v>
      </c>
      <c r="AJ2548" s="275">
        <v>115.92387039517028</v>
      </c>
      <c r="AK2548" s="275">
        <v>115.92387039517028</v>
      </c>
    </row>
    <row r="2549" spans="1:37" ht="15" x14ac:dyDescent="0.25">
      <c r="A2549" s="269" t="s">
        <v>1361</v>
      </c>
      <c r="B2549" s="269" t="s">
        <v>1362</v>
      </c>
      <c r="C2549" s="275">
        <v>235</v>
      </c>
      <c r="D2549" s="269" t="s">
        <v>802</v>
      </c>
      <c r="E2549" s="275">
        <v>2126.802029788304</v>
      </c>
      <c r="F2549" s="275">
        <v>1786.0719596885867</v>
      </c>
      <c r="G2549" s="275">
        <v>1893.414795924685</v>
      </c>
      <c r="H2549" s="275">
        <v>2177.9514897281028</v>
      </c>
      <c r="I2549" s="275">
        <v>1796.5573146798881</v>
      </c>
      <c r="J2549" s="275">
        <v>1910.4229777276441</v>
      </c>
      <c r="K2549" s="275">
        <v>2177.9801409895845</v>
      </c>
      <c r="L2549" s="275">
        <v>1819.9109104146332</v>
      </c>
      <c r="M2549" s="275">
        <v>1925.9269242912587</v>
      </c>
      <c r="N2549" s="275">
        <v>608.77679286611124</v>
      </c>
      <c r="O2549" s="275">
        <v>442.82782488033183</v>
      </c>
      <c r="P2549" s="275">
        <v>491.72190069977842</v>
      </c>
      <c r="Q2549" s="275">
        <v>601.60546059762191</v>
      </c>
      <c r="R2549" s="275">
        <v>443.81524109136615</v>
      </c>
      <c r="S2549" s="275">
        <v>487.39497818279835</v>
      </c>
      <c r="T2549" s="275">
        <v>601.60546059762191</v>
      </c>
      <c r="U2549" s="275">
        <v>441.02510886326633</v>
      </c>
      <c r="V2549" s="275">
        <v>487.77345491607116</v>
      </c>
      <c r="W2549" s="275">
        <v>16.972746279213311</v>
      </c>
      <c r="X2549" s="275">
        <v>0.48219169375595139</v>
      </c>
      <c r="Y2549" s="275">
        <v>8.7274689864846309</v>
      </c>
      <c r="Z2549" s="275">
        <v>4.5739666051628776</v>
      </c>
      <c r="AA2549" s="275">
        <v>4.5739666051628776</v>
      </c>
      <c r="AB2549" s="275">
        <v>4.5739666051628776</v>
      </c>
      <c r="AC2549" s="275">
        <v>4.5739666051628776</v>
      </c>
      <c r="AD2549" s="275">
        <v>4.5739666051628776</v>
      </c>
      <c r="AE2549" s="275">
        <v>4.5739666051628776</v>
      </c>
      <c r="AF2549" s="275">
        <v>1043.0111730885992</v>
      </c>
      <c r="AG2549" s="275">
        <v>96.581807860552374</v>
      </c>
      <c r="AH2549" s="275">
        <v>96.581807860552374</v>
      </c>
      <c r="AI2549" s="275">
        <v>214.70450652777913</v>
      </c>
      <c r="AJ2549" s="275">
        <v>214.70450652777913</v>
      </c>
      <c r="AK2549" s="275">
        <v>214.70450652777913</v>
      </c>
    </row>
    <row r="2550" spans="1:37" ht="15" x14ac:dyDescent="0.25">
      <c r="A2550" s="269" t="s">
        <v>1363</v>
      </c>
      <c r="B2550" s="269" t="s">
        <v>1364</v>
      </c>
      <c r="C2550" s="275">
        <v>76</v>
      </c>
      <c r="D2550" s="269" t="s">
        <v>802</v>
      </c>
      <c r="E2550" s="275">
        <v>467.28302512881385</v>
      </c>
      <c r="F2550" s="275">
        <v>458.95957696100555</v>
      </c>
      <c r="G2550" s="275">
        <v>463.12130104490979</v>
      </c>
      <c r="H2550" s="275">
        <v>467.28302512881385</v>
      </c>
      <c r="I2550" s="275">
        <v>458.95957696100555</v>
      </c>
      <c r="J2550" s="275">
        <v>463.12130104490973</v>
      </c>
      <c r="K2550" s="275">
        <v>467.28302512881385</v>
      </c>
      <c r="L2550" s="275">
        <v>458.95957696100555</v>
      </c>
      <c r="M2550" s="275">
        <v>463.12130104490973</v>
      </c>
      <c r="N2550" s="275">
        <v>143.28933296061959</v>
      </c>
      <c r="O2550" s="275">
        <v>136.76549634418959</v>
      </c>
      <c r="P2550" s="275">
        <v>139.33961820608806</v>
      </c>
      <c r="Q2550" s="275">
        <v>138.90817334980241</v>
      </c>
      <c r="R2550" s="275">
        <v>136.76549634418959</v>
      </c>
      <c r="S2550" s="275">
        <v>137.49293662383769</v>
      </c>
      <c r="T2550" s="275">
        <v>138.90817334980241</v>
      </c>
      <c r="U2550" s="275">
        <v>133.75992962600552</v>
      </c>
      <c r="V2550" s="275">
        <v>136.33405148790396</v>
      </c>
      <c r="W2550" s="275">
        <v>5.5935190710581422</v>
      </c>
      <c r="X2550" s="275">
        <v>0.16573516275886235</v>
      </c>
      <c r="Y2550" s="275">
        <v>2.8796271169085021</v>
      </c>
      <c r="Z2550" s="275">
        <v>1.3395471816989533</v>
      </c>
      <c r="AA2550" s="275">
        <v>1.3395471816989533</v>
      </c>
      <c r="AB2550" s="275">
        <v>1.3395471816989533</v>
      </c>
      <c r="AC2550" s="275">
        <v>1.3395471816989533</v>
      </c>
      <c r="AD2550" s="275">
        <v>1.3395471816989533</v>
      </c>
      <c r="AE2550" s="275">
        <v>1.3395471816989533</v>
      </c>
      <c r="AF2550" s="275">
        <v>306.08003525512191</v>
      </c>
      <c r="AG2550" s="275">
        <v>28.342714947673688</v>
      </c>
      <c r="AH2550" s="275">
        <v>28.342714947673688</v>
      </c>
      <c r="AI2550" s="275">
        <v>25.322829145843269</v>
      </c>
      <c r="AJ2550" s="275">
        <v>25.322829145843269</v>
      </c>
      <c r="AK2550" s="275">
        <v>25.322829145843269</v>
      </c>
    </row>
    <row r="2551" spans="1:37" ht="15" x14ac:dyDescent="0.25">
      <c r="A2551" s="269" t="s">
        <v>1365</v>
      </c>
      <c r="B2551" s="269" t="s">
        <v>1366</v>
      </c>
      <c r="C2551" s="275">
        <v>82</v>
      </c>
      <c r="D2551" s="269" t="s">
        <v>802</v>
      </c>
      <c r="E2551" s="275">
        <v>1144.4451998502695</v>
      </c>
      <c r="F2551" s="275">
        <v>796.00448789407551</v>
      </c>
      <c r="G2551" s="275">
        <v>912.90828418294404</v>
      </c>
      <c r="H2551" s="275">
        <v>1079.0289019535094</v>
      </c>
      <c r="I2551" s="275">
        <v>796.00448789407551</v>
      </c>
      <c r="J2551" s="275">
        <v>917.98396327156706</v>
      </c>
      <c r="K2551" s="275">
        <v>1079.0289019535094</v>
      </c>
      <c r="L2551" s="275">
        <v>806.55954887483335</v>
      </c>
      <c r="M2551" s="275">
        <v>921.46950995683574</v>
      </c>
      <c r="N2551" s="275">
        <v>290.47601616975351</v>
      </c>
      <c r="O2551" s="275">
        <v>202.82552101309915</v>
      </c>
      <c r="P2551" s="275">
        <v>238.54910744996221</v>
      </c>
      <c r="Q2551" s="275">
        <v>273.22852669347071</v>
      </c>
      <c r="R2551" s="275">
        <v>202.82552101309915</v>
      </c>
      <c r="S2551" s="275">
        <v>238.95695088554714</v>
      </c>
      <c r="T2551" s="275">
        <v>273.22852669347071</v>
      </c>
      <c r="U2551" s="275">
        <v>203.65746409308548</v>
      </c>
      <c r="V2551" s="275">
        <v>239.09076877965299</v>
      </c>
      <c r="W2551" s="275">
        <v>5.7819953981725218</v>
      </c>
      <c r="X2551" s="275">
        <v>0.24040072219037842</v>
      </c>
      <c r="Y2551" s="275">
        <v>3.0111980601814503</v>
      </c>
      <c r="Z2551" s="275">
        <v>2.6640573058145844</v>
      </c>
      <c r="AA2551" s="275">
        <v>2.6640573058145844</v>
      </c>
      <c r="AB2551" s="275">
        <v>2.6640573058145844</v>
      </c>
      <c r="AC2551" s="275">
        <v>2.6640573058145844</v>
      </c>
      <c r="AD2551" s="275">
        <v>2.6640573058145844</v>
      </c>
      <c r="AE2551" s="275">
        <v>2.6640573058145844</v>
      </c>
      <c r="AF2551" s="275">
        <v>365.41126278077758</v>
      </c>
      <c r="AG2551" s="275">
        <v>33.836730039278677</v>
      </c>
      <c r="AH2551" s="275">
        <v>33.836730039278677</v>
      </c>
      <c r="AI2551" s="275">
        <v>107.86667484395829</v>
      </c>
      <c r="AJ2551" s="275">
        <v>107.86667484395829</v>
      </c>
      <c r="AK2551" s="275">
        <v>107.86667484395829</v>
      </c>
    </row>
    <row r="2552" spans="1:37" ht="15" x14ac:dyDescent="0.25">
      <c r="A2552" s="269" t="s">
        <v>1367</v>
      </c>
      <c r="B2552" s="269" t="s">
        <v>1366</v>
      </c>
      <c r="C2552" s="275">
        <v>82</v>
      </c>
      <c r="D2552" s="269" t="s">
        <v>802</v>
      </c>
      <c r="E2552" s="275">
        <v>1131.2653143700536</v>
      </c>
      <c r="F2552" s="275">
        <v>785.712098361632</v>
      </c>
      <c r="G2552" s="275">
        <v>902.58494798775143</v>
      </c>
      <c r="H2552" s="275">
        <v>1065.8696475817926</v>
      </c>
      <c r="I2552" s="275">
        <v>785.712098361632</v>
      </c>
      <c r="J2552" s="275">
        <v>908.01124851559644</v>
      </c>
      <c r="K2552" s="275">
        <v>1065.8696475817926</v>
      </c>
      <c r="L2552" s="275">
        <v>796.26715934238996</v>
      </c>
      <c r="M2552" s="275">
        <v>911.49679520086511</v>
      </c>
      <c r="N2552" s="275">
        <v>266.01782543128894</v>
      </c>
      <c r="O2552" s="275">
        <v>182.82513225799809</v>
      </c>
      <c r="P2552" s="275">
        <v>217.16168437981523</v>
      </c>
      <c r="Q2552" s="275">
        <v>249.74806622930376</v>
      </c>
      <c r="R2552" s="275">
        <v>182.82513225799809</v>
      </c>
      <c r="S2552" s="275">
        <v>217.64681371331963</v>
      </c>
      <c r="T2552" s="275">
        <v>249.74806622930376</v>
      </c>
      <c r="U2552" s="275">
        <v>183.63953215886073</v>
      </c>
      <c r="V2552" s="275">
        <v>217.77186001786364</v>
      </c>
      <c r="W2552" s="275">
        <v>5.6685051365564378</v>
      </c>
      <c r="X2552" s="275">
        <v>0.19775608030992015</v>
      </c>
      <c r="Y2552" s="275">
        <v>2.9331306084331792</v>
      </c>
      <c r="Z2552" s="275">
        <v>2.1718226998641263</v>
      </c>
      <c r="AA2552" s="275">
        <v>2.1718226998641263</v>
      </c>
      <c r="AB2552" s="275">
        <v>2.1718226998641263</v>
      </c>
      <c r="AC2552" s="275">
        <v>2.1718226998641263</v>
      </c>
      <c r="AD2552" s="275">
        <v>2.1718226998641263</v>
      </c>
      <c r="AE2552" s="275">
        <v>2.1718226998641263</v>
      </c>
      <c r="AF2552" s="275">
        <v>359.55067105847758</v>
      </c>
      <c r="AG2552" s="275">
        <v>33.294024661678677</v>
      </c>
      <c r="AH2552" s="275">
        <v>33.294024661678677</v>
      </c>
      <c r="AI2552" s="275">
        <v>111.99365854985351</v>
      </c>
      <c r="AJ2552" s="275">
        <v>111.99365854985351</v>
      </c>
      <c r="AK2552" s="275">
        <v>111.99365854985351</v>
      </c>
    </row>
    <row r="2553" spans="1:37" ht="15" x14ac:dyDescent="0.25">
      <c r="A2553" s="269" t="s">
        <v>2162</v>
      </c>
      <c r="B2553" s="269" t="s">
        <v>2163</v>
      </c>
      <c r="C2553" s="275">
        <v>72</v>
      </c>
      <c r="D2553" s="269" t="s">
        <v>802</v>
      </c>
      <c r="E2553" s="275">
        <v>1218.0900034595645</v>
      </c>
      <c r="F2553" s="275">
        <v>887.17602432152887</v>
      </c>
      <c r="G2553" s="275">
        <v>1010.180314253049</v>
      </c>
      <c r="H2553" s="275">
        <v>1092.7069642500153</v>
      </c>
      <c r="I2553" s="275">
        <v>889.64595722907109</v>
      </c>
      <c r="J2553" s="275">
        <v>1023.2670003287342</v>
      </c>
      <c r="K2553" s="275">
        <v>1116.2222263297763</v>
      </c>
      <c r="L2553" s="275">
        <v>902.65434114183324</v>
      </c>
      <c r="M2553" s="275">
        <v>1019.8712913851369</v>
      </c>
      <c r="N2553" s="275">
        <v>289.97077864806749</v>
      </c>
      <c r="O2553" s="275">
        <v>201.06384397764151</v>
      </c>
      <c r="P2553" s="275">
        <v>232.64041328848347</v>
      </c>
      <c r="Q2553" s="275">
        <v>257.7117120027882</v>
      </c>
      <c r="R2553" s="275">
        <v>202.00673466796269</v>
      </c>
      <c r="S2553" s="275">
        <v>236.12894975727667</v>
      </c>
      <c r="T2553" s="275">
        <v>268.08350959632156</v>
      </c>
      <c r="U2553" s="275">
        <v>201.92744288366725</v>
      </c>
      <c r="V2553" s="275">
        <v>232.74275547569772</v>
      </c>
      <c r="W2553" s="275">
        <v>5.5007203429459901</v>
      </c>
      <c r="X2553" s="275">
        <v>0.21073266948788605</v>
      </c>
      <c r="Y2553" s="275">
        <v>2.8557265062169379</v>
      </c>
      <c r="Z2553" s="275">
        <v>2.4979956255981186</v>
      </c>
      <c r="AA2553" s="275">
        <v>2.4979956255981186</v>
      </c>
      <c r="AB2553" s="275">
        <v>2.4979956255981186</v>
      </c>
      <c r="AC2553" s="275">
        <v>2.4979956255981186</v>
      </c>
      <c r="AD2553" s="275">
        <v>2.4979956255981186</v>
      </c>
      <c r="AE2553" s="275">
        <v>2.4979956255981186</v>
      </c>
      <c r="AF2553" s="275">
        <v>313.49382487037758</v>
      </c>
      <c r="AG2553" s="275">
        <v>29.029223674678668</v>
      </c>
      <c r="AH2553" s="275">
        <v>29.029223674678668</v>
      </c>
      <c r="AI2553" s="275">
        <v>84.961163436529588</v>
      </c>
      <c r="AJ2553" s="275">
        <v>84.961163436529588</v>
      </c>
      <c r="AK2553" s="275">
        <v>84.961163436529588</v>
      </c>
    </row>
    <row r="2554" spans="1:37" ht="30" x14ac:dyDescent="0.25">
      <c r="A2554" s="269" t="s">
        <v>1368</v>
      </c>
      <c r="B2554" s="269" t="s">
        <v>1369</v>
      </c>
      <c r="C2554" s="275">
        <v>88</v>
      </c>
      <c r="D2554" s="269" t="s">
        <v>802</v>
      </c>
      <c r="E2554" s="275">
        <v>1013.0237990840226</v>
      </c>
      <c r="F2554" s="275">
        <v>1013.0237990840226</v>
      </c>
      <c r="G2554" s="275">
        <v>1013.0237990840227</v>
      </c>
      <c r="H2554" s="275">
        <v>1013.0237990840226</v>
      </c>
      <c r="I2554" s="275">
        <v>1013.0237990840226</v>
      </c>
      <c r="J2554" s="275">
        <v>1013.0237990840226</v>
      </c>
      <c r="K2554" s="275">
        <v>1013.0237990840226</v>
      </c>
      <c r="L2554" s="275">
        <v>1013.0237990840226</v>
      </c>
      <c r="M2554" s="275">
        <v>1013.0237990840226</v>
      </c>
      <c r="N2554" s="275">
        <v>195.4879876646452</v>
      </c>
      <c r="O2554" s="275">
        <v>188.74755186355293</v>
      </c>
      <c r="P2554" s="275">
        <v>191.27521528896253</v>
      </c>
      <c r="Q2554" s="275">
        <v>195.1693332369808</v>
      </c>
      <c r="R2554" s="275">
        <v>188.74755186355293</v>
      </c>
      <c r="S2554" s="275">
        <v>191.11588807513033</v>
      </c>
      <c r="T2554" s="275">
        <v>195.1693332369808</v>
      </c>
      <c r="U2554" s="275">
        <v>188.42889743588853</v>
      </c>
      <c r="V2554" s="275">
        <v>190.95656086129813</v>
      </c>
      <c r="W2554" s="275">
        <v>6.3570052152762022</v>
      </c>
      <c r="X2554" s="275">
        <v>0.17035946418913392</v>
      </c>
      <c r="Y2554" s="275">
        <v>3.263682339732668</v>
      </c>
      <c r="Z2554" s="275">
        <v>1.8152051106719973</v>
      </c>
      <c r="AA2554" s="275">
        <v>1.8152051106719973</v>
      </c>
      <c r="AB2554" s="275">
        <v>1.8152051106719973</v>
      </c>
      <c r="AC2554" s="275">
        <v>1.8152051106719973</v>
      </c>
      <c r="AD2554" s="275">
        <v>1.8152051106719973</v>
      </c>
      <c r="AE2554" s="275">
        <v>1.8152051106719973</v>
      </c>
      <c r="AF2554" s="275">
        <v>400.75112817069999</v>
      </c>
      <c r="AG2554" s="275">
        <v>37.109134535100004</v>
      </c>
      <c r="AH2554" s="275">
        <v>37.109134535100004</v>
      </c>
      <c r="AI2554" s="275">
        <v>140.43768357902002</v>
      </c>
      <c r="AJ2554" s="275">
        <v>140.43768357902002</v>
      </c>
      <c r="AK2554" s="275">
        <v>140.43768357902002</v>
      </c>
    </row>
    <row r="2555" spans="1:37" ht="15" x14ac:dyDescent="0.25">
      <c r="A2555" s="269" t="s">
        <v>3345</v>
      </c>
      <c r="B2555" s="269" t="s">
        <v>2705</v>
      </c>
      <c r="C2555" s="275">
        <v>659</v>
      </c>
      <c r="D2555" s="269" t="s">
        <v>802</v>
      </c>
      <c r="E2555" s="275">
        <v>5883.9224215380864</v>
      </c>
      <c r="F2555" s="275">
        <v>4552.4255809767656</v>
      </c>
      <c r="G2555" s="275">
        <v>5020.562462150071</v>
      </c>
      <c r="H2555" s="275">
        <v>4940.0804942043424</v>
      </c>
      <c r="I2555" s="275">
        <v>4469.8376783804342</v>
      </c>
      <c r="J2555" s="275">
        <v>4707.3884826714357</v>
      </c>
      <c r="K2555" s="275">
        <v>4532.9511618018905</v>
      </c>
      <c r="L2555" s="275">
        <v>4331.0186178340409</v>
      </c>
      <c r="M2555" s="275">
        <v>4421.8952128807423</v>
      </c>
      <c r="N2555" s="275">
        <v>1486.8907600226109</v>
      </c>
      <c r="O2555" s="275">
        <v>1243.7657188580156</v>
      </c>
      <c r="P2555" s="275">
        <v>1348.7751650208932</v>
      </c>
      <c r="Q2555" s="275">
        <v>1361.8733026692946</v>
      </c>
      <c r="R2555" s="275">
        <v>1035.2757948469805</v>
      </c>
      <c r="S2555" s="275">
        <v>1213.7404266110045</v>
      </c>
      <c r="T2555" s="275">
        <v>1142.6517600066941</v>
      </c>
      <c r="U2555" s="275">
        <v>987.75571154839395</v>
      </c>
      <c r="V2555" s="275">
        <v>1050.0399786570904</v>
      </c>
      <c r="W2555" s="275">
        <v>39.666705776348579</v>
      </c>
      <c r="X2555" s="275">
        <v>0.9213759494237046</v>
      </c>
      <c r="Y2555" s="275">
        <v>20.294040862886142</v>
      </c>
      <c r="Z2555" s="275">
        <v>9.1196119182936837</v>
      </c>
      <c r="AA2555" s="275">
        <v>9.1196119182936837</v>
      </c>
      <c r="AB2555" s="275">
        <v>9.1196119182936837</v>
      </c>
      <c r="AC2555" s="275">
        <v>9.1196119182936837</v>
      </c>
      <c r="AD2555" s="275">
        <v>9.1196119182936837</v>
      </c>
      <c r="AE2555" s="275">
        <v>9.1196119182936837</v>
      </c>
      <c r="AF2555" s="275">
        <v>1709.6723091578388</v>
      </c>
      <c r="AG2555" s="275">
        <v>158.31399259034137</v>
      </c>
      <c r="AH2555" s="275">
        <v>158.31399259034137</v>
      </c>
      <c r="AI2555" s="275">
        <v>309.08065248592072</v>
      </c>
      <c r="AJ2555" s="275">
        <v>309.08065248592072</v>
      </c>
      <c r="AK2555" s="275">
        <v>309.08065248592072</v>
      </c>
    </row>
    <row r="2556" spans="1:37" ht="15" x14ac:dyDescent="0.25">
      <c r="A2556" s="269" t="s">
        <v>4355</v>
      </c>
      <c r="B2556" s="269" t="s">
        <v>2705</v>
      </c>
      <c r="C2556" s="275">
        <v>600</v>
      </c>
      <c r="D2556" s="269" t="s">
        <v>802</v>
      </c>
      <c r="E2556" s="275">
        <v>5883.9224215380864</v>
      </c>
      <c r="F2556" s="275">
        <v>4552.4255809767656</v>
      </c>
      <c r="G2556" s="275">
        <v>5020.562462150071</v>
      </c>
      <c r="H2556" s="275">
        <v>4940.0804942043424</v>
      </c>
      <c r="I2556" s="275">
        <v>4469.8376783804342</v>
      </c>
      <c r="J2556" s="275">
        <v>4707.3884826714357</v>
      </c>
      <c r="K2556" s="275">
        <v>4532.9511618018905</v>
      </c>
      <c r="L2556" s="275">
        <v>4331.0186178340409</v>
      </c>
      <c r="M2556" s="275">
        <v>4421.8952128807423</v>
      </c>
      <c r="N2556" s="275">
        <v>1478.0884033779305</v>
      </c>
      <c r="O2556" s="275">
        <v>1234.8341768779151</v>
      </c>
      <c r="P2556" s="275">
        <v>1339.8974502638841</v>
      </c>
      <c r="Q2556" s="275">
        <v>1352.812575353774</v>
      </c>
      <c r="R2556" s="275">
        <v>1026.40884553459</v>
      </c>
      <c r="S2556" s="275">
        <v>1204.808884630904</v>
      </c>
      <c r="T2556" s="275">
        <v>1133.8494033620136</v>
      </c>
      <c r="U2556" s="275">
        <v>978.56579889745331</v>
      </c>
      <c r="V2556" s="275">
        <v>1041.1084366769896</v>
      </c>
      <c r="W2556" s="275">
        <v>39.734619397373166</v>
      </c>
      <c r="X2556" s="275">
        <v>0.92197424517220072</v>
      </c>
      <c r="Y2556" s="275">
        <v>20.328296821272684</v>
      </c>
      <c r="Z2556" s="275">
        <v>9.1210684853691131</v>
      </c>
      <c r="AA2556" s="275">
        <v>9.1210684853691131</v>
      </c>
      <c r="AB2556" s="275">
        <v>9.1210684853691131</v>
      </c>
      <c r="AC2556" s="275">
        <v>9.1210684853691131</v>
      </c>
      <c r="AD2556" s="275">
        <v>9.1210684853691131</v>
      </c>
      <c r="AE2556" s="275">
        <v>9.1210684853691131</v>
      </c>
      <c r="AF2556" s="275">
        <v>1709.4634992468295</v>
      </c>
      <c r="AG2556" s="275">
        <v>158.29465702874421</v>
      </c>
      <c r="AH2556" s="275">
        <v>158.29465702874421</v>
      </c>
      <c r="AI2556" s="275">
        <v>307.95360918405561</v>
      </c>
      <c r="AJ2556" s="275">
        <v>307.95360918405561</v>
      </c>
      <c r="AK2556" s="275">
        <v>307.95360918405561</v>
      </c>
    </row>
    <row r="2557" spans="1:37" ht="15" x14ac:dyDescent="0.25">
      <c r="A2557" s="269" t="s">
        <v>4356</v>
      </c>
      <c r="B2557" s="269" t="s">
        <v>2705</v>
      </c>
      <c r="C2557" s="275">
        <v>637</v>
      </c>
      <c r="D2557" s="269" t="s">
        <v>802</v>
      </c>
      <c r="E2557" s="275">
        <v>5883.9224215380864</v>
      </c>
      <c r="F2557" s="275">
        <v>4552.4255809767656</v>
      </c>
      <c r="G2557" s="275">
        <v>5020.562462150071</v>
      </c>
      <c r="H2557" s="275">
        <v>4940.0804942043424</v>
      </c>
      <c r="I2557" s="275">
        <v>4469.8376783804342</v>
      </c>
      <c r="J2557" s="275">
        <v>4707.3884826714357</v>
      </c>
      <c r="K2557" s="275">
        <v>4532.9511618018905</v>
      </c>
      <c r="L2557" s="275">
        <v>4331.0186178340409</v>
      </c>
      <c r="M2557" s="275">
        <v>4421.8952128807423</v>
      </c>
      <c r="N2557" s="275">
        <v>1485.2402509266346</v>
      </c>
      <c r="O2557" s="275">
        <v>1242.1824041011525</v>
      </c>
      <c r="P2557" s="275">
        <v>1347.1638526227327</v>
      </c>
      <c r="Q2557" s="275">
        <v>1360.3571822515448</v>
      </c>
      <c r="R2557" s="275">
        <v>1033.6588829205612</v>
      </c>
      <c r="S2557" s="275">
        <v>1212.1571118541417</v>
      </c>
      <c r="T2557" s="275">
        <v>1141.001250910718</v>
      </c>
      <c r="U2557" s="275">
        <v>986.30678546975719</v>
      </c>
      <c r="V2557" s="275">
        <v>1048.4566639002273</v>
      </c>
      <c r="W2557" s="275">
        <v>39.734619397373166</v>
      </c>
      <c r="X2557" s="275">
        <v>0.92197424517220072</v>
      </c>
      <c r="Y2557" s="275">
        <v>20.328296821272684</v>
      </c>
      <c r="Z2557" s="275">
        <v>9.1210684853691131</v>
      </c>
      <c r="AA2557" s="275">
        <v>9.1210684853691131</v>
      </c>
      <c r="AB2557" s="275">
        <v>9.1210684853691131</v>
      </c>
      <c r="AC2557" s="275">
        <v>9.1210684853691131</v>
      </c>
      <c r="AD2557" s="275">
        <v>9.1210684853691131</v>
      </c>
      <c r="AE2557" s="275">
        <v>9.1210684853691131</v>
      </c>
      <c r="AF2557" s="275">
        <v>1709.6967218808607</v>
      </c>
      <c r="AG2557" s="275">
        <v>158.31625318014341</v>
      </c>
      <c r="AH2557" s="275">
        <v>158.31625318014341</v>
      </c>
      <c r="AI2557" s="275">
        <v>308.34013199512725</v>
      </c>
      <c r="AJ2557" s="275">
        <v>308.34013199512725</v>
      </c>
      <c r="AK2557" s="275">
        <v>308.34013199512725</v>
      </c>
    </row>
    <row r="2558" spans="1:37" ht="15" x14ac:dyDescent="0.25">
      <c r="A2558" s="269" t="s">
        <v>2499</v>
      </c>
      <c r="B2558" s="269" t="s">
        <v>2705</v>
      </c>
      <c r="C2558" s="275">
        <v>658</v>
      </c>
      <c r="D2558" s="269" t="s">
        <v>802</v>
      </c>
      <c r="E2558" s="275">
        <v>0</v>
      </c>
      <c r="F2558" s="275">
        <v>0</v>
      </c>
      <c r="G2558" s="275">
        <v>0</v>
      </c>
      <c r="H2558" s="275">
        <v>0</v>
      </c>
      <c r="I2558" s="275">
        <v>0</v>
      </c>
      <c r="J2558" s="275">
        <v>0</v>
      </c>
      <c r="K2558" s="275">
        <v>0</v>
      </c>
      <c r="L2558" s="275">
        <v>0</v>
      </c>
      <c r="M2558" s="275">
        <v>0</v>
      </c>
      <c r="N2558" s="275">
        <v>0</v>
      </c>
      <c r="O2558" s="275">
        <v>0</v>
      </c>
      <c r="P2558" s="275">
        <v>0</v>
      </c>
      <c r="Q2558" s="275">
        <v>0</v>
      </c>
      <c r="R2558" s="275">
        <v>0</v>
      </c>
      <c r="S2558" s="275">
        <v>0</v>
      </c>
      <c r="T2558" s="275">
        <v>0</v>
      </c>
      <c r="U2558" s="275">
        <v>0</v>
      </c>
      <c r="V2558" s="275">
        <v>0</v>
      </c>
      <c r="W2558" s="275">
        <v>0</v>
      </c>
      <c r="X2558" s="275">
        <v>0</v>
      </c>
      <c r="Y2558" s="275">
        <v>0</v>
      </c>
      <c r="Z2558" s="275">
        <v>0</v>
      </c>
      <c r="AA2558" s="275">
        <v>0</v>
      </c>
      <c r="AB2558" s="275">
        <v>0</v>
      </c>
      <c r="AC2558" s="275">
        <v>0</v>
      </c>
      <c r="AD2558" s="275">
        <v>0</v>
      </c>
      <c r="AE2558" s="275">
        <v>0</v>
      </c>
      <c r="AF2558" s="275">
        <v>0</v>
      </c>
      <c r="AG2558" s="275">
        <v>0</v>
      </c>
      <c r="AH2558" s="275">
        <v>0</v>
      </c>
      <c r="AI2558" s="275">
        <v>0</v>
      </c>
      <c r="AJ2558" s="275">
        <v>0</v>
      </c>
      <c r="AK2558" s="275">
        <v>0</v>
      </c>
    </row>
    <row r="2559" spans="1:37" ht="15" x14ac:dyDescent="0.25">
      <c r="A2559" s="269" t="s">
        <v>4357</v>
      </c>
      <c r="B2559" s="269" t="s">
        <v>4358</v>
      </c>
      <c r="C2559" s="275">
        <v>127</v>
      </c>
      <c r="D2559" s="269" t="s">
        <v>802</v>
      </c>
      <c r="E2559" s="275">
        <v>935.39121621724382</v>
      </c>
      <c r="F2559" s="275">
        <v>781.48986143747095</v>
      </c>
      <c r="G2559" s="275">
        <v>847.33597033030037</v>
      </c>
      <c r="H2559" s="275">
        <v>932.21558647940935</v>
      </c>
      <c r="I2559" s="275">
        <v>781.48986143747095</v>
      </c>
      <c r="J2559" s="275">
        <v>852.81789808613166</v>
      </c>
      <c r="K2559" s="275">
        <v>932.21558647940935</v>
      </c>
      <c r="L2559" s="275">
        <v>826.46831631724433</v>
      </c>
      <c r="M2559" s="275">
        <v>873.28971258986417</v>
      </c>
      <c r="N2559" s="275">
        <v>271.12636939446224</v>
      </c>
      <c r="O2559" s="275">
        <v>242.29031479375391</v>
      </c>
      <c r="P2559" s="275">
        <v>254.79304490139054</v>
      </c>
      <c r="Q2559" s="275">
        <v>264.17399753322258</v>
      </c>
      <c r="R2559" s="275">
        <v>242.29031479375391</v>
      </c>
      <c r="S2559" s="275">
        <v>252.6678488717136</v>
      </c>
      <c r="T2559" s="275">
        <v>264.17399753322258</v>
      </c>
      <c r="U2559" s="275">
        <v>244.12774628693359</v>
      </c>
      <c r="V2559" s="275">
        <v>253.30441097241615</v>
      </c>
      <c r="W2559" s="275">
        <v>0</v>
      </c>
      <c r="X2559" s="275">
        <v>0</v>
      </c>
      <c r="Y2559" s="275">
        <v>0</v>
      </c>
      <c r="Z2559" s="275">
        <v>0</v>
      </c>
      <c r="AA2559" s="275">
        <v>0</v>
      </c>
      <c r="AB2559" s="275">
        <v>0</v>
      </c>
      <c r="AC2559" s="275">
        <v>0</v>
      </c>
      <c r="AD2559" s="275">
        <v>0</v>
      </c>
      <c r="AE2559" s="275">
        <v>0</v>
      </c>
      <c r="AF2559" s="275">
        <v>629.35604065191887</v>
      </c>
      <c r="AG2559" s="275">
        <v>58.277740206993229</v>
      </c>
      <c r="AH2559" s="275">
        <v>58.277740206993229</v>
      </c>
      <c r="AI2559" s="275">
        <v>98.439980683659343</v>
      </c>
      <c r="AJ2559" s="275">
        <v>98.439980683659343</v>
      </c>
      <c r="AK2559" s="275">
        <v>98.439980683659343</v>
      </c>
    </row>
    <row r="2560" spans="1:37" ht="15" x14ac:dyDescent="0.25">
      <c r="A2560" s="269" t="s">
        <v>4359</v>
      </c>
      <c r="B2560" s="269" t="s">
        <v>1350</v>
      </c>
      <c r="C2560" s="275">
        <v>132</v>
      </c>
      <c r="D2560" s="269" t="s">
        <v>802</v>
      </c>
      <c r="E2560" s="275">
        <v>1827.1905339863213</v>
      </c>
      <c r="F2560" s="275">
        <v>831.57165805421289</v>
      </c>
      <c r="G2560" s="275">
        <v>1168.9854818893034</v>
      </c>
      <c r="H2560" s="275">
        <v>1699.9173905190901</v>
      </c>
      <c r="I2560" s="275">
        <v>831.57165805421289</v>
      </c>
      <c r="J2560" s="275">
        <v>1172.300253912832</v>
      </c>
      <c r="K2560" s="275">
        <v>1699.9173905190901</v>
      </c>
      <c r="L2560" s="275">
        <v>831.57165805421289</v>
      </c>
      <c r="M2560" s="275">
        <v>1172.300253912832</v>
      </c>
      <c r="N2560" s="275">
        <v>464.03244222374661</v>
      </c>
      <c r="O2560" s="275">
        <v>307.61239306503541</v>
      </c>
      <c r="P2560" s="275">
        <v>368.01200778565243</v>
      </c>
      <c r="Q2560" s="275">
        <v>436.30003550269339</v>
      </c>
      <c r="R2560" s="275">
        <v>307.61239306503541</v>
      </c>
      <c r="S2560" s="275">
        <v>368.98980850402319</v>
      </c>
      <c r="T2560" s="275">
        <v>436.30003550269339</v>
      </c>
      <c r="U2560" s="275">
        <v>307.17744025285214</v>
      </c>
      <c r="V2560" s="275">
        <v>368.77233209793155</v>
      </c>
      <c r="W2560" s="275">
        <v>8.791654099180704</v>
      </c>
      <c r="X2560" s="275">
        <v>0.44471819520765959</v>
      </c>
      <c r="Y2560" s="275">
        <v>4.6181861471941819</v>
      </c>
      <c r="Z2560" s="275">
        <v>4.7265134809756226</v>
      </c>
      <c r="AA2560" s="275">
        <v>4.7265134809756226</v>
      </c>
      <c r="AB2560" s="275">
        <v>4.7265134809756226</v>
      </c>
      <c r="AC2560" s="275">
        <v>4.7265134809756226</v>
      </c>
      <c r="AD2560" s="275">
        <v>4.7265134809756226</v>
      </c>
      <c r="AE2560" s="275">
        <v>4.7265134809756226</v>
      </c>
      <c r="AF2560" s="275">
        <v>522.79490950970001</v>
      </c>
      <c r="AG2560" s="275">
        <v>48.410299642499993</v>
      </c>
      <c r="AH2560" s="275">
        <v>48.410299642499993</v>
      </c>
      <c r="AI2560" s="275">
        <v>226.5300396600729</v>
      </c>
      <c r="AJ2560" s="275">
        <v>226.5300396600729</v>
      </c>
      <c r="AK2560" s="275">
        <v>226.5300396600729</v>
      </c>
    </row>
    <row r="2561" spans="1:37" ht="15" x14ac:dyDescent="0.25">
      <c r="A2561" s="269" t="s">
        <v>703</v>
      </c>
      <c r="B2561" s="269" t="s">
        <v>1370</v>
      </c>
      <c r="C2561" s="275">
        <v>162</v>
      </c>
      <c r="D2561" s="269" t="s">
        <v>802</v>
      </c>
      <c r="E2561" s="275">
        <v>742.43112207497938</v>
      </c>
      <c r="F2561" s="275">
        <v>669.90808068434262</v>
      </c>
      <c r="G2561" s="275">
        <v>709.98895878754684</v>
      </c>
      <c r="H2561" s="275">
        <v>771.4384331230217</v>
      </c>
      <c r="I2561" s="275">
        <v>669.90808068434262</v>
      </c>
      <c r="J2561" s="275">
        <v>713.2078467075678</v>
      </c>
      <c r="K2561" s="275">
        <v>771.4384331230217</v>
      </c>
      <c r="L2561" s="275">
        <v>690.71129908077944</v>
      </c>
      <c r="M2561" s="275">
        <v>720.4596744695782</v>
      </c>
      <c r="N2561" s="275">
        <v>251.13233419877713</v>
      </c>
      <c r="O2561" s="275">
        <v>231.54553290373559</v>
      </c>
      <c r="P2561" s="275">
        <v>240.82890785495601</v>
      </c>
      <c r="Q2561" s="275">
        <v>246.68986296391085</v>
      </c>
      <c r="R2561" s="275">
        <v>231.54553290373559</v>
      </c>
      <c r="S2561" s="275">
        <v>237.28716095180317</v>
      </c>
      <c r="T2561" s="275">
        <v>246.68986296391085</v>
      </c>
      <c r="U2561" s="275">
        <v>229.12283195854712</v>
      </c>
      <c r="V2561" s="275">
        <v>236.05126855649678</v>
      </c>
      <c r="W2561" s="275">
        <v>8.0547608061669766</v>
      </c>
      <c r="X2561" s="275">
        <v>0.21270828034191558</v>
      </c>
      <c r="Y2561" s="275">
        <v>4.1337345432544463</v>
      </c>
      <c r="Z2561" s="275">
        <v>2.504983550840751</v>
      </c>
      <c r="AA2561" s="275">
        <v>2.504983550840751</v>
      </c>
      <c r="AB2561" s="275">
        <v>2.504983550840751</v>
      </c>
      <c r="AC2561" s="275">
        <v>2.504983550840751</v>
      </c>
      <c r="AD2561" s="275">
        <v>2.504983550840751</v>
      </c>
      <c r="AE2561" s="275">
        <v>2.504983550840751</v>
      </c>
      <c r="AF2561" s="275">
        <v>678.13386704406241</v>
      </c>
      <c r="AG2561" s="275">
        <v>62.795266667849511</v>
      </c>
      <c r="AH2561" s="275">
        <v>62.795266667849511</v>
      </c>
      <c r="AI2561" s="275">
        <v>74.542330977537318</v>
      </c>
      <c r="AJ2561" s="275">
        <v>74.542330977537318</v>
      </c>
      <c r="AK2561" s="275">
        <v>74.542330977537318</v>
      </c>
    </row>
    <row r="2562" spans="1:37" ht="15" x14ac:dyDescent="0.25">
      <c r="A2562" s="269" t="s">
        <v>704</v>
      </c>
      <c r="B2562" s="269" t="s">
        <v>1371</v>
      </c>
      <c r="C2562" s="275">
        <v>166</v>
      </c>
      <c r="D2562" s="269" t="s">
        <v>802</v>
      </c>
      <c r="E2562" s="275">
        <v>856.20135242446338</v>
      </c>
      <c r="F2562" s="275">
        <v>790.89204322723231</v>
      </c>
      <c r="G2562" s="275">
        <v>826.91519697164574</v>
      </c>
      <c r="H2562" s="275">
        <v>879.61836900447634</v>
      </c>
      <c r="I2562" s="275">
        <v>790.89204322723231</v>
      </c>
      <c r="J2562" s="275">
        <v>828.69151244391549</v>
      </c>
      <c r="K2562" s="275">
        <v>879.61836900447634</v>
      </c>
      <c r="L2562" s="275">
        <v>807.99839786547864</v>
      </c>
      <c r="M2562" s="275">
        <v>834.54576658891881</v>
      </c>
      <c r="N2562" s="275">
        <v>288.65496130243724</v>
      </c>
      <c r="O2562" s="275">
        <v>266.58228888163836</v>
      </c>
      <c r="P2562" s="275">
        <v>276.79786550501774</v>
      </c>
      <c r="Q2562" s="275">
        <v>282.3266684553675</v>
      </c>
      <c r="R2562" s="275">
        <v>266.58228888163836</v>
      </c>
      <c r="S2562" s="275">
        <v>272.46857474112301</v>
      </c>
      <c r="T2562" s="275">
        <v>282.3266684553675</v>
      </c>
      <c r="U2562" s="275">
        <v>262.89523410568574</v>
      </c>
      <c r="V2562" s="275">
        <v>270.75587237579441</v>
      </c>
      <c r="W2562" s="275">
        <v>8.0534860320057575</v>
      </c>
      <c r="X2562" s="275">
        <v>0.21222543921840842</v>
      </c>
      <c r="Y2562" s="275">
        <v>4.1328557356120825</v>
      </c>
      <c r="Z2562" s="275">
        <v>2.6035191153496662</v>
      </c>
      <c r="AA2562" s="275">
        <v>2.6035191153496662</v>
      </c>
      <c r="AB2562" s="275">
        <v>2.6035191153496662</v>
      </c>
      <c r="AC2562" s="275">
        <v>2.6035191153496662</v>
      </c>
      <c r="AD2562" s="275">
        <v>2.6035191153496662</v>
      </c>
      <c r="AE2562" s="275">
        <v>2.6035191153496662</v>
      </c>
      <c r="AF2562" s="275">
        <v>439.85385214772884</v>
      </c>
      <c r="AG2562" s="275">
        <v>40.730780652894737</v>
      </c>
      <c r="AH2562" s="275">
        <v>40.730780652894737</v>
      </c>
      <c r="AI2562" s="275">
        <v>90.384332062319984</v>
      </c>
      <c r="AJ2562" s="275">
        <v>90.384332062319984</v>
      </c>
      <c r="AK2562" s="275">
        <v>90.384332062319984</v>
      </c>
    </row>
    <row r="2563" spans="1:37" ht="15" x14ac:dyDescent="0.25">
      <c r="A2563" s="269" t="s">
        <v>3346</v>
      </c>
      <c r="B2563" s="269" t="s">
        <v>3347</v>
      </c>
      <c r="C2563" s="275">
        <v>137</v>
      </c>
      <c r="D2563" s="269" t="s">
        <v>802</v>
      </c>
      <c r="E2563" s="275">
        <v>673.7481762200365</v>
      </c>
      <c r="F2563" s="275">
        <v>481.54825069235375</v>
      </c>
      <c r="G2563" s="275">
        <v>562.08643466046647</v>
      </c>
      <c r="H2563" s="275">
        <v>617.49043938088221</v>
      </c>
      <c r="I2563" s="275">
        <v>481.54825069235375</v>
      </c>
      <c r="J2563" s="275">
        <v>545.69523931214337</v>
      </c>
      <c r="K2563" s="275">
        <v>617.49043938088221</v>
      </c>
      <c r="L2563" s="275">
        <v>491.19860860914144</v>
      </c>
      <c r="M2563" s="275">
        <v>549.19128907014942</v>
      </c>
      <c r="N2563" s="275">
        <v>230.32523498726198</v>
      </c>
      <c r="O2563" s="275">
        <v>175.50752034083078</v>
      </c>
      <c r="P2563" s="275">
        <v>197.12155296248923</v>
      </c>
      <c r="Q2563" s="275">
        <v>205.4316534876474</v>
      </c>
      <c r="R2563" s="275">
        <v>175.50752034083078</v>
      </c>
      <c r="S2563" s="275">
        <v>189.47567701515322</v>
      </c>
      <c r="T2563" s="275">
        <v>205.4316534876474</v>
      </c>
      <c r="U2563" s="275">
        <v>173.08494161537681</v>
      </c>
      <c r="V2563" s="275">
        <v>188.41183661385017</v>
      </c>
      <c r="W2563" s="275">
        <v>7.5685561223699303</v>
      </c>
      <c r="X2563" s="275">
        <v>0.22953038937261361</v>
      </c>
      <c r="Y2563" s="275">
        <v>3.899043255871272</v>
      </c>
      <c r="Z2563" s="275">
        <v>2.1801945479886684</v>
      </c>
      <c r="AA2563" s="275">
        <v>2.1801945479886684</v>
      </c>
      <c r="AB2563" s="275">
        <v>2.1801945479886684</v>
      </c>
      <c r="AC2563" s="275">
        <v>2.1801945479886684</v>
      </c>
      <c r="AD2563" s="275">
        <v>2.1801945479886684</v>
      </c>
      <c r="AE2563" s="275">
        <v>2.1801945479886684</v>
      </c>
      <c r="AF2563" s="275">
        <v>456.54928321737424</v>
      </c>
      <c r="AG2563" s="275">
        <v>42.276030309432066</v>
      </c>
      <c r="AH2563" s="275">
        <v>42.276030309432066</v>
      </c>
      <c r="AI2563" s="275">
        <v>52.750106026762374</v>
      </c>
      <c r="AJ2563" s="275">
        <v>52.750106026762374</v>
      </c>
      <c r="AK2563" s="275">
        <v>52.750106026762374</v>
      </c>
    </row>
    <row r="2564" spans="1:37" ht="15" x14ac:dyDescent="0.25">
      <c r="A2564" s="269" t="s">
        <v>3348</v>
      </c>
      <c r="B2564" s="269" t="s">
        <v>3349</v>
      </c>
      <c r="C2564" s="275">
        <v>131</v>
      </c>
      <c r="D2564" s="269" t="s">
        <v>802</v>
      </c>
      <c r="E2564" s="275">
        <v>666.18212923593751</v>
      </c>
      <c r="F2564" s="275">
        <v>477.67690167317642</v>
      </c>
      <c r="G2564" s="275">
        <v>556.82957390444346</v>
      </c>
      <c r="H2564" s="275">
        <v>611.77174137924408</v>
      </c>
      <c r="I2564" s="275">
        <v>477.67690167317642</v>
      </c>
      <c r="J2564" s="275">
        <v>540.90021580173561</v>
      </c>
      <c r="K2564" s="275">
        <v>611.77174137924408</v>
      </c>
      <c r="L2564" s="275">
        <v>487.32725958996411</v>
      </c>
      <c r="M2564" s="275">
        <v>544.39626555974166</v>
      </c>
      <c r="N2564" s="275">
        <v>226.15914310768397</v>
      </c>
      <c r="O2564" s="275">
        <v>173.18439846269212</v>
      </c>
      <c r="P2564" s="275">
        <v>194.10731733381081</v>
      </c>
      <c r="Q2564" s="275">
        <v>202.2185745777393</v>
      </c>
      <c r="R2564" s="275">
        <v>173.18439846269212</v>
      </c>
      <c r="S2564" s="275">
        <v>186.70757662112985</v>
      </c>
      <c r="T2564" s="275">
        <v>202.2185745777393</v>
      </c>
      <c r="U2564" s="275">
        <v>170.79334770618834</v>
      </c>
      <c r="V2564" s="275">
        <v>185.65950020430188</v>
      </c>
      <c r="W2564" s="275">
        <v>7.47779558394285</v>
      </c>
      <c r="X2564" s="275">
        <v>0.22567027933707487</v>
      </c>
      <c r="Y2564" s="275">
        <v>3.8517329316399627</v>
      </c>
      <c r="Z2564" s="275">
        <v>2.1739057160704007</v>
      </c>
      <c r="AA2564" s="275">
        <v>2.1739057160704007</v>
      </c>
      <c r="AB2564" s="275">
        <v>2.1739057160704007</v>
      </c>
      <c r="AC2564" s="275">
        <v>2.1739057160704007</v>
      </c>
      <c r="AD2564" s="275">
        <v>2.1739057160704007</v>
      </c>
      <c r="AE2564" s="275">
        <v>2.1739057160704007</v>
      </c>
      <c r="AF2564" s="275">
        <v>448.32382204307424</v>
      </c>
      <c r="AG2564" s="275">
        <v>41.514359716032061</v>
      </c>
      <c r="AH2564" s="275">
        <v>41.514359716032061</v>
      </c>
      <c r="AI2564" s="275">
        <v>51.726925010512439</v>
      </c>
      <c r="AJ2564" s="275">
        <v>51.726925010512439</v>
      </c>
      <c r="AK2564" s="275">
        <v>51.726925010512439</v>
      </c>
    </row>
    <row r="2565" spans="1:37" ht="15" x14ac:dyDescent="0.25">
      <c r="A2565" s="269" t="s">
        <v>2165</v>
      </c>
      <c r="B2565" s="269" t="s">
        <v>1323</v>
      </c>
      <c r="C2565" s="275">
        <v>133</v>
      </c>
      <c r="D2565" s="269" t="s">
        <v>802</v>
      </c>
      <c r="E2565" s="275">
        <v>638.42624137882649</v>
      </c>
      <c r="F2565" s="275">
        <v>586.71018759350034</v>
      </c>
      <c r="G2565" s="275">
        <v>614.56691965822938</v>
      </c>
      <c r="H2565" s="275">
        <v>652.41044041085047</v>
      </c>
      <c r="I2565" s="275">
        <v>586.71018759350034</v>
      </c>
      <c r="J2565" s="275">
        <v>615.73620827770083</v>
      </c>
      <c r="K2565" s="275">
        <v>652.41044041085047</v>
      </c>
      <c r="L2565" s="275">
        <v>596.36054551028803</v>
      </c>
      <c r="M2565" s="275">
        <v>619.23225803570676</v>
      </c>
      <c r="N2565" s="275">
        <v>215.94021501085254</v>
      </c>
      <c r="O2565" s="275">
        <v>203.31594355593009</v>
      </c>
      <c r="P2565" s="275">
        <v>209.10743498077281</v>
      </c>
      <c r="Q2565" s="275">
        <v>212.13880722070252</v>
      </c>
      <c r="R2565" s="275">
        <v>203.31594355593009</v>
      </c>
      <c r="S2565" s="275">
        <v>206.73204407569571</v>
      </c>
      <c r="T2565" s="275">
        <v>212.13880722070252</v>
      </c>
      <c r="U2565" s="275">
        <v>200.88313129004737</v>
      </c>
      <c r="V2565" s="275">
        <v>205.66450831771297</v>
      </c>
      <c r="W2565" s="275">
        <v>7.5685561223699303</v>
      </c>
      <c r="X2565" s="275">
        <v>0.22953038937261361</v>
      </c>
      <c r="Y2565" s="275">
        <v>3.899043255871272</v>
      </c>
      <c r="Z2565" s="275">
        <v>2.1801945479886684</v>
      </c>
      <c r="AA2565" s="275">
        <v>2.1801945479886684</v>
      </c>
      <c r="AB2565" s="275">
        <v>2.1801945479886684</v>
      </c>
      <c r="AC2565" s="275">
        <v>2.1801945479886684</v>
      </c>
      <c r="AD2565" s="275">
        <v>2.1801945479886684</v>
      </c>
      <c r="AE2565" s="275">
        <v>2.1801945479886684</v>
      </c>
      <c r="AF2565" s="275">
        <v>465.69344010697421</v>
      </c>
      <c r="AG2565" s="275">
        <v>43.122772606432065</v>
      </c>
      <c r="AH2565" s="275">
        <v>43.122772606432065</v>
      </c>
      <c r="AI2565" s="275">
        <v>53.679419726432059</v>
      </c>
      <c r="AJ2565" s="275">
        <v>53.679419726432059</v>
      </c>
      <c r="AK2565" s="275">
        <v>53.679419726432059</v>
      </c>
    </row>
    <row r="2566" spans="1:37" ht="15" x14ac:dyDescent="0.25">
      <c r="A2566" s="269" t="s">
        <v>2166</v>
      </c>
      <c r="B2566" s="269" t="s">
        <v>2167</v>
      </c>
      <c r="C2566" s="275">
        <v>129</v>
      </c>
      <c r="D2566" s="269" t="s">
        <v>802</v>
      </c>
      <c r="E2566" s="275">
        <v>632.70754337718836</v>
      </c>
      <c r="F2566" s="275">
        <v>580.99148959186221</v>
      </c>
      <c r="G2566" s="275">
        <v>608.84822165659114</v>
      </c>
      <c r="H2566" s="275">
        <v>646.69174240921234</v>
      </c>
      <c r="I2566" s="275">
        <v>580.99148959186221</v>
      </c>
      <c r="J2566" s="275">
        <v>610.01751027606269</v>
      </c>
      <c r="K2566" s="275">
        <v>646.69174240921234</v>
      </c>
      <c r="L2566" s="275">
        <v>590.6418475086499</v>
      </c>
      <c r="M2566" s="275">
        <v>613.51356003406863</v>
      </c>
      <c r="N2566" s="275">
        <v>213.10514492443613</v>
      </c>
      <c r="O2566" s="275">
        <v>200.48087346951368</v>
      </c>
      <c r="P2566" s="275">
        <v>206.2723648943564</v>
      </c>
      <c r="Q2566" s="275">
        <v>213.440629801059</v>
      </c>
      <c r="R2566" s="275">
        <v>200.48087346951368</v>
      </c>
      <c r="S2566" s="275">
        <v>205.62327144159892</v>
      </c>
      <c r="T2566" s="275">
        <v>213.440629801059</v>
      </c>
      <c r="U2566" s="275">
        <v>200.81635834613652</v>
      </c>
      <c r="V2566" s="275">
        <v>205.59773537380212</v>
      </c>
      <c r="W2566" s="275">
        <v>7.47779558394285</v>
      </c>
      <c r="X2566" s="275">
        <v>0.22567027933707487</v>
      </c>
      <c r="Y2566" s="275">
        <v>3.8517329316399627</v>
      </c>
      <c r="Z2566" s="275">
        <v>2.1739057160704007</v>
      </c>
      <c r="AA2566" s="275">
        <v>2.1739057160704007</v>
      </c>
      <c r="AB2566" s="275">
        <v>2.1739057160704007</v>
      </c>
      <c r="AC2566" s="275">
        <v>2.1739057160704007</v>
      </c>
      <c r="AD2566" s="275">
        <v>2.1739057160704007</v>
      </c>
      <c r="AE2566" s="275">
        <v>2.1739057160704007</v>
      </c>
      <c r="AF2566" s="275">
        <v>457.4916417497592</v>
      </c>
      <c r="AG2566" s="275">
        <v>42.36329316243252</v>
      </c>
      <c r="AH2566" s="275">
        <v>42.36329316243252</v>
      </c>
      <c r="AI2566" s="275">
        <v>52.778979288931922</v>
      </c>
      <c r="AJ2566" s="275">
        <v>52.778979288931922</v>
      </c>
      <c r="AK2566" s="275">
        <v>52.778979288931922</v>
      </c>
    </row>
    <row r="2567" spans="1:37" ht="15" x14ac:dyDescent="0.25">
      <c r="A2567" s="269" t="s">
        <v>3350</v>
      </c>
      <c r="B2567" s="269" t="s">
        <v>2706</v>
      </c>
      <c r="C2567" s="275">
        <v>117</v>
      </c>
      <c r="D2567" s="269" t="s">
        <v>802</v>
      </c>
      <c r="E2567" s="275">
        <v>1539.5704641210946</v>
      </c>
      <c r="F2567" s="275">
        <v>1025.5653497894129</v>
      </c>
      <c r="G2567" s="275">
        <v>1188.7147471449616</v>
      </c>
      <c r="H2567" s="275">
        <v>1411.8158332433959</v>
      </c>
      <c r="I2567" s="275">
        <v>1029.9077585353386</v>
      </c>
      <c r="J2567" s="275">
        <v>1203.1036319564332</v>
      </c>
      <c r="K2567" s="275">
        <v>1431.9717721689053</v>
      </c>
      <c r="L2567" s="275">
        <v>1040.1941660458699</v>
      </c>
      <c r="M2567" s="275">
        <v>1200.1318953695065</v>
      </c>
      <c r="N2567" s="275">
        <v>437.39657918980026</v>
      </c>
      <c r="O2567" s="275">
        <v>253.889322266618</v>
      </c>
      <c r="P2567" s="275">
        <v>316.01554378305121</v>
      </c>
      <c r="Q2567" s="275">
        <v>399.77212640315247</v>
      </c>
      <c r="R2567" s="275">
        <v>254.69751428689332</v>
      </c>
      <c r="S2567" s="275">
        <v>320.32033316091565</v>
      </c>
      <c r="T2567" s="275">
        <v>408.66223862618108</v>
      </c>
      <c r="U2567" s="275">
        <v>254.49598526643194</v>
      </c>
      <c r="V2567" s="275">
        <v>317.31079093890281</v>
      </c>
      <c r="W2567" s="275">
        <v>10.558229961117613</v>
      </c>
      <c r="X2567" s="275">
        <v>0.42940908021595825</v>
      </c>
      <c r="Y2567" s="275">
        <v>5.4938195206667855</v>
      </c>
      <c r="Z2567" s="275">
        <v>3.1627007080733214</v>
      </c>
      <c r="AA2567" s="275">
        <v>3.1627007080733214</v>
      </c>
      <c r="AB2567" s="275">
        <v>3.1627007080733214</v>
      </c>
      <c r="AC2567" s="275">
        <v>3.1627007080733214</v>
      </c>
      <c r="AD2567" s="275">
        <v>3.1627007080733214</v>
      </c>
      <c r="AE2567" s="275">
        <v>3.1627007080733214</v>
      </c>
      <c r="AF2567" s="275">
        <v>387.92977836997756</v>
      </c>
      <c r="AG2567" s="275">
        <v>35.921974996378665</v>
      </c>
      <c r="AH2567" s="275">
        <v>35.921974996378665</v>
      </c>
      <c r="AI2567" s="275">
        <v>164.31930003129725</v>
      </c>
      <c r="AJ2567" s="275">
        <v>164.31930003129725</v>
      </c>
      <c r="AK2567" s="275">
        <v>164.31930003129725</v>
      </c>
    </row>
    <row r="2568" spans="1:37" ht="15" x14ac:dyDescent="0.25">
      <c r="A2568" s="269" t="s">
        <v>3351</v>
      </c>
      <c r="B2568" s="269" t="s">
        <v>2500</v>
      </c>
      <c r="C2568" s="275">
        <v>128</v>
      </c>
      <c r="D2568" s="269" t="s">
        <v>802</v>
      </c>
      <c r="E2568" s="275">
        <v>1813.9168014618008</v>
      </c>
      <c r="F2568" s="275">
        <v>1225.8524414052906</v>
      </c>
      <c r="G2568" s="275">
        <v>1436.9850462102465</v>
      </c>
      <c r="H2568" s="275">
        <v>1661.4757553424929</v>
      </c>
      <c r="I2568" s="275">
        <v>1276.7884345668115</v>
      </c>
      <c r="J2568" s="275">
        <v>1451.3739310217184</v>
      </c>
      <c r="K2568" s="275">
        <v>1681.6316942680023</v>
      </c>
      <c r="L2568" s="275">
        <v>1287.0748420773432</v>
      </c>
      <c r="M2568" s="275">
        <v>1448.4021944347919</v>
      </c>
      <c r="N2568" s="275">
        <v>482.3891509027444</v>
      </c>
      <c r="O2568" s="275">
        <v>277.00790477352353</v>
      </c>
      <c r="P2568" s="275">
        <v>347.33687224222126</v>
      </c>
      <c r="Q2568" s="275">
        <v>439.42082646987677</v>
      </c>
      <c r="R2568" s="275">
        <v>277.81609679379892</v>
      </c>
      <c r="S2568" s="275">
        <v>351.70113162066116</v>
      </c>
      <c r="T2568" s="275">
        <v>448.31093869290532</v>
      </c>
      <c r="U2568" s="275">
        <v>277.73350777448849</v>
      </c>
      <c r="V2568" s="275">
        <v>348.75105939922378</v>
      </c>
      <c r="W2568" s="275">
        <v>8.2838315462588188</v>
      </c>
      <c r="X2568" s="275">
        <v>0.35484971412190564</v>
      </c>
      <c r="Y2568" s="275">
        <v>4.3193406301903625</v>
      </c>
      <c r="Z2568" s="275">
        <v>4.6197623179427119</v>
      </c>
      <c r="AA2568" s="275">
        <v>4.6197623179427119</v>
      </c>
      <c r="AB2568" s="275">
        <v>4.6197623179427119</v>
      </c>
      <c r="AC2568" s="275">
        <v>4.6197623179427119</v>
      </c>
      <c r="AD2568" s="275">
        <v>4.6197623179427119</v>
      </c>
      <c r="AE2568" s="275">
        <v>4.6197623179427119</v>
      </c>
      <c r="AF2568" s="275">
        <v>417.64182078687759</v>
      </c>
      <c r="AG2568" s="275">
        <v>38.673289383878668</v>
      </c>
      <c r="AH2568" s="275">
        <v>38.673289383878668</v>
      </c>
      <c r="AI2568" s="275">
        <v>197.70601394399725</v>
      </c>
      <c r="AJ2568" s="275">
        <v>197.70601394399725</v>
      </c>
      <c r="AK2568" s="275">
        <v>197.70601394399725</v>
      </c>
    </row>
    <row r="2569" spans="1:37" ht="15" x14ac:dyDescent="0.25">
      <c r="A2569" s="269" t="s">
        <v>2168</v>
      </c>
      <c r="B2569" s="269" t="s">
        <v>1372</v>
      </c>
      <c r="C2569" s="275">
        <v>127</v>
      </c>
      <c r="D2569" s="269" t="s">
        <v>802</v>
      </c>
      <c r="E2569" s="275">
        <v>1778.4213333243129</v>
      </c>
      <c r="F2569" s="275">
        <v>1206.8881753721244</v>
      </c>
      <c r="G2569" s="275">
        <v>1422.7285386169413</v>
      </c>
      <c r="H2569" s="275">
        <v>1636.1999525595825</v>
      </c>
      <c r="I2569" s="275">
        <v>1287.1081915014061</v>
      </c>
      <c r="J2569" s="275">
        <v>1440.6865472487455</v>
      </c>
      <c r="K2569" s="275">
        <v>1663.0745377935953</v>
      </c>
      <c r="L2569" s="275">
        <v>1296.6889038954973</v>
      </c>
      <c r="M2569" s="275">
        <v>1435.3294539682524</v>
      </c>
      <c r="N2569" s="275">
        <v>518.94112440755509</v>
      </c>
      <c r="O2569" s="275">
        <v>314.04707137167975</v>
      </c>
      <c r="P2569" s="275">
        <v>381.96812899720385</v>
      </c>
      <c r="Q2569" s="275">
        <v>475.79571364894338</v>
      </c>
      <c r="R2569" s="275">
        <v>315.12466073204689</v>
      </c>
      <c r="S2569" s="275">
        <v>387.50049002645142</v>
      </c>
      <c r="T2569" s="275">
        <v>487.64919661298154</v>
      </c>
      <c r="U2569" s="275">
        <v>314.65542187141131</v>
      </c>
      <c r="V2569" s="275">
        <v>383.48155152905321</v>
      </c>
      <c r="W2569" s="275">
        <v>10.558229961117613</v>
      </c>
      <c r="X2569" s="275">
        <v>0.42940908021595825</v>
      </c>
      <c r="Y2569" s="275">
        <v>5.4938195206667855</v>
      </c>
      <c r="Z2569" s="275">
        <v>3.1627007080733214</v>
      </c>
      <c r="AA2569" s="275">
        <v>3.1627007080733214</v>
      </c>
      <c r="AB2569" s="275">
        <v>3.1627007080733214</v>
      </c>
      <c r="AC2569" s="275">
        <v>3.1627007080733214</v>
      </c>
      <c r="AD2569" s="275">
        <v>3.1627007080733214</v>
      </c>
      <c r="AE2569" s="275">
        <v>3.1627007080733214</v>
      </c>
      <c r="AF2569" s="275">
        <v>446.52853346137761</v>
      </c>
      <c r="AG2569" s="275">
        <v>41.348164883778672</v>
      </c>
      <c r="AH2569" s="275">
        <v>41.348164883778672</v>
      </c>
      <c r="AI2569" s="275">
        <v>169.94536590067523</v>
      </c>
      <c r="AJ2569" s="275">
        <v>169.94536590067523</v>
      </c>
      <c r="AK2569" s="275">
        <v>169.94536590067523</v>
      </c>
    </row>
    <row r="2570" spans="1:37" ht="15" x14ac:dyDescent="0.25">
      <c r="A2570" s="269" t="s">
        <v>3352</v>
      </c>
      <c r="B2570" s="269" t="s">
        <v>3353</v>
      </c>
      <c r="C2570" s="275">
        <v>116</v>
      </c>
      <c r="D2570" s="269" t="s">
        <v>802</v>
      </c>
      <c r="E2570" s="275">
        <v>2483.9282714729666</v>
      </c>
      <c r="F2570" s="275">
        <v>1476.4127342659519</v>
      </c>
      <c r="G2570" s="275">
        <v>1944.9198326141352</v>
      </c>
      <c r="H2570" s="275">
        <v>1940.3454003865074</v>
      </c>
      <c r="I2570" s="275">
        <v>1476.4127342659519</v>
      </c>
      <c r="J2570" s="275">
        <v>1728.6118805998608</v>
      </c>
      <c r="K2570" s="275">
        <v>1940.3454003865074</v>
      </c>
      <c r="L2570" s="275">
        <v>1473.1193501669452</v>
      </c>
      <c r="M2570" s="275">
        <v>1728.6118805998608</v>
      </c>
      <c r="N2570" s="275">
        <v>461.95985598145313</v>
      </c>
      <c r="O2570" s="275">
        <v>286.25785722349315</v>
      </c>
      <c r="P2570" s="275">
        <v>367.80290288778883</v>
      </c>
      <c r="Q2570" s="275">
        <v>375.07847483507015</v>
      </c>
      <c r="R2570" s="275">
        <v>286.25785722349315</v>
      </c>
      <c r="S2570" s="275">
        <v>333.04165590985281</v>
      </c>
      <c r="T2570" s="275">
        <v>375.07847483507015</v>
      </c>
      <c r="U2570" s="275">
        <v>284.71392659859356</v>
      </c>
      <c r="V2570" s="275">
        <v>332.8455554534541</v>
      </c>
      <c r="W2570" s="275">
        <v>8.7352713853748654</v>
      </c>
      <c r="X2570" s="275">
        <v>0.31327256109556134</v>
      </c>
      <c r="Y2570" s="275">
        <v>4.524271973235213</v>
      </c>
      <c r="Z2570" s="275">
        <v>3.5536616938467906</v>
      </c>
      <c r="AA2570" s="275">
        <v>3.5536616938467906</v>
      </c>
      <c r="AB2570" s="275">
        <v>3.5536616938467906</v>
      </c>
      <c r="AC2570" s="275">
        <v>3.5536616938467906</v>
      </c>
      <c r="AD2570" s="275">
        <v>3.5536616938467906</v>
      </c>
      <c r="AE2570" s="275">
        <v>3.5536616938467906</v>
      </c>
      <c r="AF2570" s="275">
        <v>575.29318681569998</v>
      </c>
      <c r="AG2570" s="275">
        <v>53.271566345499991</v>
      </c>
      <c r="AH2570" s="275">
        <v>53.271566345499991</v>
      </c>
      <c r="AI2570" s="275">
        <v>171.27255608490236</v>
      </c>
      <c r="AJ2570" s="275">
        <v>171.27255608490236</v>
      </c>
      <c r="AK2570" s="275">
        <v>171.27255608490236</v>
      </c>
    </row>
    <row r="2571" spans="1:37" ht="15" x14ac:dyDescent="0.25">
      <c r="A2571" s="269" t="s">
        <v>3354</v>
      </c>
      <c r="B2571" s="269" t="s">
        <v>3355</v>
      </c>
      <c r="C2571" s="275">
        <v>104</v>
      </c>
      <c r="D2571" s="269" t="s">
        <v>802</v>
      </c>
      <c r="E2571" s="275">
        <v>2110.6165320943542</v>
      </c>
      <c r="F2571" s="275">
        <v>1217.5929702679994</v>
      </c>
      <c r="G2571" s="275">
        <v>1638.3950788742407</v>
      </c>
      <c r="H2571" s="275">
        <v>1624.2796486982247</v>
      </c>
      <c r="I2571" s="275">
        <v>1217.5929702679994</v>
      </c>
      <c r="J2571" s="275">
        <v>1443.5543722438406</v>
      </c>
      <c r="K2571" s="275">
        <v>1624.2796486982247</v>
      </c>
      <c r="L2571" s="275">
        <v>1214.2995861689928</v>
      </c>
      <c r="M2571" s="275">
        <v>1443.5543722438404</v>
      </c>
      <c r="N2571" s="275">
        <v>403.03365256437399</v>
      </c>
      <c r="O2571" s="275">
        <v>246.15841725810046</v>
      </c>
      <c r="P2571" s="275">
        <v>319.96619162922804</v>
      </c>
      <c r="Q2571" s="275">
        <v>324.32731072040974</v>
      </c>
      <c r="R2571" s="275">
        <v>246.15841725810046</v>
      </c>
      <c r="S2571" s="275">
        <v>288.27661180432295</v>
      </c>
      <c r="T2571" s="275">
        <v>324.32731072040974</v>
      </c>
      <c r="U2571" s="275">
        <v>244.6627059501923</v>
      </c>
      <c r="V2571" s="275">
        <v>288.10462100641996</v>
      </c>
      <c r="W2571" s="275">
        <v>8.2093117197109216</v>
      </c>
      <c r="X2571" s="275">
        <v>0.23005723493200325</v>
      </c>
      <c r="Y2571" s="275">
        <v>4.2196844773214623</v>
      </c>
      <c r="Z2571" s="275">
        <v>2.9257132737357838</v>
      </c>
      <c r="AA2571" s="275">
        <v>2.9257132737357838</v>
      </c>
      <c r="AB2571" s="275">
        <v>2.9257132737357838</v>
      </c>
      <c r="AC2571" s="275">
        <v>2.9257132737357838</v>
      </c>
      <c r="AD2571" s="275">
        <v>2.9257132737357838</v>
      </c>
      <c r="AE2571" s="275">
        <v>2.9257132737357838</v>
      </c>
      <c r="AF2571" s="275">
        <v>513.85744765439995</v>
      </c>
      <c r="AG2571" s="275">
        <v>47.582693796699999</v>
      </c>
      <c r="AH2571" s="275">
        <v>47.582693796699999</v>
      </c>
      <c r="AI2571" s="275">
        <v>152.81537689365035</v>
      </c>
      <c r="AJ2571" s="275">
        <v>152.81537689365035</v>
      </c>
      <c r="AK2571" s="275">
        <v>152.81537689365035</v>
      </c>
    </row>
    <row r="2572" spans="1:37" ht="15" x14ac:dyDescent="0.25">
      <c r="A2572" s="269" t="s">
        <v>2169</v>
      </c>
      <c r="B2572" s="269" t="s">
        <v>1325</v>
      </c>
      <c r="C2572" s="275">
        <v>101</v>
      </c>
      <c r="D2572" s="269" t="s">
        <v>802</v>
      </c>
      <c r="E2572" s="275">
        <v>1518.5141041589245</v>
      </c>
      <c r="F2572" s="275">
        <v>1518.5141041589245</v>
      </c>
      <c r="G2572" s="275">
        <v>1518.5141041589247</v>
      </c>
      <c r="H2572" s="275">
        <v>1521.8074882579308</v>
      </c>
      <c r="I2572" s="275">
        <v>1515.2207200599178</v>
      </c>
      <c r="J2572" s="275">
        <v>1518.5141041589245</v>
      </c>
      <c r="K2572" s="275">
        <v>1521.8074882579308</v>
      </c>
      <c r="L2572" s="275">
        <v>1515.2207200599178</v>
      </c>
      <c r="M2572" s="275">
        <v>1518.5141041589245</v>
      </c>
      <c r="N2572" s="275">
        <v>267.61017965931632</v>
      </c>
      <c r="O2572" s="275">
        <v>251.48365835325566</v>
      </c>
      <c r="P2572" s="275">
        <v>257.53110384302835</v>
      </c>
      <c r="Q2572" s="275">
        <v>266.11446835140811</v>
      </c>
      <c r="R2572" s="275">
        <v>251.48365835325566</v>
      </c>
      <c r="S2572" s="275">
        <v>257.35911304512535</v>
      </c>
      <c r="T2572" s="275">
        <v>266.11446835140811</v>
      </c>
      <c r="U2572" s="275">
        <v>249.98794704534748</v>
      </c>
      <c r="V2572" s="275">
        <v>257.18712224722242</v>
      </c>
      <c r="W2572" s="275">
        <v>8.2093117197109216</v>
      </c>
      <c r="X2572" s="275">
        <v>0.23005723493200325</v>
      </c>
      <c r="Y2572" s="275">
        <v>4.2196844773214623</v>
      </c>
      <c r="Z2572" s="275">
        <v>2.9257132737357838</v>
      </c>
      <c r="AA2572" s="275">
        <v>2.9257132737357838</v>
      </c>
      <c r="AB2572" s="275">
        <v>2.9257132737357838</v>
      </c>
      <c r="AC2572" s="275">
        <v>2.9257132737357838</v>
      </c>
      <c r="AD2572" s="275">
        <v>2.9257132737357838</v>
      </c>
      <c r="AE2572" s="275">
        <v>2.9257132737357838</v>
      </c>
      <c r="AF2572" s="275">
        <v>504.13636579299998</v>
      </c>
      <c r="AG2572" s="275">
        <v>46.682529969599997</v>
      </c>
      <c r="AH2572" s="275">
        <v>46.682529969599997</v>
      </c>
      <c r="AI2572" s="275">
        <v>152.06854704182504</v>
      </c>
      <c r="AJ2572" s="275">
        <v>152.06854704182504</v>
      </c>
      <c r="AK2572" s="275">
        <v>152.06854704182504</v>
      </c>
    </row>
    <row r="2573" spans="1:37" ht="15" x14ac:dyDescent="0.25">
      <c r="A2573" s="269" t="s">
        <v>2170</v>
      </c>
      <c r="B2573" s="269" t="s">
        <v>1325</v>
      </c>
      <c r="C2573" s="275">
        <v>113</v>
      </c>
      <c r="D2573" s="269" t="s">
        <v>802</v>
      </c>
      <c r="E2573" s="275">
        <v>1766.6308545003574</v>
      </c>
      <c r="F2573" s="275">
        <v>1766.6308545003574</v>
      </c>
      <c r="G2573" s="275">
        <v>1766.6308545003569</v>
      </c>
      <c r="H2573" s="275">
        <v>1769.9242385993641</v>
      </c>
      <c r="I2573" s="275">
        <v>1763.3374704013511</v>
      </c>
      <c r="J2573" s="275">
        <v>1766.6308545003576</v>
      </c>
      <c r="K2573" s="275">
        <v>1769.9242385993641</v>
      </c>
      <c r="L2573" s="275">
        <v>1763.3374704013511</v>
      </c>
      <c r="M2573" s="275">
        <v>1766.6308545003576</v>
      </c>
      <c r="N2573" s="275">
        <v>310.21413501485017</v>
      </c>
      <c r="O2573" s="275">
        <v>291.51449022795771</v>
      </c>
      <c r="P2573" s="275">
        <v>298.5268570230424</v>
      </c>
      <c r="Q2573" s="275">
        <v>308.68491368697721</v>
      </c>
      <c r="R2573" s="275">
        <v>291.51449022795771</v>
      </c>
      <c r="S2573" s="275">
        <v>298.33811121515697</v>
      </c>
      <c r="T2573" s="275">
        <v>308.68491368697721</v>
      </c>
      <c r="U2573" s="275">
        <v>289.98526890008475</v>
      </c>
      <c r="V2573" s="275">
        <v>298.1493654072716</v>
      </c>
      <c r="W2573" s="275">
        <v>8.7352713853748654</v>
      </c>
      <c r="X2573" s="275">
        <v>0.31327256109556134</v>
      </c>
      <c r="Y2573" s="275">
        <v>4.524271973235213</v>
      </c>
      <c r="Z2573" s="275">
        <v>3.5536616938467906</v>
      </c>
      <c r="AA2573" s="275">
        <v>3.5536616938467906</v>
      </c>
      <c r="AB2573" s="275">
        <v>3.5536616938467906</v>
      </c>
      <c r="AC2573" s="275">
        <v>3.5536616938467906</v>
      </c>
      <c r="AD2573" s="275">
        <v>3.5536616938467906</v>
      </c>
      <c r="AE2573" s="275">
        <v>3.5536616938467906</v>
      </c>
      <c r="AF2573" s="275">
        <v>565.5716493287</v>
      </c>
      <c r="AG2573" s="275">
        <v>52.371360327999994</v>
      </c>
      <c r="AH2573" s="275">
        <v>52.371360327999994</v>
      </c>
      <c r="AI2573" s="275">
        <v>170.51580281639167</v>
      </c>
      <c r="AJ2573" s="275">
        <v>170.51580281639167</v>
      </c>
      <c r="AK2573" s="275">
        <v>170.51580281639167</v>
      </c>
    </row>
    <row r="2574" spans="1:37" ht="15" x14ac:dyDescent="0.25">
      <c r="A2574" s="269" t="s">
        <v>3356</v>
      </c>
      <c r="B2574" s="269" t="s">
        <v>2706</v>
      </c>
      <c r="C2574" s="275">
        <v>127</v>
      </c>
      <c r="D2574" s="269" t="s">
        <v>802</v>
      </c>
      <c r="E2574" s="275">
        <v>1849.8732830409531</v>
      </c>
      <c r="F2574" s="275">
        <v>1264.6201563402506</v>
      </c>
      <c r="G2574" s="275">
        <v>1506.9645132205051</v>
      </c>
      <c r="H2574" s="275">
        <v>1707.6519022762227</v>
      </c>
      <c r="I2574" s="275">
        <v>1389.6161784912993</v>
      </c>
      <c r="J2574" s="275">
        <v>1525.6085202897348</v>
      </c>
      <c r="K2574" s="275">
        <v>1734.5264875102355</v>
      </c>
      <c r="L2574" s="275">
        <v>1399.1968908853905</v>
      </c>
      <c r="M2574" s="275">
        <v>1520.251427009242</v>
      </c>
      <c r="N2574" s="275">
        <v>502.13693844686185</v>
      </c>
      <c r="O2574" s="275">
        <v>293.17056156987735</v>
      </c>
      <c r="P2574" s="275">
        <v>362.4490604757712</v>
      </c>
      <c r="Q2574" s="275">
        <v>458.99152768825024</v>
      </c>
      <c r="R2574" s="275">
        <v>294.24815093024449</v>
      </c>
      <c r="S2574" s="275">
        <v>368.15110166506497</v>
      </c>
      <c r="T2574" s="275">
        <v>470.84501065228841</v>
      </c>
      <c r="U2574" s="275">
        <v>293.77891206960885</v>
      </c>
      <c r="V2574" s="275">
        <v>364.13216316766676</v>
      </c>
      <c r="W2574" s="275">
        <v>7.9693404220087851</v>
      </c>
      <c r="X2574" s="275">
        <v>0.33254888675946626</v>
      </c>
      <c r="Y2574" s="275">
        <v>4.1509446543841255</v>
      </c>
      <c r="Z2574" s="275">
        <v>4.265332849042009</v>
      </c>
      <c r="AA2574" s="275">
        <v>4.265332849042009</v>
      </c>
      <c r="AB2574" s="275">
        <v>4.265332849042009</v>
      </c>
      <c r="AC2574" s="275">
        <v>4.265332849042009</v>
      </c>
      <c r="AD2574" s="275">
        <v>4.265332849042009</v>
      </c>
      <c r="AE2574" s="275">
        <v>4.265332849042009</v>
      </c>
      <c r="AF2574" s="275">
        <v>452.0615298513776</v>
      </c>
      <c r="AG2574" s="275">
        <v>41.860515462478673</v>
      </c>
      <c r="AH2574" s="275">
        <v>41.860515462478673</v>
      </c>
      <c r="AI2574" s="275">
        <v>171.41213491604881</v>
      </c>
      <c r="AJ2574" s="275">
        <v>171.41213491604881</v>
      </c>
      <c r="AK2574" s="275">
        <v>171.41213491604881</v>
      </c>
    </row>
    <row r="2575" spans="1:37" ht="15" x14ac:dyDescent="0.25">
      <c r="A2575" s="269" t="s">
        <v>3357</v>
      </c>
      <c r="B2575" s="269" t="s">
        <v>2500</v>
      </c>
      <c r="C2575" s="275">
        <v>137</v>
      </c>
      <c r="D2575" s="269" t="s">
        <v>802</v>
      </c>
      <c r="E2575" s="275">
        <v>2042.0797742661955</v>
      </c>
      <c r="F2575" s="275">
        <v>1382.7674018406644</v>
      </c>
      <c r="G2575" s="275">
        <v>1649.3349662845912</v>
      </c>
      <c r="H2575" s="275">
        <v>1875.1719782598557</v>
      </c>
      <c r="I2575" s="275">
        <v>1506.8370086358389</v>
      </c>
      <c r="J2575" s="275">
        <v>1667.9789733538212</v>
      </c>
      <c r="K2575" s="275">
        <v>1902.0465634938685</v>
      </c>
      <c r="L2575" s="275">
        <v>1516.4177210299299</v>
      </c>
      <c r="M2575" s="275">
        <v>1662.6218800733282</v>
      </c>
      <c r="N2575" s="275">
        <v>551.88898336941361</v>
      </c>
      <c r="O2575" s="275">
        <v>321.04861728639042</v>
      </c>
      <c r="P2575" s="275">
        <v>398.52986214454876</v>
      </c>
      <c r="Q2575" s="275">
        <v>503.22276752528347</v>
      </c>
      <c r="R2575" s="275">
        <v>322.12620664675757</v>
      </c>
      <c r="S2575" s="275">
        <v>404.20290661476866</v>
      </c>
      <c r="T2575" s="275">
        <v>515.07625048932164</v>
      </c>
      <c r="U2575" s="275">
        <v>321.59897434797432</v>
      </c>
      <c r="V2575" s="275">
        <v>400.15497139829665</v>
      </c>
      <c r="W2575" s="275">
        <v>8.0036957032701626</v>
      </c>
      <c r="X2575" s="275">
        <v>0.36388566254706017</v>
      </c>
      <c r="Y2575" s="275">
        <v>4.1837906829086116</v>
      </c>
      <c r="Z2575" s="275">
        <v>4.8735168814497758</v>
      </c>
      <c r="AA2575" s="275">
        <v>4.8735168814497758</v>
      </c>
      <c r="AB2575" s="275">
        <v>4.8735168814497758</v>
      </c>
      <c r="AC2575" s="275">
        <v>4.8735168814497758</v>
      </c>
      <c r="AD2575" s="275">
        <v>4.8735168814497758</v>
      </c>
      <c r="AE2575" s="275">
        <v>4.8735168814497758</v>
      </c>
      <c r="AF2575" s="275">
        <v>480.62768891577764</v>
      </c>
      <c r="AG2575" s="275">
        <v>44.505723278078676</v>
      </c>
      <c r="AH2575" s="275">
        <v>44.505723278078676</v>
      </c>
      <c r="AI2575" s="275">
        <v>204.05058106696589</v>
      </c>
      <c r="AJ2575" s="275">
        <v>204.05058106696589</v>
      </c>
      <c r="AK2575" s="275">
        <v>204.05058106696589</v>
      </c>
    </row>
    <row r="2576" spans="1:37" ht="15" x14ac:dyDescent="0.25">
      <c r="A2576" s="269" t="s">
        <v>4360</v>
      </c>
      <c r="B2576" s="269" t="s">
        <v>2171</v>
      </c>
      <c r="C2576" s="275">
        <v>485</v>
      </c>
      <c r="D2576" s="269" t="s">
        <v>802</v>
      </c>
      <c r="E2576" s="275">
        <v>9367.8818198934059</v>
      </c>
      <c r="F2576" s="275">
        <v>7424.3004617439192</v>
      </c>
      <c r="G2576" s="275">
        <v>8562.6808434329196</v>
      </c>
      <c r="H2576" s="275">
        <v>9508.3933682970346</v>
      </c>
      <c r="I2576" s="275">
        <v>7444.7192070164765</v>
      </c>
      <c r="J2576" s="275">
        <v>8616.3150447347052</v>
      </c>
      <c r="K2576" s="275">
        <v>9508.5362196494843</v>
      </c>
      <c r="L2576" s="275">
        <v>7550.3390730860247</v>
      </c>
      <c r="M2576" s="275">
        <v>8660.2248093097169</v>
      </c>
      <c r="N2576" s="275">
        <v>3767.7726808877906</v>
      </c>
      <c r="O2576" s="275">
        <v>3157.6536663160264</v>
      </c>
      <c r="P2576" s="275">
        <v>3421.7322340590126</v>
      </c>
      <c r="Q2576" s="275">
        <v>3751.9294610668967</v>
      </c>
      <c r="R2576" s="275">
        <v>3159.628498738095</v>
      </c>
      <c r="S2576" s="275">
        <v>3414.7441780783815</v>
      </c>
      <c r="T2576" s="275">
        <v>3751.9294610668967</v>
      </c>
      <c r="U2576" s="275">
        <v>3161.3686877687533</v>
      </c>
      <c r="V2576" s="275">
        <v>3417.5776912009901</v>
      </c>
      <c r="W2576" s="275">
        <v>22.91793017244207</v>
      </c>
      <c r="X2576" s="275">
        <v>1.0283056289670967</v>
      </c>
      <c r="Y2576" s="275">
        <v>11.973117900704583</v>
      </c>
      <c r="Z2576" s="275">
        <v>11.140857668611883</v>
      </c>
      <c r="AA2576" s="275">
        <v>11.140857668611883</v>
      </c>
      <c r="AB2576" s="275">
        <v>11.140857668611883</v>
      </c>
      <c r="AC2576" s="275">
        <v>11.140857668611883</v>
      </c>
      <c r="AD2576" s="275">
        <v>11.140857668611883</v>
      </c>
      <c r="AE2576" s="275">
        <v>11.140857668611883</v>
      </c>
      <c r="AF2576" s="275">
        <v>2401.3904904208166</v>
      </c>
      <c r="AG2576" s="275">
        <v>222.36616891823095</v>
      </c>
      <c r="AH2576" s="275">
        <v>222.36616891823095</v>
      </c>
      <c r="AI2576" s="275">
        <v>380.96791838878005</v>
      </c>
      <c r="AJ2576" s="275">
        <v>380.96791838878005</v>
      </c>
      <c r="AK2576" s="275">
        <v>380.96791838878005</v>
      </c>
    </row>
    <row r="2577" spans="1:37" ht="15" x14ac:dyDescent="0.25">
      <c r="A2577" s="269" t="s">
        <v>4361</v>
      </c>
      <c r="B2577" s="269" t="s">
        <v>2172</v>
      </c>
      <c r="C2577" s="275">
        <v>665</v>
      </c>
      <c r="D2577" s="269" t="s">
        <v>802</v>
      </c>
      <c r="E2577" s="275">
        <v>17181.791233118522</v>
      </c>
      <c r="F2577" s="275">
        <v>14229.954490237866</v>
      </c>
      <c r="G2577" s="275">
        <v>15566.749146265565</v>
      </c>
      <c r="H2577" s="275">
        <v>17321.438295219468</v>
      </c>
      <c r="I2577" s="275">
        <v>14251.837636512393</v>
      </c>
      <c r="J2577" s="275">
        <v>15624.631507465205</v>
      </c>
      <c r="K2577" s="275">
        <v>17322.445632874606</v>
      </c>
      <c r="L2577" s="275">
        <v>14330.700642652109</v>
      </c>
      <c r="M2577" s="275">
        <v>15665.870377426658</v>
      </c>
      <c r="N2577" s="275">
        <v>4644.3567825265363</v>
      </c>
      <c r="O2577" s="275">
        <v>3626.1206042990784</v>
      </c>
      <c r="P2577" s="275">
        <v>4110.9909192381101</v>
      </c>
      <c r="Q2577" s="275">
        <v>4628.5135627056425</v>
      </c>
      <c r="R2577" s="275">
        <v>3617.2679072346327</v>
      </c>
      <c r="S2577" s="275">
        <v>4104.0021377177245</v>
      </c>
      <c r="T2577" s="275">
        <v>4628.5135627056425</v>
      </c>
      <c r="U2577" s="275">
        <v>3626.8617706944083</v>
      </c>
      <c r="V2577" s="275">
        <v>4106.8378274595952</v>
      </c>
      <c r="W2577" s="275">
        <v>28.662303651228818</v>
      </c>
      <c r="X2577" s="275">
        <v>0.85521671305753644</v>
      </c>
      <c r="Y2577" s="275">
        <v>14.758760182143178</v>
      </c>
      <c r="Z2577" s="275">
        <v>10.118751922734466</v>
      </c>
      <c r="AA2577" s="275">
        <v>10.118751922734466</v>
      </c>
      <c r="AB2577" s="275">
        <v>10.118751922734466</v>
      </c>
      <c r="AC2577" s="275">
        <v>10.118751922734466</v>
      </c>
      <c r="AD2577" s="275">
        <v>10.118751922734466</v>
      </c>
      <c r="AE2577" s="275">
        <v>10.118751922734466</v>
      </c>
      <c r="AF2577" s="275">
        <v>3440.4092632153161</v>
      </c>
      <c r="AG2577" s="275">
        <v>318.57826201573101</v>
      </c>
      <c r="AH2577" s="275">
        <v>318.57826201573101</v>
      </c>
      <c r="AI2577" s="275">
        <v>837.78197539394546</v>
      </c>
      <c r="AJ2577" s="275">
        <v>837.78197539394546</v>
      </c>
      <c r="AK2577" s="275">
        <v>837.78197539394546</v>
      </c>
    </row>
    <row r="2578" spans="1:37" ht="15" x14ac:dyDescent="0.25">
      <c r="A2578" s="269" t="s">
        <v>3358</v>
      </c>
      <c r="B2578" s="269" t="s">
        <v>1374</v>
      </c>
      <c r="C2578" s="275">
        <v>69</v>
      </c>
      <c r="D2578" s="269" t="s">
        <v>802</v>
      </c>
      <c r="E2578" s="275">
        <v>355.7943749117257</v>
      </c>
      <c r="F2578" s="275">
        <v>282.77678279405535</v>
      </c>
      <c r="G2578" s="275">
        <v>311.19881085915779</v>
      </c>
      <c r="H2578" s="275">
        <v>323.44730293679464</v>
      </c>
      <c r="I2578" s="275">
        <v>282.77678279405535</v>
      </c>
      <c r="J2578" s="275">
        <v>303.112042865425</v>
      </c>
      <c r="K2578" s="275">
        <v>323.44730293679464</v>
      </c>
      <c r="L2578" s="275">
        <v>282.77678279405535</v>
      </c>
      <c r="M2578" s="275">
        <v>303.112042865425</v>
      </c>
      <c r="N2578" s="275">
        <v>132.60008253993672</v>
      </c>
      <c r="O2578" s="275">
        <v>102.59361901470514</v>
      </c>
      <c r="P2578" s="275">
        <v>113.97372596740418</v>
      </c>
      <c r="Q2578" s="275">
        <v>117.09652263172472</v>
      </c>
      <c r="R2578" s="275">
        <v>102.59361901470514</v>
      </c>
      <c r="S2578" s="275">
        <v>109.65290815574046</v>
      </c>
      <c r="T2578" s="275">
        <v>117.09652263172472</v>
      </c>
      <c r="U2578" s="275">
        <v>100.81390767626235</v>
      </c>
      <c r="V2578" s="275">
        <v>108.95521515399352</v>
      </c>
      <c r="W2578" s="275">
        <v>4.8782386035552934</v>
      </c>
      <c r="X2578" s="275">
        <v>0.11583242791075797</v>
      </c>
      <c r="Y2578" s="275">
        <v>2.4970355157330255</v>
      </c>
      <c r="Z2578" s="275">
        <v>0.93196841522118978</v>
      </c>
      <c r="AA2578" s="275">
        <v>0.93196841522118978</v>
      </c>
      <c r="AB2578" s="275">
        <v>0.93196841522118978</v>
      </c>
      <c r="AC2578" s="275">
        <v>0.93196841522118978</v>
      </c>
      <c r="AD2578" s="275">
        <v>0.93196841522118978</v>
      </c>
      <c r="AE2578" s="275">
        <v>0.93196841522118978</v>
      </c>
      <c r="AF2578" s="275">
        <v>248.12536571618065</v>
      </c>
      <c r="AG2578" s="275">
        <v>22.976171882214505</v>
      </c>
      <c r="AH2578" s="275">
        <v>22.976171882214505</v>
      </c>
      <c r="AI2578" s="275">
        <v>21.913684145837976</v>
      </c>
      <c r="AJ2578" s="275">
        <v>21.913684145837976</v>
      </c>
      <c r="AK2578" s="275">
        <v>21.913684145837976</v>
      </c>
    </row>
    <row r="2579" spans="1:37" ht="15" x14ac:dyDescent="0.25">
      <c r="A2579" s="269" t="s">
        <v>1373</v>
      </c>
      <c r="B2579" s="269" t="s">
        <v>1374</v>
      </c>
      <c r="C2579" s="275">
        <v>69</v>
      </c>
      <c r="D2579" s="269" t="s">
        <v>802</v>
      </c>
      <c r="E2579" s="275">
        <v>296.39073213419658</v>
      </c>
      <c r="F2579" s="275">
        <v>221.45789495389758</v>
      </c>
      <c r="G2579" s="275">
        <v>250.59813991748578</v>
      </c>
      <c r="H2579" s="275">
        <v>263.08603762795121</v>
      </c>
      <c r="I2579" s="275">
        <v>221.45789495389758</v>
      </c>
      <c r="J2579" s="275">
        <v>242.27196629092441</v>
      </c>
      <c r="K2579" s="275">
        <v>263.08603762795121</v>
      </c>
      <c r="L2579" s="275">
        <v>221.45789495389758</v>
      </c>
      <c r="M2579" s="275">
        <v>242.27196629092441</v>
      </c>
      <c r="N2579" s="275">
        <v>109.24561420235526</v>
      </c>
      <c r="O2579" s="275">
        <v>79.705200878862257</v>
      </c>
      <c r="P2579" s="275">
        <v>90.910539005909314</v>
      </c>
      <c r="Q2579" s="275">
        <v>93.976552132830278</v>
      </c>
      <c r="R2579" s="275">
        <v>79.705200878862257</v>
      </c>
      <c r="S2579" s="275">
        <v>86.648713838371805</v>
      </c>
      <c r="T2579" s="275">
        <v>93.976552132830278</v>
      </c>
      <c r="U2579" s="275">
        <v>77.926962278237156</v>
      </c>
      <c r="V2579" s="275">
        <v>85.95175720553371</v>
      </c>
      <c r="W2579" s="275">
        <v>4.8782386035552934</v>
      </c>
      <c r="X2579" s="275">
        <v>0.11583242791075797</v>
      </c>
      <c r="Y2579" s="275">
        <v>2.4970355157330255</v>
      </c>
      <c r="Z2579" s="275">
        <v>0.93196841522118978</v>
      </c>
      <c r="AA2579" s="275">
        <v>0.93196841522118978</v>
      </c>
      <c r="AB2579" s="275">
        <v>0.93196841522118978</v>
      </c>
      <c r="AC2579" s="275">
        <v>0.93196841522118978</v>
      </c>
      <c r="AD2579" s="275">
        <v>0.93196841522118978</v>
      </c>
      <c r="AE2579" s="275">
        <v>0.93196841522118978</v>
      </c>
      <c r="AF2579" s="275">
        <v>239.21953589174126</v>
      </c>
      <c r="AG2579" s="275">
        <v>22.151500153414563</v>
      </c>
      <c r="AH2579" s="275">
        <v>22.151500153414563</v>
      </c>
      <c r="AI2579" s="275">
        <v>22.222574154654566</v>
      </c>
      <c r="AJ2579" s="275">
        <v>22.222574154654566</v>
      </c>
      <c r="AK2579" s="275">
        <v>22.222574154654566</v>
      </c>
    </row>
    <row r="2580" spans="1:37" ht="15" x14ac:dyDescent="0.25">
      <c r="A2580" s="269" t="s">
        <v>4362</v>
      </c>
      <c r="B2580" s="269" t="s">
        <v>1352</v>
      </c>
      <c r="C2580" s="275">
        <v>128</v>
      </c>
      <c r="D2580" s="269" t="s">
        <v>802</v>
      </c>
      <c r="E2580" s="275">
        <v>2045.044372072633</v>
      </c>
      <c r="F2580" s="275">
        <v>887.99603036851897</v>
      </c>
      <c r="G2580" s="275">
        <v>1273.0704821609231</v>
      </c>
      <c r="H2580" s="275">
        <v>1912.7145406627733</v>
      </c>
      <c r="I2580" s="275">
        <v>887.99603036851897</v>
      </c>
      <c r="J2580" s="275">
        <v>1275.9382616898627</v>
      </c>
      <c r="K2580" s="275">
        <v>1912.7145406627733</v>
      </c>
      <c r="L2580" s="275">
        <v>887.99603036851897</v>
      </c>
      <c r="M2580" s="275">
        <v>1275.9382616898627</v>
      </c>
      <c r="N2580" s="275">
        <v>486.0202596606905</v>
      </c>
      <c r="O2580" s="275">
        <v>317.01945653545528</v>
      </c>
      <c r="P2580" s="275">
        <v>380.8880930072649</v>
      </c>
      <c r="Q2580" s="275">
        <v>457.35953338679951</v>
      </c>
      <c r="R2580" s="275">
        <v>317.01945653545528</v>
      </c>
      <c r="S2580" s="275">
        <v>381.55943451067424</v>
      </c>
      <c r="T2580" s="275">
        <v>457.35953338679951</v>
      </c>
      <c r="U2580" s="275">
        <v>316.59414190621527</v>
      </c>
      <c r="V2580" s="275">
        <v>381.34677719605429</v>
      </c>
      <c r="W2580" s="275">
        <v>9.3639909002469466</v>
      </c>
      <c r="X2580" s="275">
        <v>0.48657705328943285</v>
      </c>
      <c r="Y2580" s="275">
        <v>4.9252839767681893</v>
      </c>
      <c r="Z2580" s="275">
        <v>4.1298987400782741</v>
      </c>
      <c r="AA2580" s="275">
        <v>4.1298987400782741</v>
      </c>
      <c r="AB2580" s="275">
        <v>4.1298987400782741</v>
      </c>
      <c r="AC2580" s="275">
        <v>4.1298987400782741</v>
      </c>
      <c r="AD2580" s="275">
        <v>4.1298987400782741</v>
      </c>
      <c r="AE2580" s="275">
        <v>4.1298987400782741</v>
      </c>
      <c r="AF2580" s="275">
        <v>549.67300482919995</v>
      </c>
      <c r="AG2580" s="275">
        <v>50.899189487000001</v>
      </c>
      <c r="AH2580" s="275">
        <v>50.899189487000001</v>
      </c>
      <c r="AI2580" s="275">
        <v>240.48310126776059</v>
      </c>
      <c r="AJ2580" s="275">
        <v>240.48310126776059</v>
      </c>
      <c r="AK2580" s="275">
        <v>240.48310126776059</v>
      </c>
    </row>
    <row r="2581" spans="1:37" ht="15" x14ac:dyDescent="0.25">
      <c r="A2581" s="269" t="s">
        <v>4498</v>
      </c>
      <c r="B2581" s="269" t="s">
        <v>4499</v>
      </c>
      <c r="C2581" s="275">
        <v>168</v>
      </c>
      <c r="D2581" s="269" t="s">
        <v>802</v>
      </c>
      <c r="E2581" s="275">
        <v>2439.3531495949151</v>
      </c>
      <c r="F2581" s="275">
        <v>1214.7898492790755</v>
      </c>
      <c r="G2581" s="275">
        <v>1616.2497267891686</v>
      </c>
      <c r="H2581" s="275">
        <v>2266.552914887428</v>
      </c>
      <c r="I2581" s="275">
        <v>1214.7898492790755</v>
      </c>
      <c r="J2581" s="275">
        <v>1619.8332933332672</v>
      </c>
      <c r="K2581" s="275">
        <v>2266.552914887428</v>
      </c>
      <c r="L2581" s="275">
        <v>1214.7898492790755</v>
      </c>
      <c r="M2581" s="275">
        <v>1619.8332933332672</v>
      </c>
      <c r="N2581" s="275">
        <v>594.23360828953423</v>
      </c>
      <c r="O2581" s="275">
        <v>383.68575113856127</v>
      </c>
      <c r="P2581" s="275">
        <v>463.60424077413245</v>
      </c>
      <c r="Q2581" s="275">
        <v>556.33772347392664</v>
      </c>
      <c r="R2581" s="275">
        <v>383.68575113856127</v>
      </c>
      <c r="S2581" s="275">
        <v>464.40427197399055</v>
      </c>
      <c r="T2581" s="275">
        <v>556.33772347392664</v>
      </c>
      <c r="U2581" s="275">
        <v>383.15451830527923</v>
      </c>
      <c r="V2581" s="275">
        <v>464.13865555734952</v>
      </c>
      <c r="W2581" s="275">
        <v>0</v>
      </c>
      <c r="X2581" s="275">
        <v>0</v>
      </c>
      <c r="Y2581" s="275">
        <v>0</v>
      </c>
      <c r="Z2581" s="275">
        <v>0</v>
      </c>
      <c r="AA2581" s="275">
        <v>0</v>
      </c>
      <c r="AB2581" s="275">
        <v>0</v>
      </c>
      <c r="AC2581" s="275">
        <v>0</v>
      </c>
      <c r="AD2581" s="275">
        <v>0</v>
      </c>
      <c r="AE2581" s="275">
        <v>0</v>
      </c>
      <c r="AF2581" s="275">
        <v>676.64328379280005</v>
      </c>
      <c r="AG2581" s="275">
        <v>62.656515365000004</v>
      </c>
      <c r="AH2581" s="275">
        <v>62.656515365000004</v>
      </c>
      <c r="AI2581" s="275">
        <v>290.65357782368466</v>
      </c>
      <c r="AJ2581" s="275">
        <v>290.65357782368466</v>
      </c>
      <c r="AK2581" s="275">
        <v>290.65357782368466</v>
      </c>
    </row>
    <row r="2582" spans="1:37" ht="15" x14ac:dyDescent="0.25">
      <c r="A2582" s="269" t="s">
        <v>4363</v>
      </c>
      <c r="B2582" s="269" t="s">
        <v>1354</v>
      </c>
      <c r="C2582" s="275">
        <v>131</v>
      </c>
      <c r="D2582" s="269" t="s">
        <v>802</v>
      </c>
      <c r="E2582" s="275">
        <v>1237.8129671580764</v>
      </c>
      <c r="F2582" s="275">
        <v>688.18414856698314</v>
      </c>
      <c r="G2582" s="275">
        <v>896.134552875336</v>
      </c>
      <c r="H2582" s="275">
        <v>1102.784289847061</v>
      </c>
      <c r="I2582" s="275">
        <v>688.18414856698314</v>
      </c>
      <c r="J2582" s="275">
        <v>899.44932489886435</v>
      </c>
      <c r="K2582" s="275">
        <v>1102.784289847061</v>
      </c>
      <c r="L2582" s="275">
        <v>688.18414856698314</v>
      </c>
      <c r="M2582" s="275">
        <v>899.44932489886435</v>
      </c>
      <c r="N2582" s="275">
        <v>414.39589237338782</v>
      </c>
      <c r="O2582" s="275">
        <v>285.65096066980794</v>
      </c>
      <c r="P2582" s="275">
        <v>337.17182733765566</v>
      </c>
      <c r="Q2582" s="275">
        <v>384.63167130445487</v>
      </c>
      <c r="R2582" s="275">
        <v>285.65096066980794</v>
      </c>
      <c r="S2582" s="275">
        <v>338.14396090743082</v>
      </c>
      <c r="T2582" s="275">
        <v>384.63167130445487</v>
      </c>
      <c r="U2582" s="275">
        <v>285.20467356043315</v>
      </c>
      <c r="V2582" s="275">
        <v>337.92081735274343</v>
      </c>
      <c r="W2582" s="275">
        <v>9.927089556856858</v>
      </c>
      <c r="X2582" s="275">
        <v>0.35223815923541157</v>
      </c>
      <c r="Y2582" s="275">
        <v>5.1396638580461351</v>
      </c>
      <c r="Z2582" s="275">
        <v>3.9580134696879461</v>
      </c>
      <c r="AA2582" s="275">
        <v>3.9580134696879461</v>
      </c>
      <c r="AB2582" s="275">
        <v>3.9580134696879461</v>
      </c>
      <c r="AC2582" s="275">
        <v>3.9580134696879461</v>
      </c>
      <c r="AD2582" s="275">
        <v>3.9580134696879461</v>
      </c>
      <c r="AE2582" s="275">
        <v>3.9580134696879461</v>
      </c>
      <c r="AF2582" s="275">
        <v>490.77783564650008</v>
      </c>
      <c r="AG2582" s="275">
        <v>45.445546854299998</v>
      </c>
      <c r="AH2582" s="275">
        <v>45.445546854299998</v>
      </c>
      <c r="AI2582" s="275">
        <v>169.28012561201089</v>
      </c>
      <c r="AJ2582" s="275">
        <v>169.28012561201089</v>
      </c>
      <c r="AK2582" s="275">
        <v>169.28012561201089</v>
      </c>
    </row>
    <row r="2583" spans="1:37" ht="15" x14ac:dyDescent="0.25">
      <c r="A2583" s="269" t="s">
        <v>4364</v>
      </c>
      <c r="B2583" s="269" t="s">
        <v>1362</v>
      </c>
      <c r="C2583" s="275">
        <v>222</v>
      </c>
      <c r="D2583" s="269" t="s">
        <v>802</v>
      </c>
      <c r="E2583" s="275">
        <v>2881.8715939899025</v>
      </c>
      <c r="F2583" s="275">
        <v>1652.6172712820799</v>
      </c>
      <c r="G2583" s="275">
        <v>2163.2913306256105</v>
      </c>
      <c r="H2583" s="275">
        <v>2463.9243392351082</v>
      </c>
      <c r="I2583" s="275">
        <v>1663.1026262733815</v>
      </c>
      <c r="J2583" s="275">
        <v>1995.0752737716443</v>
      </c>
      <c r="K2583" s="275">
        <v>2463.9529904965898</v>
      </c>
      <c r="L2583" s="275">
        <v>1686.4562220081264</v>
      </c>
      <c r="M2583" s="275">
        <v>2010.5792203352587</v>
      </c>
      <c r="N2583" s="275">
        <v>691.7243946314868</v>
      </c>
      <c r="O2583" s="275">
        <v>404.05351414992043</v>
      </c>
      <c r="P2583" s="275">
        <v>509.00587907211843</v>
      </c>
      <c r="Q2583" s="275">
        <v>620.19108750058285</v>
      </c>
      <c r="R2583" s="275">
        <v>405.04093036095475</v>
      </c>
      <c r="S2583" s="275">
        <v>479.11885434080097</v>
      </c>
      <c r="T2583" s="275">
        <v>620.19108750058285</v>
      </c>
      <c r="U2583" s="275">
        <v>403.14901125357312</v>
      </c>
      <c r="V2583" s="275">
        <v>479.83275112736362</v>
      </c>
      <c r="W2583" s="275">
        <v>11.379227208155166</v>
      </c>
      <c r="X2583" s="275">
        <v>0.31645653099708904</v>
      </c>
      <c r="Y2583" s="275">
        <v>5.8478418695761274</v>
      </c>
      <c r="Z2583" s="275">
        <v>3.2344194234639247</v>
      </c>
      <c r="AA2583" s="275">
        <v>3.2344194234639247</v>
      </c>
      <c r="AB2583" s="275">
        <v>3.2344194234639247</v>
      </c>
      <c r="AC2583" s="275">
        <v>3.2344194234639247</v>
      </c>
      <c r="AD2583" s="275">
        <v>3.2344194234639247</v>
      </c>
      <c r="AE2583" s="275">
        <v>3.2344194234639247</v>
      </c>
      <c r="AF2583" s="275">
        <v>984.21096972019927</v>
      </c>
      <c r="AG2583" s="275">
        <v>91.136964140352362</v>
      </c>
      <c r="AH2583" s="275">
        <v>91.136964140352362</v>
      </c>
      <c r="AI2583" s="275">
        <v>208.96506727069817</v>
      </c>
      <c r="AJ2583" s="275">
        <v>208.96506727069817</v>
      </c>
      <c r="AK2583" s="275">
        <v>208.96506727069817</v>
      </c>
    </row>
    <row r="2584" spans="1:37" ht="15" x14ac:dyDescent="0.25">
      <c r="A2584" s="269" t="s">
        <v>4365</v>
      </c>
      <c r="B2584" s="269" t="s">
        <v>1364</v>
      </c>
      <c r="C2584" s="275">
        <v>63</v>
      </c>
      <c r="D2584" s="269" t="s">
        <v>802</v>
      </c>
      <c r="E2584" s="275">
        <v>230.09381755234926</v>
      </c>
      <c r="F2584" s="275">
        <v>221.77036938454103</v>
      </c>
      <c r="G2584" s="275">
        <v>225.93209346844517</v>
      </c>
      <c r="H2584" s="275">
        <v>230.09381755234926</v>
      </c>
      <c r="I2584" s="275">
        <v>221.77036938454103</v>
      </c>
      <c r="J2584" s="275">
        <v>225.93209346844515</v>
      </c>
      <c r="K2584" s="275">
        <v>230.09381755234926</v>
      </c>
      <c r="L2584" s="275">
        <v>221.77036938454103</v>
      </c>
      <c r="M2584" s="275">
        <v>225.93209346844515</v>
      </c>
      <c r="N2584" s="275">
        <v>102.71565051313631</v>
      </c>
      <c r="O2584" s="275">
        <v>98.010798009813541</v>
      </c>
      <c r="P2584" s="275">
        <v>99.90280082929678</v>
      </c>
      <c r="Q2584" s="275">
        <v>99.726674843385055</v>
      </c>
      <c r="R2584" s="275">
        <v>98.010798009813541</v>
      </c>
      <c r="S2584" s="275">
        <v>98.638524710510211</v>
      </c>
      <c r="T2584" s="275">
        <v>99.726674843385055</v>
      </c>
      <c r="U2584" s="275">
        <v>95.942669204418593</v>
      </c>
      <c r="V2584" s="275">
        <v>97.834672023901831</v>
      </c>
      <c r="W2584" s="275">
        <v>0</v>
      </c>
      <c r="X2584" s="275">
        <v>0</v>
      </c>
      <c r="Y2584" s="275">
        <v>0</v>
      </c>
      <c r="Z2584" s="275">
        <v>0</v>
      </c>
      <c r="AA2584" s="275">
        <v>0</v>
      </c>
      <c r="AB2584" s="275">
        <v>0</v>
      </c>
      <c r="AC2584" s="275">
        <v>0</v>
      </c>
      <c r="AD2584" s="275">
        <v>0</v>
      </c>
      <c r="AE2584" s="275">
        <v>0</v>
      </c>
      <c r="AF2584" s="275">
        <v>247.29227349282189</v>
      </c>
      <c r="AG2584" s="275">
        <v>22.899023301973692</v>
      </c>
      <c r="AH2584" s="275">
        <v>22.899023301973692</v>
      </c>
      <c r="AI2584" s="275">
        <v>19.690760247645546</v>
      </c>
      <c r="AJ2584" s="275">
        <v>19.690760247645546</v>
      </c>
      <c r="AK2584" s="275">
        <v>19.690760247645546</v>
      </c>
    </row>
    <row r="2585" spans="1:37" ht="15" x14ac:dyDescent="0.25">
      <c r="A2585" s="269" t="s">
        <v>4366</v>
      </c>
      <c r="B2585" s="269" t="s">
        <v>2710</v>
      </c>
      <c r="C2585" s="275">
        <v>68</v>
      </c>
      <c r="D2585" s="269" t="s">
        <v>802</v>
      </c>
      <c r="E2585" s="275">
        <v>929.97982535253334</v>
      </c>
      <c r="F2585" s="275">
        <v>523.28432953620074</v>
      </c>
      <c r="G2585" s="275">
        <v>670.92755091466961</v>
      </c>
      <c r="H2585" s="275">
        <v>875.45336346552256</v>
      </c>
      <c r="I2585" s="275">
        <v>523.28432953620074</v>
      </c>
      <c r="J2585" s="275">
        <v>675.04500879195677</v>
      </c>
      <c r="K2585" s="275">
        <v>875.45336346552256</v>
      </c>
      <c r="L2585" s="275">
        <v>533.83939051695882</v>
      </c>
      <c r="M2585" s="275">
        <v>678.53055547722556</v>
      </c>
      <c r="N2585" s="275">
        <v>238.89051364833887</v>
      </c>
      <c r="O2585" s="275">
        <v>166.06663252817162</v>
      </c>
      <c r="P2585" s="275">
        <v>195.67687783642862</v>
      </c>
      <c r="Q2585" s="275">
        <v>225.24106887967216</v>
      </c>
      <c r="R2585" s="275">
        <v>166.06663252817162</v>
      </c>
      <c r="S2585" s="275">
        <v>195.89211576988342</v>
      </c>
      <c r="T2585" s="275">
        <v>225.24106887967216</v>
      </c>
      <c r="U2585" s="275">
        <v>166.94312537421715</v>
      </c>
      <c r="V2585" s="275">
        <v>196.04820854701885</v>
      </c>
      <c r="W2585" s="275">
        <v>0</v>
      </c>
      <c r="X2585" s="275">
        <v>0</v>
      </c>
      <c r="Y2585" s="275">
        <v>0</v>
      </c>
      <c r="Z2585" s="275">
        <v>0</v>
      </c>
      <c r="AA2585" s="275">
        <v>0</v>
      </c>
      <c r="AB2585" s="275">
        <v>0</v>
      </c>
      <c r="AC2585" s="275">
        <v>0</v>
      </c>
      <c r="AD2585" s="275">
        <v>0</v>
      </c>
      <c r="AE2585" s="275">
        <v>0</v>
      </c>
      <c r="AF2585" s="275">
        <v>279.60524199987759</v>
      </c>
      <c r="AG2585" s="275">
        <v>25.891174259278671</v>
      </c>
      <c r="AH2585" s="275">
        <v>25.891174259278671</v>
      </c>
      <c r="AI2585" s="275">
        <v>99.406166888405394</v>
      </c>
      <c r="AJ2585" s="275">
        <v>99.406166888405394</v>
      </c>
      <c r="AK2585" s="275">
        <v>99.406166888405394</v>
      </c>
    </row>
    <row r="2586" spans="1:37" ht="15" x14ac:dyDescent="0.25">
      <c r="A2586" s="269" t="s">
        <v>4367</v>
      </c>
      <c r="B2586" s="269" t="s">
        <v>2163</v>
      </c>
      <c r="C2586" s="275">
        <v>60</v>
      </c>
      <c r="D2586" s="269" t="s">
        <v>802</v>
      </c>
      <c r="E2586" s="275">
        <v>1047.3638815639281</v>
      </c>
      <c r="F2586" s="275">
        <v>659.81025216828277</v>
      </c>
      <c r="G2586" s="275">
        <v>811.3215452254891</v>
      </c>
      <c r="H2586" s="275">
        <v>934.8331036678876</v>
      </c>
      <c r="I2586" s="275">
        <v>661.92733751760443</v>
      </c>
      <c r="J2586" s="275">
        <v>822.17716900984601</v>
      </c>
      <c r="K2586" s="275">
        <v>954.98904259339702</v>
      </c>
      <c r="L2586" s="275">
        <v>675.28856898858703</v>
      </c>
      <c r="M2586" s="275">
        <v>819.97413841303182</v>
      </c>
      <c r="N2586" s="275">
        <v>250.02115885402435</v>
      </c>
      <c r="O2586" s="275">
        <v>169.92670714202785</v>
      </c>
      <c r="P2586" s="275">
        <v>198.17788956927282</v>
      </c>
      <c r="Q2586" s="275">
        <v>221.78708329479582</v>
      </c>
      <c r="R2586" s="275">
        <v>170.73489916230321</v>
      </c>
      <c r="S2586" s="275">
        <v>200.97440573676056</v>
      </c>
      <c r="T2586" s="275">
        <v>230.67719551782443</v>
      </c>
      <c r="U2586" s="275">
        <v>170.82014651708619</v>
      </c>
      <c r="V2586" s="275">
        <v>198.10825170236993</v>
      </c>
      <c r="W2586" s="275">
        <v>0</v>
      </c>
      <c r="X2586" s="275">
        <v>0</v>
      </c>
      <c r="Y2586" s="275">
        <v>0</v>
      </c>
      <c r="Z2586" s="275">
        <v>0</v>
      </c>
      <c r="AA2586" s="275">
        <v>0</v>
      </c>
      <c r="AB2586" s="275">
        <v>0</v>
      </c>
      <c r="AC2586" s="275">
        <v>0</v>
      </c>
      <c r="AD2586" s="275">
        <v>0</v>
      </c>
      <c r="AE2586" s="275">
        <v>0</v>
      </c>
      <c r="AF2586" s="275">
        <v>276.98018266107755</v>
      </c>
      <c r="AG2586" s="275">
        <v>25.648094510178673</v>
      </c>
      <c r="AH2586" s="275">
        <v>25.648094510178673</v>
      </c>
      <c r="AI2586" s="275">
        <v>80.705594735971445</v>
      </c>
      <c r="AJ2586" s="275">
        <v>80.705594735971445</v>
      </c>
      <c r="AK2586" s="275">
        <v>80.705594735971445</v>
      </c>
    </row>
    <row r="2587" spans="1:37" ht="15" x14ac:dyDescent="0.25">
      <c r="A2587" s="269" t="s">
        <v>4368</v>
      </c>
      <c r="B2587" s="269" t="s">
        <v>4369</v>
      </c>
      <c r="C2587" s="275">
        <v>88</v>
      </c>
      <c r="D2587" s="269" t="s">
        <v>802</v>
      </c>
      <c r="E2587" s="275">
        <v>2005.2825708620869</v>
      </c>
      <c r="F2587" s="275">
        <v>1116.7583182539811</v>
      </c>
      <c r="G2587" s="275">
        <v>1520.0895413614135</v>
      </c>
      <c r="H2587" s="275">
        <v>1536.1858561674935</v>
      </c>
      <c r="I2587" s="275">
        <v>1116.7583182539811</v>
      </c>
      <c r="J2587" s="275">
        <v>1334.8653027044877</v>
      </c>
      <c r="K2587" s="275">
        <v>1536.1858561674935</v>
      </c>
      <c r="L2587" s="275">
        <v>1116.7583182539811</v>
      </c>
      <c r="M2587" s="275">
        <v>1334.8653027044877</v>
      </c>
      <c r="N2587" s="275">
        <v>319.03869047155729</v>
      </c>
      <c r="O2587" s="275">
        <v>188.74755186355293</v>
      </c>
      <c r="P2587" s="275">
        <v>248.02052653313811</v>
      </c>
      <c r="Q2587" s="275">
        <v>252.99529583446517</v>
      </c>
      <c r="R2587" s="275">
        <v>188.74755186355293</v>
      </c>
      <c r="S2587" s="275">
        <v>221.73340093853116</v>
      </c>
      <c r="T2587" s="275">
        <v>252.99529583446517</v>
      </c>
      <c r="U2587" s="275">
        <v>188.4288974358885</v>
      </c>
      <c r="V2587" s="275">
        <v>221.57407372469893</v>
      </c>
      <c r="W2587" s="275">
        <v>6.3570052152762022</v>
      </c>
      <c r="X2587" s="275">
        <v>0.17035946418913392</v>
      </c>
      <c r="Y2587" s="275">
        <v>3.263682339732668</v>
      </c>
      <c r="Z2587" s="275">
        <v>1.8152051106719973</v>
      </c>
      <c r="AA2587" s="275">
        <v>1.8152051106719973</v>
      </c>
      <c r="AB2587" s="275">
        <v>1.8152051106719973</v>
      </c>
      <c r="AC2587" s="275">
        <v>1.8152051106719973</v>
      </c>
      <c r="AD2587" s="275">
        <v>1.8152051106719973</v>
      </c>
      <c r="AE2587" s="275">
        <v>1.8152051106719973</v>
      </c>
      <c r="AF2587" s="275">
        <v>400.74989273589995</v>
      </c>
      <c r="AG2587" s="275">
        <v>37.109020136799998</v>
      </c>
      <c r="AH2587" s="275">
        <v>37.109020136799998</v>
      </c>
      <c r="AI2587" s="275">
        <v>140.43768044769396</v>
      </c>
      <c r="AJ2587" s="275">
        <v>140.43768044769396</v>
      </c>
      <c r="AK2587" s="275">
        <v>140.43768044769396</v>
      </c>
    </row>
    <row r="2588" spans="1:37" ht="15" x14ac:dyDescent="0.25">
      <c r="A2588" s="269" t="s">
        <v>705</v>
      </c>
      <c r="B2588" s="269" t="s">
        <v>706</v>
      </c>
      <c r="C2588" s="275">
        <v>175</v>
      </c>
      <c r="D2588" s="269" t="s">
        <v>802</v>
      </c>
      <c r="E2588" s="275">
        <v>2111.004124878481</v>
      </c>
      <c r="F2588" s="275">
        <v>1466.6718353081806</v>
      </c>
      <c r="G2588" s="275">
        <v>1784.8459860800124</v>
      </c>
      <c r="H2588" s="275">
        <v>2014.505373921992</v>
      </c>
      <c r="I2588" s="275">
        <v>1623.8843282608161</v>
      </c>
      <c r="J2588" s="275">
        <v>1802.9623041806044</v>
      </c>
      <c r="K2588" s="275">
        <v>2019.2378801031268</v>
      </c>
      <c r="L2588" s="275">
        <v>1622.5507586755925</v>
      </c>
      <c r="M2588" s="275">
        <v>1807.7882876820013</v>
      </c>
      <c r="N2588" s="275">
        <v>519.68540589943575</v>
      </c>
      <c r="O2588" s="275">
        <v>287.98710361039355</v>
      </c>
      <c r="P2588" s="275">
        <v>370.76920722681024</v>
      </c>
      <c r="Q2588" s="275">
        <v>490.54992858010172</v>
      </c>
      <c r="R2588" s="275">
        <v>288.25051434847842</v>
      </c>
      <c r="S2588" s="275">
        <v>374.9147866565196</v>
      </c>
      <c r="T2588" s="275">
        <v>493.44744669903525</v>
      </c>
      <c r="U2588" s="275">
        <v>289.87330601074518</v>
      </c>
      <c r="V2588" s="275">
        <v>374.25173795396643</v>
      </c>
      <c r="W2588" s="275">
        <v>9.4622096921285124</v>
      </c>
      <c r="X2588" s="275">
        <v>0.30126020912795481</v>
      </c>
      <c r="Y2588" s="275">
        <v>4.8817349506282337</v>
      </c>
      <c r="Z2588" s="275">
        <v>3.259564814657645</v>
      </c>
      <c r="AA2588" s="275">
        <v>3.259564814657645</v>
      </c>
      <c r="AB2588" s="275">
        <v>3.259564814657645</v>
      </c>
      <c r="AC2588" s="275">
        <v>3.259564814657645</v>
      </c>
      <c r="AD2588" s="275">
        <v>3.259564814657645</v>
      </c>
      <c r="AE2588" s="275">
        <v>3.259564814657645</v>
      </c>
      <c r="AF2588" s="275">
        <v>532.03452743893263</v>
      </c>
      <c r="AG2588" s="275">
        <v>49.265916048436011</v>
      </c>
      <c r="AH2588" s="275">
        <v>49.265916048436011</v>
      </c>
      <c r="AI2588" s="275">
        <v>174.87103590554324</v>
      </c>
      <c r="AJ2588" s="275">
        <v>174.87103590554324</v>
      </c>
      <c r="AK2588" s="275">
        <v>174.87103590554324</v>
      </c>
    </row>
    <row r="2589" spans="1:37" ht="15" x14ac:dyDescent="0.25">
      <c r="A2589" s="269" t="s">
        <v>707</v>
      </c>
      <c r="B2589" s="269" t="s">
        <v>708</v>
      </c>
      <c r="C2589" s="275">
        <v>173</v>
      </c>
      <c r="D2589" s="269" t="s">
        <v>802</v>
      </c>
      <c r="E2589" s="275">
        <v>1961.9301119004115</v>
      </c>
      <c r="F2589" s="275">
        <v>1384.2905917514113</v>
      </c>
      <c r="G2589" s="275">
        <v>1659.1554422268603</v>
      </c>
      <c r="H2589" s="275">
        <v>1857.2887155185181</v>
      </c>
      <c r="I2589" s="275">
        <v>1514.1920670916786</v>
      </c>
      <c r="J2589" s="275">
        <v>1680.5425449906033</v>
      </c>
      <c r="K2589" s="275">
        <v>1880.8039775982791</v>
      </c>
      <c r="L2589" s="275">
        <v>1508.0172348228232</v>
      </c>
      <c r="M2589" s="275">
        <v>1678.7363344438909</v>
      </c>
      <c r="N2589" s="275">
        <v>485.10898179034859</v>
      </c>
      <c r="O2589" s="275">
        <v>283.05306960927345</v>
      </c>
      <c r="P2589" s="275">
        <v>350.93872402005445</v>
      </c>
      <c r="Q2589" s="275">
        <v>452.54283570097596</v>
      </c>
      <c r="R2589" s="275">
        <v>283.99596029959463</v>
      </c>
      <c r="S2589" s="275">
        <v>356.5590275695846</v>
      </c>
      <c r="T2589" s="275">
        <v>462.91463329450931</v>
      </c>
      <c r="U2589" s="275">
        <v>284.92287521268088</v>
      </c>
      <c r="V2589" s="275">
        <v>353.33973064767304</v>
      </c>
      <c r="W2589" s="275">
        <v>9.2274612720314462</v>
      </c>
      <c r="X2589" s="275">
        <v>0.31003006903969937</v>
      </c>
      <c r="Y2589" s="275">
        <v>4.7687456705355729</v>
      </c>
      <c r="Z2589" s="275">
        <v>3.0617085929358359</v>
      </c>
      <c r="AA2589" s="275">
        <v>3.0617085929358359</v>
      </c>
      <c r="AB2589" s="275">
        <v>3.0617085929358359</v>
      </c>
      <c r="AC2589" s="275">
        <v>3.0617085929358359</v>
      </c>
      <c r="AD2589" s="275">
        <v>3.0617085929358359</v>
      </c>
      <c r="AE2589" s="275">
        <v>3.0617085929358359</v>
      </c>
      <c r="AF2589" s="275">
        <v>499.7095760441328</v>
      </c>
      <c r="AG2589" s="275">
        <v>46.27337297793602</v>
      </c>
      <c r="AH2589" s="275">
        <v>46.27337297793602</v>
      </c>
      <c r="AI2589" s="275">
        <v>145.20345823672838</v>
      </c>
      <c r="AJ2589" s="275">
        <v>145.20345823672838</v>
      </c>
      <c r="AK2589" s="275">
        <v>145.20345823672838</v>
      </c>
    </row>
    <row r="2590" spans="1:37" ht="15" x14ac:dyDescent="0.25">
      <c r="A2590" s="269" t="s">
        <v>4370</v>
      </c>
      <c r="B2590" s="269" t="s">
        <v>1356</v>
      </c>
      <c r="C2590" s="275">
        <v>120</v>
      </c>
      <c r="D2590" s="269" t="s">
        <v>802</v>
      </c>
      <c r="E2590" s="275">
        <v>1275.4066708141359</v>
      </c>
      <c r="F2590" s="275">
        <v>705.13479214474921</v>
      </c>
      <c r="G2590" s="275">
        <v>920.86002686441645</v>
      </c>
      <c r="H2590" s="275">
        <v>1139.6846344054095</v>
      </c>
      <c r="I2590" s="275">
        <v>705.13479214474921</v>
      </c>
      <c r="J2590" s="275">
        <v>924.45510898188365</v>
      </c>
      <c r="K2590" s="275">
        <v>1139.6846344054095</v>
      </c>
      <c r="L2590" s="275">
        <v>705.13479214474921</v>
      </c>
      <c r="M2590" s="275">
        <v>924.45510898188365</v>
      </c>
      <c r="N2590" s="275">
        <v>406.69751183443498</v>
      </c>
      <c r="O2590" s="275">
        <v>280.3238102213258</v>
      </c>
      <c r="P2590" s="275">
        <v>330.2014608265028</v>
      </c>
      <c r="Q2590" s="275">
        <v>377.57051861590264</v>
      </c>
      <c r="R2590" s="275">
        <v>280.3238102213258</v>
      </c>
      <c r="S2590" s="275">
        <v>330.98365292047498</v>
      </c>
      <c r="T2590" s="275">
        <v>377.57051861590264</v>
      </c>
      <c r="U2590" s="275">
        <v>279.92080725307198</v>
      </c>
      <c r="V2590" s="275">
        <v>330.7821514363481</v>
      </c>
      <c r="W2590" s="275">
        <v>8.892077004933741</v>
      </c>
      <c r="X2590" s="275">
        <v>0.42847801775066907</v>
      </c>
      <c r="Y2590" s="275">
        <v>4.6602775113422048</v>
      </c>
      <c r="Z2590" s="275">
        <v>4.8133200307734905</v>
      </c>
      <c r="AA2590" s="275">
        <v>4.8133200307734905</v>
      </c>
      <c r="AB2590" s="275">
        <v>4.8133200307734905</v>
      </c>
      <c r="AC2590" s="275">
        <v>4.8133200307734905</v>
      </c>
      <c r="AD2590" s="275">
        <v>4.8133200307734905</v>
      </c>
      <c r="AE2590" s="275">
        <v>4.8133200307734905</v>
      </c>
      <c r="AF2590" s="275">
        <v>493.4015691093</v>
      </c>
      <c r="AG2590" s="275">
        <v>45.688513799200003</v>
      </c>
      <c r="AH2590" s="275">
        <v>45.688513799200003</v>
      </c>
      <c r="AI2590" s="275">
        <v>191.38713843532213</v>
      </c>
      <c r="AJ2590" s="275">
        <v>191.38713843532213</v>
      </c>
      <c r="AK2590" s="275">
        <v>191.38713843532213</v>
      </c>
    </row>
    <row r="2591" spans="1:37" ht="15" x14ac:dyDescent="0.25">
      <c r="A2591" s="269" t="s">
        <v>4500</v>
      </c>
      <c r="B2591" s="269" t="s">
        <v>1420</v>
      </c>
      <c r="C2591" s="275">
        <v>9</v>
      </c>
      <c r="D2591" s="269" t="s">
        <v>802</v>
      </c>
      <c r="E2591" s="275">
        <v>38.931566684847482</v>
      </c>
      <c r="F2591" s="275">
        <v>23.759740059736615</v>
      </c>
      <c r="G2591" s="275">
        <v>28.86260208671909</v>
      </c>
      <c r="H2591" s="275">
        <v>28.740729116974649</v>
      </c>
      <c r="I2591" s="275">
        <v>23.759740059736615</v>
      </c>
      <c r="J2591" s="275">
        <v>25.599830551531401</v>
      </c>
      <c r="K2591" s="275">
        <v>38.931566684847482</v>
      </c>
      <c r="L2591" s="275">
        <v>23.759740059736615</v>
      </c>
      <c r="M2591" s="275">
        <v>29.251750725058823</v>
      </c>
      <c r="N2591" s="275">
        <v>12.732007765270044</v>
      </c>
      <c r="O2591" s="275">
        <v>6.0490998317657407</v>
      </c>
      <c r="P2591" s="275">
        <v>9.3128703258379755</v>
      </c>
      <c r="Q2591" s="275">
        <v>11.644439147751203</v>
      </c>
      <c r="R2591" s="275">
        <v>6.0490998317657407</v>
      </c>
      <c r="S2591" s="275">
        <v>8.8467694897584721</v>
      </c>
      <c r="T2591" s="275">
        <v>11.644439147751203</v>
      </c>
      <c r="U2591" s="275">
        <v>5.5829989956862374</v>
      </c>
      <c r="V2591" s="275">
        <v>8.6137190717187195</v>
      </c>
      <c r="W2591" s="275">
        <v>0</v>
      </c>
      <c r="X2591" s="275">
        <v>0</v>
      </c>
      <c r="Y2591" s="275">
        <v>0</v>
      </c>
      <c r="Z2591" s="275">
        <v>0</v>
      </c>
      <c r="AA2591" s="275">
        <v>0</v>
      </c>
      <c r="AB2591" s="275">
        <v>0</v>
      </c>
      <c r="AC2591" s="275">
        <v>0</v>
      </c>
      <c r="AD2591" s="275">
        <v>0</v>
      </c>
      <c r="AE2591" s="275">
        <v>0</v>
      </c>
      <c r="AF2591" s="275">
        <v>36.689838218200002</v>
      </c>
      <c r="AG2591" s="275">
        <v>3.3974422944999993</v>
      </c>
      <c r="AH2591" s="275">
        <v>3.3974422944999993</v>
      </c>
      <c r="AI2591" s="275">
        <v>3.1488730708404145</v>
      </c>
      <c r="AJ2591" s="275">
        <v>3.1488730708404145</v>
      </c>
      <c r="AK2591" s="275">
        <v>3.1488730708404145</v>
      </c>
    </row>
    <row r="2592" spans="1:37" ht="15" x14ac:dyDescent="0.25">
      <c r="A2592" s="269" t="s">
        <v>3359</v>
      </c>
      <c r="B2592" s="269" t="s">
        <v>2707</v>
      </c>
      <c r="C2592" s="275">
        <v>487</v>
      </c>
      <c r="D2592" s="269" t="s">
        <v>802</v>
      </c>
      <c r="E2592" s="275">
        <v>6307.5483310420668</v>
      </c>
      <c r="F2592" s="275">
        <v>3940.4000347034998</v>
      </c>
      <c r="G2592" s="275">
        <v>4888.011085995684</v>
      </c>
      <c r="H2592" s="275">
        <v>4798.0960523401773</v>
      </c>
      <c r="I2592" s="275">
        <v>3966.495921986419</v>
      </c>
      <c r="J2592" s="275">
        <v>4365.6173882968724</v>
      </c>
      <c r="K2592" s="275">
        <v>4469.3834927706184</v>
      </c>
      <c r="L2592" s="275">
        <v>3732.3131766181305</v>
      </c>
      <c r="M2592" s="275">
        <v>4108.1462954913595</v>
      </c>
      <c r="N2592" s="275">
        <v>1543.4873751295229</v>
      </c>
      <c r="O2592" s="275">
        <v>1135.039314533054</v>
      </c>
      <c r="P2592" s="275">
        <v>1316.4851646350487</v>
      </c>
      <c r="Q2592" s="275">
        <v>1326.4696725956251</v>
      </c>
      <c r="R2592" s="275">
        <v>943.5519872037512</v>
      </c>
      <c r="S2592" s="275">
        <v>1145.9173555175917</v>
      </c>
      <c r="T2592" s="275">
        <v>1120.8224298606422</v>
      </c>
      <c r="U2592" s="275">
        <v>877.47081499107924</v>
      </c>
      <c r="V2592" s="275">
        <v>987.94202886437802</v>
      </c>
      <c r="W2592" s="275">
        <v>35.750978663141254</v>
      </c>
      <c r="X2592" s="275">
        <v>0.90376272628020815</v>
      </c>
      <c r="Y2592" s="275">
        <v>18.32737069471073</v>
      </c>
      <c r="Z2592" s="275">
        <v>8.1397505093768956</v>
      </c>
      <c r="AA2592" s="275">
        <v>8.1397505093768956</v>
      </c>
      <c r="AB2592" s="275">
        <v>8.1397505093768956</v>
      </c>
      <c r="AC2592" s="275">
        <v>8.1397505093768956</v>
      </c>
      <c r="AD2592" s="275">
        <v>8.1397505093768956</v>
      </c>
      <c r="AE2592" s="275">
        <v>8.1397505093768956</v>
      </c>
      <c r="AF2592" s="275">
        <v>1570.118396421813</v>
      </c>
      <c r="AG2592" s="275">
        <v>145.39142295010532</v>
      </c>
      <c r="AH2592" s="275">
        <v>145.39142295010532</v>
      </c>
      <c r="AI2592" s="275">
        <v>294.71373730207438</v>
      </c>
      <c r="AJ2592" s="275">
        <v>294.71373730207438</v>
      </c>
      <c r="AK2592" s="275">
        <v>294.71373730207438</v>
      </c>
    </row>
    <row r="2593" spans="1:37" ht="15" x14ac:dyDescent="0.25">
      <c r="A2593" s="269" t="s">
        <v>3360</v>
      </c>
      <c r="B2593" s="269" t="s">
        <v>2164</v>
      </c>
      <c r="C2593" s="275">
        <v>503</v>
      </c>
      <c r="D2593" s="269" t="s">
        <v>802</v>
      </c>
      <c r="E2593" s="275">
        <v>5444.302282495566</v>
      </c>
      <c r="F2593" s="275">
        <v>3230.8870600639139</v>
      </c>
      <c r="G2593" s="275">
        <v>4102.7478094563112</v>
      </c>
      <c r="H2593" s="275">
        <v>4013.0253363632437</v>
      </c>
      <c r="I2593" s="275">
        <v>3430.3793062194777</v>
      </c>
      <c r="J2593" s="275">
        <v>3715.3109004952789</v>
      </c>
      <c r="K2593" s="275">
        <v>3836.495509996269</v>
      </c>
      <c r="L2593" s="275">
        <v>3303.6462973123453</v>
      </c>
      <c r="M2593" s="275">
        <v>3593.8195552864995</v>
      </c>
      <c r="N2593" s="275">
        <v>1040.7694593085316</v>
      </c>
      <c r="O2593" s="275">
        <v>672.29420648755786</v>
      </c>
      <c r="P2593" s="275">
        <v>830.5547697896709</v>
      </c>
      <c r="Q2593" s="275">
        <v>838.88336528944114</v>
      </c>
      <c r="R2593" s="275">
        <v>708.61844854406115</v>
      </c>
      <c r="S2593" s="275">
        <v>773.81317579921551</v>
      </c>
      <c r="T2593" s="275">
        <v>808.4477226651494</v>
      </c>
      <c r="U2593" s="275">
        <v>675.60269070302479</v>
      </c>
      <c r="V2593" s="275">
        <v>743.56066987657834</v>
      </c>
      <c r="W2593" s="275">
        <v>31.223303857677422</v>
      </c>
      <c r="X2593" s="275">
        <v>0.73312706766795455</v>
      </c>
      <c r="Y2593" s="275">
        <v>15.978215462672688</v>
      </c>
      <c r="Z2593" s="275">
        <v>7.3908332062919673</v>
      </c>
      <c r="AA2593" s="275">
        <v>7.3908332062919673</v>
      </c>
      <c r="AB2593" s="275">
        <v>7.3908332062919673</v>
      </c>
      <c r="AC2593" s="275">
        <v>7.3908332062919673</v>
      </c>
      <c r="AD2593" s="275">
        <v>7.3908332062919673</v>
      </c>
      <c r="AE2593" s="275">
        <v>7.3908332062919673</v>
      </c>
      <c r="AF2593" s="275">
        <v>1241.1240180309751</v>
      </c>
      <c r="AG2593" s="275">
        <v>114.92688672140363</v>
      </c>
      <c r="AH2593" s="275">
        <v>114.92688672140363</v>
      </c>
      <c r="AI2593" s="275">
        <v>252.64695281942659</v>
      </c>
      <c r="AJ2593" s="275">
        <v>252.64695281942659</v>
      </c>
      <c r="AK2593" s="275">
        <v>252.64695281942659</v>
      </c>
    </row>
    <row r="2594" spans="1:37" ht="15" x14ac:dyDescent="0.25">
      <c r="A2594" s="269" t="s">
        <v>4371</v>
      </c>
      <c r="B2594" s="269" t="s">
        <v>2707</v>
      </c>
      <c r="C2594" s="275">
        <v>570</v>
      </c>
      <c r="D2594" s="269" t="s">
        <v>802</v>
      </c>
      <c r="E2594" s="275">
        <v>6307.5483310420668</v>
      </c>
      <c r="F2594" s="275">
        <v>3940.4000347034998</v>
      </c>
      <c r="G2594" s="275">
        <v>4888.011085995684</v>
      </c>
      <c r="H2594" s="275">
        <v>4798.0960523401773</v>
      </c>
      <c r="I2594" s="275">
        <v>3966.495921986419</v>
      </c>
      <c r="J2594" s="275">
        <v>4365.6173882968724</v>
      </c>
      <c r="K2594" s="275">
        <v>4469.3834927706184</v>
      </c>
      <c r="L2594" s="275">
        <v>3732.3131766181305</v>
      </c>
      <c r="M2594" s="275">
        <v>4108.1462954913595</v>
      </c>
      <c r="N2594" s="275">
        <v>1557.8184215634835</v>
      </c>
      <c r="O2594" s="275">
        <v>1148.5002446808385</v>
      </c>
      <c r="P2594" s="275">
        <v>1330.3266447526009</v>
      </c>
      <c r="Q2594" s="275">
        <v>1340.5726139015835</v>
      </c>
      <c r="R2594" s="275">
        <v>956.94393301317359</v>
      </c>
      <c r="S2594" s="275">
        <v>1159.6303069061012</v>
      </c>
      <c r="T2594" s="275">
        <v>1134.3614095380385</v>
      </c>
      <c r="U2594" s="275">
        <v>891.20768249231207</v>
      </c>
      <c r="V2594" s="275">
        <v>1001.5289696325253</v>
      </c>
      <c r="W2594" s="275">
        <v>37.106771203540795</v>
      </c>
      <c r="X2594" s="275">
        <v>0.92284750859750342</v>
      </c>
      <c r="Y2594" s="275">
        <v>19.014809356069151</v>
      </c>
      <c r="Z2594" s="275">
        <v>8.6005904368262485</v>
      </c>
      <c r="AA2594" s="275">
        <v>8.6005904368262485</v>
      </c>
      <c r="AB2594" s="275">
        <v>8.6005904368262485</v>
      </c>
      <c r="AC2594" s="275">
        <v>8.6005904368262485</v>
      </c>
      <c r="AD2594" s="275">
        <v>8.6005904368262485</v>
      </c>
      <c r="AE2594" s="275">
        <v>8.6005904368262485</v>
      </c>
      <c r="AF2594" s="275">
        <v>1571.0419054010599</v>
      </c>
      <c r="AG2594" s="275">
        <v>145.4769390641041</v>
      </c>
      <c r="AH2594" s="275">
        <v>145.4769390641041</v>
      </c>
      <c r="AI2594" s="275">
        <v>295.58198440477736</v>
      </c>
      <c r="AJ2594" s="275">
        <v>295.58198440477736</v>
      </c>
      <c r="AK2594" s="275">
        <v>295.58198440477736</v>
      </c>
    </row>
    <row r="2595" spans="1:37" ht="15" x14ac:dyDescent="0.25">
      <c r="A2595" s="269" t="s">
        <v>2501</v>
      </c>
      <c r="B2595" s="269" t="s">
        <v>2707</v>
      </c>
      <c r="C2595" s="275">
        <v>484</v>
      </c>
      <c r="D2595" s="269" t="s">
        <v>802</v>
      </c>
      <c r="E2595" s="275">
        <v>0</v>
      </c>
      <c r="F2595" s="275">
        <v>0</v>
      </c>
      <c r="G2595" s="275">
        <v>0</v>
      </c>
      <c r="H2595" s="275">
        <v>0</v>
      </c>
      <c r="I2595" s="275">
        <v>0</v>
      </c>
      <c r="J2595" s="275">
        <v>0</v>
      </c>
      <c r="K2595" s="275">
        <v>0</v>
      </c>
      <c r="L2595" s="275">
        <v>0</v>
      </c>
      <c r="M2595" s="275">
        <v>0</v>
      </c>
      <c r="N2595" s="275">
        <v>0</v>
      </c>
      <c r="O2595" s="275">
        <v>0</v>
      </c>
      <c r="P2595" s="275">
        <v>0</v>
      </c>
      <c r="Q2595" s="275">
        <v>0</v>
      </c>
      <c r="R2595" s="275">
        <v>0</v>
      </c>
      <c r="S2595" s="275">
        <v>0</v>
      </c>
      <c r="T2595" s="275">
        <v>0</v>
      </c>
      <c r="U2595" s="275">
        <v>0</v>
      </c>
      <c r="V2595" s="275">
        <v>0</v>
      </c>
      <c r="W2595" s="275">
        <v>0</v>
      </c>
      <c r="X2595" s="275">
        <v>0</v>
      </c>
      <c r="Y2595" s="275">
        <v>0</v>
      </c>
      <c r="Z2595" s="275">
        <v>0</v>
      </c>
      <c r="AA2595" s="275">
        <v>0</v>
      </c>
      <c r="AB2595" s="275">
        <v>0</v>
      </c>
      <c r="AC2595" s="275">
        <v>0</v>
      </c>
      <c r="AD2595" s="275">
        <v>0</v>
      </c>
      <c r="AE2595" s="275">
        <v>0</v>
      </c>
      <c r="AF2595" s="275">
        <v>0</v>
      </c>
      <c r="AG2595" s="275">
        <v>0</v>
      </c>
      <c r="AH2595" s="275">
        <v>0</v>
      </c>
      <c r="AI2595" s="275">
        <v>0</v>
      </c>
      <c r="AJ2595" s="275">
        <v>0</v>
      </c>
      <c r="AK2595" s="275">
        <v>0</v>
      </c>
    </row>
    <row r="2596" spans="1:37" ht="15" x14ac:dyDescent="0.25">
      <c r="A2596" s="269" t="s">
        <v>2502</v>
      </c>
      <c r="B2596" s="269" t="s">
        <v>2164</v>
      </c>
      <c r="C2596" s="275">
        <v>502</v>
      </c>
      <c r="D2596" s="269" t="s">
        <v>802</v>
      </c>
      <c r="E2596" s="275">
        <v>0</v>
      </c>
      <c r="F2596" s="275">
        <v>0</v>
      </c>
      <c r="G2596" s="275">
        <v>0</v>
      </c>
      <c r="H2596" s="275">
        <v>0</v>
      </c>
      <c r="I2596" s="275">
        <v>0</v>
      </c>
      <c r="J2596" s="275">
        <v>0</v>
      </c>
      <c r="K2596" s="275">
        <v>0</v>
      </c>
      <c r="L2596" s="275">
        <v>0</v>
      </c>
      <c r="M2596" s="275">
        <v>0</v>
      </c>
      <c r="N2596" s="275">
        <v>0</v>
      </c>
      <c r="O2596" s="275">
        <v>0</v>
      </c>
      <c r="P2596" s="275">
        <v>0</v>
      </c>
      <c r="Q2596" s="275">
        <v>0</v>
      </c>
      <c r="R2596" s="275">
        <v>0</v>
      </c>
      <c r="S2596" s="275">
        <v>0</v>
      </c>
      <c r="T2596" s="275">
        <v>0</v>
      </c>
      <c r="U2596" s="275">
        <v>0</v>
      </c>
      <c r="V2596" s="275">
        <v>0</v>
      </c>
      <c r="W2596" s="275">
        <v>0</v>
      </c>
      <c r="X2596" s="275">
        <v>0</v>
      </c>
      <c r="Y2596" s="275">
        <v>0</v>
      </c>
      <c r="Z2596" s="275">
        <v>0</v>
      </c>
      <c r="AA2596" s="275">
        <v>0</v>
      </c>
      <c r="AB2596" s="275">
        <v>0</v>
      </c>
      <c r="AC2596" s="275">
        <v>0</v>
      </c>
      <c r="AD2596" s="275">
        <v>0</v>
      </c>
      <c r="AE2596" s="275">
        <v>0</v>
      </c>
      <c r="AF2596" s="275">
        <v>0</v>
      </c>
      <c r="AG2596" s="275">
        <v>0</v>
      </c>
      <c r="AH2596" s="275">
        <v>0</v>
      </c>
      <c r="AI2596" s="275">
        <v>0</v>
      </c>
      <c r="AJ2596" s="275">
        <v>0</v>
      </c>
      <c r="AK2596" s="275">
        <v>0</v>
      </c>
    </row>
    <row r="2597" spans="1:37" ht="15" x14ac:dyDescent="0.25">
      <c r="A2597" s="269" t="s">
        <v>1375</v>
      </c>
      <c r="B2597" s="269" t="s">
        <v>709</v>
      </c>
      <c r="C2597" s="275">
        <v>20</v>
      </c>
      <c r="D2597" s="269" t="s">
        <v>802</v>
      </c>
      <c r="E2597" s="275">
        <v>104.73239479683846</v>
      </c>
      <c r="F2597" s="275">
        <v>70.443120550206984</v>
      </c>
      <c r="G2597" s="275">
        <v>85.38246043464585</v>
      </c>
      <c r="H2597" s="275">
        <v>95.911205841330982</v>
      </c>
      <c r="I2597" s="275">
        <v>70.443120550206984</v>
      </c>
      <c r="J2597" s="275">
        <v>83.177163195768969</v>
      </c>
      <c r="K2597" s="275">
        <v>95.911205841330982</v>
      </c>
      <c r="L2597" s="275">
        <v>70.443120550206984</v>
      </c>
      <c r="M2597" s="275">
        <v>83.177163195768969</v>
      </c>
      <c r="N2597" s="275">
        <v>37.578130663045499</v>
      </c>
      <c r="O2597" s="275">
        <v>25.69292816175928</v>
      </c>
      <c r="P2597" s="275">
        <v>30.405245361216</v>
      </c>
      <c r="Q2597" s="275">
        <v>31.820900668414975</v>
      </c>
      <c r="R2597" s="275">
        <v>25.69292816175928</v>
      </c>
      <c r="S2597" s="275">
        <v>28.562705733387332</v>
      </c>
      <c r="T2597" s="275">
        <v>31.820900668414975</v>
      </c>
      <c r="U2597" s="275">
        <v>24.07999964507513</v>
      </c>
      <c r="V2597" s="275">
        <v>27.950450156745049</v>
      </c>
      <c r="W2597" s="275">
        <v>1.9696104763718498</v>
      </c>
      <c r="X2597" s="275">
        <v>2.7049954489729754E-2</v>
      </c>
      <c r="Y2597" s="275">
        <v>0.99833021543078981</v>
      </c>
      <c r="Z2597" s="275">
        <v>0.11793985231579782</v>
      </c>
      <c r="AA2597" s="275">
        <v>0.11793985231579782</v>
      </c>
      <c r="AB2597" s="275">
        <v>0.11793985231579782</v>
      </c>
      <c r="AC2597" s="275">
        <v>0.11793985231579782</v>
      </c>
      <c r="AD2597" s="275">
        <v>0.11793985231579782</v>
      </c>
      <c r="AE2597" s="275">
        <v>0.11793985231579782</v>
      </c>
      <c r="AF2597" s="275">
        <v>129.71818771619999</v>
      </c>
      <c r="AG2597" s="275">
        <v>12.011781031999998</v>
      </c>
      <c r="AH2597" s="275">
        <v>12.011781031999998</v>
      </c>
      <c r="AI2597" s="275">
        <v>9.0339417658257855</v>
      </c>
      <c r="AJ2597" s="275">
        <v>9.0339417658257855</v>
      </c>
      <c r="AK2597" s="275">
        <v>9.0339417658257855</v>
      </c>
    </row>
    <row r="2598" spans="1:37" ht="15" x14ac:dyDescent="0.25">
      <c r="A2598" s="269" t="s">
        <v>1376</v>
      </c>
      <c r="B2598" s="269" t="s">
        <v>1377</v>
      </c>
      <c r="C2598" s="275">
        <v>46</v>
      </c>
      <c r="D2598" s="269" t="s">
        <v>802</v>
      </c>
      <c r="E2598" s="275">
        <v>529.37405892586889</v>
      </c>
      <c r="F2598" s="275">
        <v>427.0396357187833</v>
      </c>
      <c r="G2598" s="275">
        <v>482.81119585815742</v>
      </c>
      <c r="H2598" s="275">
        <v>529.37405892586889</v>
      </c>
      <c r="I2598" s="275">
        <v>466.35569181896381</v>
      </c>
      <c r="J2598" s="275">
        <v>487.2467553415762</v>
      </c>
      <c r="K2598" s="275">
        <v>532.76118468618574</v>
      </c>
      <c r="L2598" s="275">
        <v>466.35569181896381</v>
      </c>
      <c r="M2598" s="275">
        <v>490.73230202684493</v>
      </c>
      <c r="N2598" s="275">
        <v>103.04476757139227</v>
      </c>
      <c r="O2598" s="275">
        <v>69.644981999754833</v>
      </c>
      <c r="P2598" s="275">
        <v>85.516563459476927</v>
      </c>
      <c r="Q2598" s="275">
        <v>96.435407031826287</v>
      </c>
      <c r="R2598" s="275">
        <v>69.644981999754833</v>
      </c>
      <c r="S2598" s="275">
        <v>86.396679169681065</v>
      </c>
      <c r="T2598" s="275">
        <v>96.435407031826287</v>
      </c>
      <c r="U2598" s="275">
        <v>71.338970495790363</v>
      </c>
      <c r="V2598" s="275">
        <v>86.881999762882089</v>
      </c>
      <c r="W2598" s="275">
        <v>1.0774837722635662</v>
      </c>
      <c r="X2598" s="275">
        <v>5.9693191821877316E-2</v>
      </c>
      <c r="Y2598" s="275">
        <v>0.56858848204272172</v>
      </c>
      <c r="Z2598" s="275">
        <v>0.87358098233277659</v>
      </c>
      <c r="AA2598" s="275">
        <v>0.87358098233277659</v>
      </c>
      <c r="AB2598" s="275">
        <v>0.87358098233277659</v>
      </c>
      <c r="AC2598" s="275">
        <v>0.87358098233277659</v>
      </c>
      <c r="AD2598" s="275">
        <v>0.87358098233277659</v>
      </c>
      <c r="AE2598" s="275">
        <v>0.87358098233277659</v>
      </c>
      <c r="AF2598" s="275">
        <v>192.36992737337758</v>
      </c>
      <c r="AG2598" s="275">
        <v>17.813264284478674</v>
      </c>
      <c r="AH2598" s="275">
        <v>17.813264284478674</v>
      </c>
      <c r="AI2598" s="275">
        <v>39.084420037796278</v>
      </c>
      <c r="AJ2598" s="275">
        <v>39.084420037796278</v>
      </c>
      <c r="AK2598" s="275">
        <v>39.084420037796278</v>
      </c>
    </row>
    <row r="2599" spans="1:37" ht="15" x14ac:dyDescent="0.25">
      <c r="A2599" s="269" t="s">
        <v>1378</v>
      </c>
      <c r="B2599" s="269" t="s">
        <v>1377</v>
      </c>
      <c r="C2599" s="275">
        <v>45</v>
      </c>
      <c r="D2599" s="269" t="s">
        <v>802</v>
      </c>
      <c r="E2599" s="275">
        <v>516.27813192375561</v>
      </c>
      <c r="F2599" s="275">
        <v>413.94370871667007</v>
      </c>
      <c r="G2599" s="275">
        <v>466.75933216038834</v>
      </c>
      <c r="H2599" s="275">
        <v>516.27813192375561</v>
      </c>
      <c r="I2599" s="275">
        <v>449.21090597976553</v>
      </c>
      <c r="J2599" s="275">
        <v>471.35014285665932</v>
      </c>
      <c r="K2599" s="275">
        <v>519.66525768407246</v>
      </c>
      <c r="L2599" s="275">
        <v>449.21090597976553</v>
      </c>
      <c r="M2599" s="275">
        <v>474.83568954192805</v>
      </c>
      <c r="N2599" s="275">
        <v>107.90827006649798</v>
      </c>
      <c r="O2599" s="275">
        <v>80.207658623654908</v>
      </c>
      <c r="P2599" s="275">
        <v>93.900215063959408</v>
      </c>
      <c r="Q2599" s="275">
        <v>103.25426790046592</v>
      </c>
      <c r="R2599" s="275">
        <v>80.207658623654908</v>
      </c>
      <c r="S2599" s="275">
        <v>94.909165623957946</v>
      </c>
      <c r="T2599" s="275">
        <v>103.25426790046592</v>
      </c>
      <c r="U2599" s="275">
        <v>82.141065007834243</v>
      </c>
      <c r="V2599" s="275">
        <v>95.476876524463307</v>
      </c>
      <c r="W2599" s="275">
        <v>1.1516851266989687</v>
      </c>
      <c r="X2599" s="275">
        <v>9.0497932930379207E-2</v>
      </c>
      <c r="Y2599" s="275">
        <v>0.62109152981467397</v>
      </c>
      <c r="Z2599" s="275">
        <v>1.2198410346813475</v>
      </c>
      <c r="AA2599" s="275">
        <v>1.2198410346813475</v>
      </c>
      <c r="AB2599" s="275">
        <v>1.2198410346813475</v>
      </c>
      <c r="AC2599" s="275">
        <v>1.2198410346813475</v>
      </c>
      <c r="AD2599" s="275">
        <v>1.2198410346813475</v>
      </c>
      <c r="AE2599" s="275">
        <v>1.2198410346813475</v>
      </c>
      <c r="AF2599" s="275">
        <v>162.69552856557755</v>
      </c>
      <c r="AG2599" s="275">
        <v>15.065451559878674</v>
      </c>
      <c r="AH2599" s="275">
        <v>15.065451559878674</v>
      </c>
      <c r="AI2599" s="275">
        <v>33.997970877302265</v>
      </c>
      <c r="AJ2599" s="275">
        <v>33.997970877302265</v>
      </c>
      <c r="AK2599" s="275">
        <v>33.997970877302265</v>
      </c>
    </row>
    <row r="2600" spans="1:37" ht="15" x14ac:dyDescent="0.25">
      <c r="A2600" s="269" t="s">
        <v>4372</v>
      </c>
      <c r="B2600" s="269" t="s">
        <v>1382</v>
      </c>
      <c r="C2600" s="275">
        <v>254</v>
      </c>
      <c r="D2600" s="269" t="s">
        <v>802</v>
      </c>
      <c r="E2600" s="275">
        <v>521.27763602140089</v>
      </c>
      <c r="F2600" s="275">
        <v>521.27763602140089</v>
      </c>
      <c r="G2600" s="275">
        <v>521.27763602140101</v>
      </c>
      <c r="H2600" s="275">
        <v>521.27763602140089</v>
      </c>
      <c r="I2600" s="275">
        <v>521.27763602140089</v>
      </c>
      <c r="J2600" s="275">
        <v>521.27763602140089</v>
      </c>
      <c r="K2600" s="275">
        <v>521.27763602140089</v>
      </c>
      <c r="L2600" s="275">
        <v>521.27763602140089</v>
      </c>
      <c r="M2600" s="275">
        <v>521.27763602140089</v>
      </c>
      <c r="N2600" s="275">
        <v>182.90611753709535</v>
      </c>
      <c r="O2600" s="275">
        <v>179.92235331992569</v>
      </c>
      <c r="P2600" s="275">
        <v>181.04126490136426</v>
      </c>
      <c r="Q2600" s="275">
        <v>179.92235331992569</v>
      </c>
      <c r="R2600" s="275">
        <v>177.05912870364097</v>
      </c>
      <c r="S2600" s="275">
        <v>178.49074101178334</v>
      </c>
      <c r="T2600" s="275">
        <v>177.05912870364097</v>
      </c>
      <c r="U2600" s="275">
        <v>177.05912870364097</v>
      </c>
      <c r="V2600" s="275">
        <v>177.05912870364097</v>
      </c>
      <c r="W2600" s="275">
        <v>8.8506587086299486</v>
      </c>
      <c r="X2600" s="275">
        <v>0.24378265745791708</v>
      </c>
      <c r="Y2600" s="275">
        <v>4.5472206830439328</v>
      </c>
      <c r="Z2600" s="275">
        <v>1.8995424456980057</v>
      </c>
      <c r="AA2600" s="275">
        <v>1.8995424456980057</v>
      </c>
      <c r="AB2600" s="275">
        <v>1.8995424456980057</v>
      </c>
      <c r="AC2600" s="275">
        <v>1.8995424456980057</v>
      </c>
      <c r="AD2600" s="275">
        <v>1.8995424456980057</v>
      </c>
      <c r="AE2600" s="275">
        <v>1.8995424456980057</v>
      </c>
      <c r="AF2600" s="275">
        <v>348.59017580787491</v>
      </c>
      <c r="AG2600" s="275">
        <v>32.279105870318602</v>
      </c>
      <c r="AH2600" s="275">
        <v>32.279105870318602</v>
      </c>
      <c r="AI2600" s="275">
        <v>28.855402141277384</v>
      </c>
      <c r="AJ2600" s="275">
        <v>28.855402141277384</v>
      </c>
      <c r="AK2600" s="275">
        <v>28.855402141277384</v>
      </c>
    </row>
    <row r="2601" spans="1:37" ht="15" x14ac:dyDescent="0.25">
      <c r="A2601" s="269" t="s">
        <v>710</v>
      </c>
      <c r="B2601" s="269" t="s">
        <v>711</v>
      </c>
      <c r="C2601" s="275">
        <v>64</v>
      </c>
      <c r="D2601" s="269" t="s">
        <v>802</v>
      </c>
      <c r="E2601" s="275">
        <v>90.728714665947734</v>
      </c>
      <c r="F2601" s="275">
        <v>90.728714665947734</v>
      </c>
      <c r="G2601" s="275">
        <v>90.728714665947749</v>
      </c>
      <c r="H2601" s="275">
        <v>90.728714665947734</v>
      </c>
      <c r="I2601" s="275">
        <v>90.728714665947734</v>
      </c>
      <c r="J2601" s="275">
        <v>90.728714665947734</v>
      </c>
      <c r="K2601" s="275">
        <v>90.728714665947734</v>
      </c>
      <c r="L2601" s="275">
        <v>90.728714665947734</v>
      </c>
      <c r="M2601" s="275">
        <v>90.728714665947734</v>
      </c>
      <c r="N2601" s="275">
        <v>45.116686220957149</v>
      </c>
      <c r="O2601" s="275">
        <v>44.495218439517807</v>
      </c>
      <c r="P2601" s="275">
        <v>44.728268857557566</v>
      </c>
      <c r="Q2601" s="275">
        <v>44.495218439517807</v>
      </c>
      <c r="R2601" s="275">
        <v>43.816675930912965</v>
      </c>
      <c r="S2601" s="275">
        <v>44.155947185215382</v>
      </c>
      <c r="T2601" s="275">
        <v>43.816675930912965</v>
      </c>
      <c r="U2601" s="275">
        <v>43.816675930912965</v>
      </c>
      <c r="V2601" s="275">
        <v>43.816675930912965</v>
      </c>
      <c r="W2601" s="275">
        <v>4.6025897373463405</v>
      </c>
      <c r="X2601" s="275">
        <v>9.7520972516352764E-2</v>
      </c>
      <c r="Y2601" s="275">
        <v>2.3500553549313468</v>
      </c>
      <c r="Z2601" s="275">
        <v>0.69734916981546113</v>
      </c>
      <c r="AA2601" s="275">
        <v>0.69734916981546113</v>
      </c>
      <c r="AB2601" s="275">
        <v>0.69734916981546113</v>
      </c>
      <c r="AC2601" s="275">
        <v>0.69734916981546113</v>
      </c>
      <c r="AD2601" s="275">
        <v>0.69734916981546113</v>
      </c>
      <c r="AE2601" s="275">
        <v>0.69734916981546113</v>
      </c>
      <c r="AF2601" s="275">
        <v>95.676145495385228</v>
      </c>
      <c r="AG2601" s="275">
        <v>8.8595161329595573</v>
      </c>
      <c r="AH2601" s="275">
        <v>8.8595161329595573</v>
      </c>
      <c r="AI2601" s="275">
        <v>8.3174782235028601</v>
      </c>
      <c r="AJ2601" s="275">
        <v>8.3174782235028601</v>
      </c>
      <c r="AK2601" s="275">
        <v>8.3174782235028601</v>
      </c>
    </row>
    <row r="2602" spans="1:37" ht="15" x14ac:dyDescent="0.25">
      <c r="A2602" s="269" t="s">
        <v>713</v>
      </c>
      <c r="B2602" s="269" t="s">
        <v>1379</v>
      </c>
      <c r="C2602" s="275">
        <v>53</v>
      </c>
      <c r="D2602" s="269" t="s">
        <v>802</v>
      </c>
      <c r="E2602" s="275">
        <v>475.62758952394847</v>
      </c>
      <c r="F2602" s="275">
        <v>343.08269101065429</v>
      </c>
      <c r="G2602" s="275">
        <v>400.20980882739536</v>
      </c>
      <c r="H2602" s="275">
        <v>445.03564210808435</v>
      </c>
      <c r="I2602" s="275">
        <v>343.08269101065429</v>
      </c>
      <c r="J2602" s="275">
        <v>390.23506083489474</v>
      </c>
      <c r="K2602" s="275">
        <v>445.03564210808435</v>
      </c>
      <c r="L2602" s="275">
        <v>352.73304892744193</v>
      </c>
      <c r="M2602" s="275">
        <v>393.73111059290068</v>
      </c>
      <c r="N2602" s="275">
        <v>117.6984343565651</v>
      </c>
      <c r="O2602" s="275">
        <v>82.050306761179797</v>
      </c>
      <c r="P2602" s="275">
        <v>96.34806110795887</v>
      </c>
      <c r="Q2602" s="275">
        <v>102.59450263597232</v>
      </c>
      <c r="R2602" s="275">
        <v>82.050306761179797</v>
      </c>
      <c r="S2602" s="275">
        <v>91.440759893024662</v>
      </c>
      <c r="T2602" s="275">
        <v>102.59450263597232</v>
      </c>
      <c r="U2602" s="275">
        <v>80.792377186311356</v>
      </c>
      <c r="V2602" s="275">
        <v>90.846978973479892</v>
      </c>
      <c r="W2602" s="275">
        <v>5.1218884377123048</v>
      </c>
      <c r="X2602" s="275">
        <v>0.15696567902010969</v>
      </c>
      <c r="Y2602" s="275">
        <v>2.6394270583662074</v>
      </c>
      <c r="Z2602" s="275">
        <v>1.4417170054657547</v>
      </c>
      <c r="AA2602" s="275">
        <v>1.4417170054657547</v>
      </c>
      <c r="AB2602" s="275">
        <v>1.4417170054657547</v>
      </c>
      <c r="AC2602" s="275">
        <v>1.4417170054657547</v>
      </c>
      <c r="AD2602" s="275">
        <v>1.4417170054657547</v>
      </c>
      <c r="AE2602" s="275">
        <v>1.4417170054657547</v>
      </c>
      <c r="AF2602" s="275">
        <v>250.19465880165637</v>
      </c>
      <c r="AG2602" s="275">
        <v>23.167789142628557</v>
      </c>
      <c r="AH2602" s="275">
        <v>23.167789142628557</v>
      </c>
      <c r="AI2602" s="275">
        <v>40.465831222143258</v>
      </c>
      <c r="AJ2602" s="275">
        <v>40.465831222143258</v>
      </c>
      <c r="AK2602" s="275">
        <v>40.465831222143258</v>
      </c>
    </row>
    <row r="2603" spans="1:37" ht="15" x14ac:dyDescent="0.25">
      <c r="A2603" s="269" t="s">
        <v>4373</v>
      </c>
      <c r="B2603" s="269" t="s">
        <v>2709</v>
      </c>
      <c r="C2603" s="275">
        <v>53</v>
      </c>
      <c r="D2603" s="269" t="s">
        <v>802</v>
      </c>
      <c r="E2603" s="275">
        <v>475.62758952394847</v>
      </c>
      <c r="F2603" s="275">
        <v>343.08269101065429</v>
      </c>
      <c r="G2603" s="275">
        <v>400.20980882739536</v>
      </c>
      <c r="H2603" s="275">
        <v>445.03564210808435</v>
      </c>
      <c r="I2603" s="275">
        <v>343.08269101065429</v>
      </c>
      <c r="J2603" s="275">
        <v>390.23506083489474</v>
      </c>
      <c r="K2603" s="275">
        <v>445.03564210808435</v>
      </c>
      <c r="L2603" s="275">
        <v>352.73304892744193</v>
      </c>
      <c r="M2603" s="275">
        <v>393.73111059290068</v>
      </c>
      <c r="N2603" s="275">
        <v>117.67421345281421</v>
      </c>
      <c r="O2603" s="275">
        <v>82.02608585742891</v>
      </c>
      <c r="P2603" s="275">
        <v>96.323840204207997</v>
      </c>
      <c r="Q2603" s="275">
        <v>102.57028173222142</v>
      </c>
      <c r="R2603" s="275">
        <v>82.02608585742891</v>
      </c>
      <c r="S2603" s="275">
        <v>91.416538989273775</v>
      </c>
      <c r="T2603" s="275">
        <v>102.57028173222142</v>
      </c>
      <c r="U2603" s="275">
        <v>80.768156282560469</v>
      </c>
      <c r="V2603" s="275">
        <v>90.822758069728991</v>
      </c>
      <c r="W2603" s="275">
        <v>5.1218884377123048</v>
      </c>
      <c r="X2603" s="275">
        <v>0.15696567902010969</v>
      </c>
      <c r="Y2603" s="275">
        <v>2.6394270583662074</v>
      </c>
      <c r="Z2603" s="275">
        <v>1.4417170054657547</v>
      </c>
      <c r="AA2603" s="275">
        <v>1.4417170054657547</v>
      </c>
      <c r="AB2603" s="275">
        <v>1.4417170054657547</v>
      </c>
      <c r="AC2603" s="275">
        <v>1.4417170054657547</v>
      </c>
      <c r="AD2603" s="275">
        <v>1.4417170054657547</v>
      </c>
      <c r="AE2603" s="275">
        <v>1.4417170054657547</v>
      </c>
      <c r="AF2603" s="275">
        <v>250.17309180725636</v>
      </c>
      <c r="AG2603" s="275">
        <v>23.165792065028558</v>
      </c>
      <c r="AH2603" s="275">
        <v>23.165792065028558</v>
      </c>
      <c r="AI2603" s="275">
        <v>40.353271544627724</v>
      </c>
      <c r="AJ2603" s="275">
        <v>40.353271544627724</v>
      </c>
      <c r="AK2603" s="275">
        <v>40.353271544627724</v>
      </c>
    </row>
    <row r="2604" spans="1:37" ht="15" x14ac:dyDescent="0.25">
      <c r="A2604" s="269" t="s">
        <v>2708</v>
      </c>
      <c r="B2604" s="269" t="s">
        <v>2709</v>
      </c>
      <c r="C2604" s="275">
        <v>54</v>
      </c>
      <c r="D2604" s="269" t="s">
        <v>802</v>
      </c>
      <c r="E2604" s="275">
        <v>457.80796162791518</v>
      </c>
      <c r="F2604" s="275">
        <v>334.40148172437426</v>
      </c>
      <c r="G2604" s="275">
        <v>388.1016925624578</v>
      </c>
      <c r="H2604" s="275">
        <v>431.78522351692766</v>
      </c>
      <c r="I2604" s="275">
        <v>334.40148172437426</v>
      </c>
      <c r="J2604" s="275">
        <v>379.26924689617636</v>
      </c>
      <c r="K2604" s="275">
        <v>431.78522351692766</v>
      </c>
      <c r="L2604" s="275">
        <v>344.05183964116191</v>
      </c>
      <c r="M2604" s="275">
        <v>382.76529665418235</v>
      </c>
      <c r="N2604" s="275">
        <v>114.84869367545753</v>
      </c>
      <c r="O2604" s="275">
        <v>81.303004798792614</v>
      </c>
      <c r="P2604" s="275">
        <v>94.812344626051541</v>
      </c>
      <c r="Q2604" s="275">
        <v>100.6406143688651</v>
      </c>
      <c r="R2604" s="275">
        <v>81.303004798792614</v>
      </c>
      <c r="S2604" s="275">
        <v>90.051323041937508</v>
      </c>
      <c r="T2604" s="275">
        <v>100.6406143688651</v>
      </c>
      <c r="U2604" s="275">
        <v>79.734341333204526</v>
      </c>
      <c r="V2604" s="275">
        <v>89.341016913372869</v>
      </c>
      <c r="W2604" s="275">
        <v>5.1218884377123048</v>
      </c>
      <c r="X2604" s="275">
        <v>0.15696567902010969</v>
      </c>
      <c r="Y2604" s="275">
        <v>2.6394270583662074</v>
      </c>
      <c r="Z2604" s="275">
        <v>1.4417170054657547</v>
      </c>
      <c r="AA2604" s="275">
        <v>1.4417170054657547</v>
      </c>
      <c r="AB2604" s="275">
        <v>1.4417170054657547</v>
      </c>
      <c r="AC2604" s="275">
        <v>1.4417170054657547</v>
      </c>
      <c r="AD2604" s="275">
        <v>1.4417170054657547</v>
      </c>
      <c r="AE2604" s="275">
        <v>1.4417170054657547</v>
      </c>
      <c r="AF2604" s="275">
        <v>232.73348120225634</v>
      </c>
      <c r="AG2604" s="275">
        <v>21.550900948528557</v>
      </c>
      <c r="AH2604" s="275">
        <v>21.550900948528557</v>
      </c>
      <c r="AI2604" s="275">
        <v>38.736946468823326</v>
      </c>
      <c r="AJ2604" s="275">
        <v>38.736946468823326</v>
      </c>
      <c r="AK2604" s="275">
        <v>38.736946468823326</v>
      </c>
    </row>
    <row r="2605" spans="1:37" ht="15" x14ac:dyDescent="0.25">
      <c r="A2605" s="269" t="s">
        <v>4374</v>
      </c>
      <c r="B2605" s="269" t="s">
        <v>2164</v>
      </c>
      <c r="C2605" s="275">
        <v>503</v>
      </c>
      <c r="D2605" s="269" t="s">
        <v>802</v>
      </c>
      <c r="E2605" s="275">
        <v>5444.302282495566</v>
      </c>
      <c r="F2605" s="275">
        <v>3230.8870600639139</v>
      </c>
      <c r="G2605" s="275">
        <v>4102.7478094563112</v>
      </c>
      <c r="H2605" s="275">
        <v>4013.0253363632437</v>
      </c>
      <c r="I2605" s="275">
        <v>3430.3793062194777</v>
      </c>
      <c r="J2605" s="275">
        <v>3715.3109004952789</v>
      </c>
      <c r="K2605" s="275">
        <v>3836.495509996269</v>
      </c>
      <c r="L2605" s="275">
        <v>3303.6462973123453</v>
      </c>
      <c r="M2605" s="275">
        <v>3593.8195552864995</v>
      </c>
      <c r="N2605" s="275">
        <v>1040.7694593085316</v>
      </c>
      <c r="O2605" s="275">
        <v>672.29420648755786</v>
      </c>
      <c r="P2605" s="275">
        <v>830.5547697896709</v>
      </c>
      <c r="Q2605" s="275">
        <v>838.88336528944114</v>
      </c>
      <c r="R2605" s="275">
        <v>708.61844854406115</v>
      </c>
      <c r="S2605" s="275">
        <v>773.81317579921551</v>
      </c>
      <c r="T2605" s="275">
        <v>808.4477226651494</v>
      </c>
      <c r="U2605" s="275">
        <v>675.60269070302479</v>
      </c>
      <c r="V2605" s="275">
        <v>743.56066987657834</v>
      </c>
      <c r="W2605" s="275">
        <v>31.223303857677422</v>
      </c>
      <c r="X2605" s="275">
        <v>0.73312706766795455</v>
      </c>
      <c r="Y2605" s="275">
        <v>15.978215462672688</v>
      </c>
      <c r="Z2605" s="275">
        <v>7.3908332062919673</v>
      </c>
      <c r="AA2605" s="275">
        <v>7.3908332062919673</v>
      </c>
      <c r="AB2605" s="275">
        <v>7.3908332062919673</v>
      </c>
      <c r="AC2605" s="275">
        <v>7.3908332062919673</v>
      </c>
      <c r="AD2605" s="275">
        <v>7.3908332062919673</v>
      </c>
      <c r="AE2605" s="275">
        <v>7.3908332062919673</v>
      </c>
      <c r="AF2605" s="275">
        <v>1241.1240180309751</v>
      </c>
      <c r="AG2605" s="275">
        <v>114.92688672140363</v>
      </c>
      <c r="AH2605" s="275">
        <v>114.92688672140363</v>
      </c>
      <c r="AI2605" s="275">
        <v>252.64695281942659</v>
      </c>
      <c r="AJ2605" s="275">
        <v>252.64695281942659</v>
      </c>
      <c r="AK2605" s="275">
        <v>252.64695281942659</v>
      </c>
    </row>
    <row r="2606" spans="1:37" ht="15" x14ac:dyDescent="0.25">
      <c r="A2606" s="269" t="s">
        <v>4375</v>
      </c>
      <c r="B2606" s="269" t="s">
        <v>2164</v>
      </c>
      <c r="C2606" s="275">
        <v>622</v>
      </c>
      <c r="D2606" s="269" t="s">
        <v>802</v>
      </c>
      <c r="E2606" s="275">
        <v>5444.302282495566</v>
      </c>
      <c r="F2606" s="275">
        <v>3230.8870600639139</v>
      </c>
      <c r="G2606" s="275">
        <v>4102.7478094563112</v>
      </c>
      <c r="H2606" s="275">
        <v>4013.0253363632437</v>
      </c>
      <c r="I2606" s="275">
        <v>3430.3793062194777</v>
      </c>
      <c r="J2606" s="275">
        <v>3715.3109004952789</v>
      </c>
      <c r="K2606" s="275">
        <v>3836.495509996269</v>
      </c>
      <c r="L2606" s="275">
        <v>3303.6462973123453</v>
      </c>
      <c r="M2606" s="275">
        <v>3593.8195552864995</v>
      </c>
      <c r="N2606" s="275">
        <v>1058.6023526393913</v>
      </c>
      <c r="O2606" s="275">
        <v>690.36423857009208</v>
      </c>
      <c r="P2606" s="275">
        <v>848.52599405900708</v>
      </c>
      <c r="Q2606" s="275">
        <v>856.71625862030032</v>
      </c>
      <c r="R2606" s="275">
        <v>726.56991125075808</v>
      </c>
      <c r="S2606" s="275">
        <v>791.88320788174951</v>
      </c>
      <c r="T2606" s="275">
        <v>826.28061599600869</v>
      </c>
      <c r="U2606" s="275">
        <v>694.14700028890786</v>
      </c>
      <c r="V2606" s="275">
        <v>761.63070195911223</v>
      </c>
      <c r="W2606" s="275">
        <v>32.973080607892541</v>
      </c>
      <c r="X2606" s="275">
        <v>0.75683418559523608</v>
      </c>
      <c r="Y2606" s="275">
        <v>16.86495739674389</v>
      </c>
      <c r="Z2606" s="275">
        <v>7.9620041258212595</v>
      </c>
      <c r="AA2606" s="275">
        <v>7.9620041258212595</v>
      </c>
      <c r="AB2606" s="275">
        <v>7.9620041258212595</v>
      </c>
      <c r="AC2606" s="275">
        <v>7.9620041258212595</v>
      </c>
      <c r="AD2606" s="275">
        <v>7.9620041258212595</v>
      </c>
      <c r="AE2606" s="275">
        <v>7.9620041258212595</v>
      </c>
      <c r="AF2606" s="275">
        <v>1241.7247280372796</v>
      </c>
      <c r="AG2606" s="275">
        <v>114.98251179000221</v>
      </c>
      <c r="AH2606" s="275">
        <v>114.98251179000221</v>
      </c>
      <c r="AI2606" s="275">
        <v>254.1656597077199</v>
      </c>
      <c r="AJ2606" s="275">
        <v>254.1656597077199</v>
      </c>
      <c r="AK2606" s="275">
        <v>254.1656597077199</v>
      </c>
    </row>
    <row r="2607" spans="1:37" ht="15" x14ac:dyDescent="0.25">
      <c r="A2607" s="269" t="s">
        <v>714</v>
      </c>
      <c r="B2607" s="269" t="s">
        <v>715</v>
      </c>
      <c r="C2607" s="275">
        <v>437</v>
      </c>
      <c r="D2607" s="269" t="s">
        <v>802</v>
      </c>
      <c r="E2607" s="275">
        <v>645.62653034760899</v>
      </c>
      <c r="F2607" s="275">
        <v>641.79178936735764</v>
      </c>
      <c r="G2607" s="275">
        <v>643.94883116874905</v>
      </c>
      <c r="H2607" s="275">
        <v>643.70915985748331</v>
      </c>
      <c r="I2607" s="275">
        <v>641.79178936735764</v>
      </c>
      <c r="J2607" s="275">
        <v>642.27113198988911</v>
      </c>
      <c r="K2607" s="275">
        <v>641.79178936735764</v>
      </c>
      <c r="L2607" s="275">
        <v>641.79178936735764</v>
      </c>
      <c r="M2607" s="275">
        <v>641.79178936735764</v>
      </c>
      <c r="N2607" s="275">
        <v>195.18644821418837</v>
      </c>
      <c r="O2607" s="275">
        <v>189.52571908843674</v>
      </c>
      <c r="P2607" s="275">
        <v>192.15280149412874</v>
      </c>
      <c r="Q2607" s="275">
        <v>190.87054304453045</v>
      </c>
      <c r="R2607" s="275">
        <v>186.28724086516758</v>
      </c>
      <c r="S2607" s="275">
        <v>188.24268596582559</v>
      </c>
      <c r="T2607" s="275">
        <v>186.28724086516758</v>
      </c>
      <c r="U2607" s="275">
        <v>186.28724086516758</v>
      </c>
      <c r="V2607" s="275">
        <v>186.28724086516758</v>
      </c>
      <c r="W2607" s="275">
        <v>11.50993016532</v>
      </c>
      <c r="X2607" s="275">
        <v>0.28476362313314935</v>
      </c>
      <c r="Y2607" s="275">
        <v>5.8973468942265743</v>
      </c>
      <c r="Z2607" s="275">
        <v>3.0975758533114761</v>
      </c>
      <c r="AA2607" s="275">
        <v>3.0975758533114761</v>
      </c>
      <c r="AB2607" s="275">
        <v>3.0975758533114761</v>
      </c>
      <c r="AC2607" s="275">
        <v>3.0975758533114761</v>
      </c>
      <c r="AD2607" s="275">
        <v>3.0975758533114761</v>
      </c>
      <c r="AE2607" s="275">
        <v>3.0975758533114761</v>
      </c>
      <c r="AF2607" s="275">
        <v>971.41457355319631</v>
      </c>
      <c r="AG2607" s="275">
        <v>89.9527510766967</v>
      </c>
      <c r="AH2607" s="275">
        <v>89.9527510766967</v>
      </c>
      <c r="AI2607" s="275">
        <v>77.007362233716634</v>
      </c>
      <c r="AJ2607" s="275">
        <v>77.007362233716634</v>
      </c>
      <c r="AK2607" s="275">
        <v>77.007362233716634</v>
      </c>
    </row>
    <row r="2608" spans="1:37" ht="15" x14ac:dyDescent="0.25">
      <c r="A2608" s="269" t="s">
        <v>716</v>
      </c>
      <c r="B2608" s="269" t="s">
        <v>2503</v>
      </c>
      <c r="C2608" s="275">
        <v>261</v>
      </c>
      <c r="D2608" s="269" t="s">
        <v>802</v>
      </c>
      <c r="E2608" s="275">
        <v>379.03895468386179</v>
      </c>
      <c r="F2608" s="275">
        <v>375.20421370361038</v>
      </c>
      <c r="G2608" s="275">
        <v>377.36125550500179</v>
      </c>
      <c r="H2608" s="275">
        <v>377.12158419373611</v>
      </c>
      <c r="I2608" s="275">
        <v>375.20421370361038</v>
      </c>
      <c r="J2608" s="275">
        <v>375.6835563261418</v>
      </c>
      <c r="K2608" s="275">
        <v>375.20421370361038</v>
      </c>
      <c r="L2608" s="275">
        <v>375.20421370361038</v>
      </c>
      <c r="M2608" s="275">
        <v>375.20421370361038</v>
      </c>
      <c r="N2608" s="275">
        <v>139.76497996947535</v>
      </c>
      <c r="O2608" s="275">
        <v>135.92323495683092</v>
      </c>
      <c r="P2608" s="275">
        <v>137.86819832010772</v>
      </c>
      <c r="Q2608" s="275">
        <v>137.2680589129246</v>
      </c>
      <c r="R2608" s="275">
        <v>134.40467705399621</v>
      </c>
      <c r="S2608" s="275">
        <v>135.50016199443701</v>
      </c>
      <c r="T2608" s="275">
        <v>134.40467705399621</v>
      </c>
      <c r="U2608" s="275">
        <v>134.40467705399621</v>
      </c>
      <c r="V2608" s="275">
        <v>134.40467705399621</v>
      </c>
      <c r="W2608" s="275">
        <v>8.7018606225680948</v>
      </c>
      <c r="X2608" s="275">
        <v>0.21759916585499592</v>
      </c>
      <c r="Y2608" s="275">
        <v>4.4597298942115451</v>
      </c>
      <c r="Z2608" s="275">
        <v>2.0195038595341295</v>
      </c>
      <c r="AA2608" s="275">
        <v>2.0195038595341295</v>
      </c>
      <c r="AB2608" s="275">
        <v>2.0195038595341295</v>
      </c>
      <c r="AC2608" s="275">
        <v>2.0195038595341295</v>
      </c>
      <c r="AD2608" s="275">
        <v>2.0195038595341295</v>
      </c>
      <c r="AE2608" s="275">
        <v>2.0195038595341295</v>
      </c>
      <c r="AF2608" s="275">
        <v>632.24338974831755</v>
      </c>
      <c r="AG2608" s="275">
        <v>58.54583526749682</v>
      </c>
      <c r="AH2608" s="275">
        <v>58.54583526749682</v>
      </c>
      <c r="AI2608" s="275">
        <v>49.353294537842999</v>
      </c>
      <c r="AJ2608" s="275">
        <v>49.353294537842999</v>
      </c>
      <c r="AK2608" s="275">
        <v>49.353294537842999</v>
      </c>
    </row>
    <row r="2609" spans="1:37" ht="15" x14ac:dyDescent="0.25">
      <c r="A2609" s="269" t="s">
        <v>3361</v>
      </c>
      <c r="B2609" s="269" t="s">
        <v>715</v>
      </c>
      <c r="C2609" s="275">
        <v>355</v>
      </c>
      <c r="D2609" s="269" t="s">
        <v>802</v>
      </c>
      <c r="E2609" s="275">
        <v>581.77019887307154</v>
      </c>
      <c r="F2609" s="275">
        <v>577.93545789282007</v>
      </c>
      <c r="G2609" s="275">
        <v>580.0924996942116</v>
      </c>
      <c r="H2609" s="275">
        <v>579.85282838294586</v>
      </c>
      <c r="I2609" s="275">
        <v>577.93545789282007</v>
      </c>
      <c r="J2609" s="275">
        <v>578.41480051535154</v>
      </c>
      <c r="K2609" s="275">
        <v>577.93545789282007</v>
      </c>
      <c r="L2609" s="275">
        <v>577.93545789282007</v>
      </c>
      <c r="M2609" s="275">
        <v>577.93545789282007</v>
      </c>
      <c r="N2609" s="275">
        <v>220.39009561091339</v>
      </c>
      <c r="O2609" s="275">
        <v>210.96251078570947</v>
      </c>
      <c r="P2609" s="275">
        <v>215.00216407869607</v>
      </c>
      <c r="Q2609" s="275">
        <v>212.30733474180315</v>
      </c>
      <c r="R2609" s="275">
        <v>205.03148922319039</v>
      </c>
      <c r="S2609" s="275">
        <v>208.33320599347337</v>
      </c>
      <c r="T2609" s="275">
        <v>205.03148922319039</v>
      </c>
      <c r="U2609" s="275">
        <v>205.03148922319039</v>
      </c>
      <c r="V2609" s="275">
        <v>205.03148922319039</v>
      </c>
      <c r="W2609" s="275">
        <v>10.451632391520263</v>
      </c>
      <c r="X2609" s="275">
        <v>0.26190520701517839</v>
      </c>
      <c r="Y2609" s="275">
        <v>5.3567687992677211</v>
      </c>
      <c r="Z2609" s="275">
        <v>2.646537740200138</v>
      </c>
      <c r="AA2609" s="275">
        <v>2.646537740200138</v>
      </c>
      <c r="AB2609" s="275">
        <v>2.646537740200138</v>
      </c>
      <c r="AC2609" s="275">
        <v>2.646537740200138</v>
      </c>
      <c r="AD2609" s="275">
        <v>2.646537740200138</v>
      </c>
      <c r="AE2609" s="275">
        <v>2.646537740200138</v>
      </c>
      <c r="AF2609" s="275">
        <v>444.67962893550117</v>
      </c>
      <c r="AG2609" s="275">
        <v>41.176895962798071</v>
      </c>
      <c r="AH2609" s="275">
        <v>41.176895962798071</v>
      </c>
      <c r="AI2609" s="275">
        <v>41.682346783275605</v>
      </c>
      <c r="AJ2609" s="275">
        <v>41.682346783275605</v>
      </c>
      <c r="AK2609" s="275">
        <v>41.682346783275605</v>
      </c>
    </row>
    <row r="2610" spans="1:37" ht="15" x14ac:dyDescent="0.25">
      <c r="A2610" s="269" t="s">
        <v>3362</v>
      </c>
      <c r="B2610" s="269" t="s">
        <v>1382</v>
      </c>
      <c r="C2610" s="275">
        <v>261</v>
      </c>
      <c r="D2610" s="269" t="s">
        <v>802</v>
      </c>
      <c r="E2610" s="275">
        <v>571.38517483988903</v>
      </c>
      <c r="F2610" s="275">
        <v>571.38517483988903</v>
      </c>
      <c r="G2610" s="275">
        <v>571.38517483988915</v>
      </c>
      <c r="H2610" s="275">
        <v>571.38517483988903</v>
      </c>
      <c r="I2610" s="275">
        <v>571.38517483988903</v>
      </c>
      <c r="J2610" s="275">
        <v>571.38517483988903</v>
      </c>
      <c r="K2610" s="275">
        <v>571.38517483988903</v>
      </c>
      <c r="L2610" s="275">
        <v>571.38517483988903</v>
      </c>
      <c r="M2610" s="275">
        <v>571.38517483988903</v>
      </c>
      <c r="N2610" s="275">
        <v>189.18651276411941</v>
      </c>
      <c r="O2610" s="275">
        <v>186.77879709717826</v>
      </c>
      <c r="P2610" s="275">
        <v>187.68169047228119</v>
      </c>
      <c r="Q2610" s="275">
        <v>186.77879709717826</v>
      </c>
      <c r="R2610" s="275">
        <v>184.31966303732941</v>
      </c>
      <c r="S2610" s="275">
        <v>185.54923006725386</v>
      </c>
      <c r="T2610" s="275">
        <v>184.31966303732941</v>
      </c>
      <c r="U2610" s="275">
        <v>184.31966303732941</v>
      </c>
      <c r="V2610" s="275">
        <v>184.31966303732941</v>
      </c>
      <c r="W2610" s="275">
        <v>8.8506587086299486</v>
      </c>
      <c r="X2610" s="275">
        <v>0.24378265745791708</v>
      </c>
      <c r="Y2610" s="275">
        <v>4.5472206830439328</v>
      </c>
      <c r="Z2610" s="275">
        <v>1.8995424456980057</v>
      </c>
      <c r="AA2610" s="275">
        <v>1.8995424456980057</v>
      </c>
      <c r="AB2610" s="275">
        <v>1.8995424456980057</v>
      </c>
      <c r="AC2610" s="275">
        <v>1.8995424456980057</v>
      </c>
      <c r="AD2610" s="275">
        <v>1.8995424456980057</v>
      </c>
      <c r="AE2610" s="275">
        <v>1.8995424456980057</v>
      </c>
      <c r="AF2610" s="275">
        <v>357.62154521047489</v>
      </c>
      <c r="AG2610" s="275">
        <v>33.115401656418598</v>
      </c>
      <c r="AH2610" s="275">
        <v>33.115401656418598</v>
      </c>
      <c r="AI2610" s="275">
        <v>29.508573392490195</v>
      </c>
      <c r="AJ2610" s="275">
        <v>29.508573392490195</v>
      </c>
      <c r="AK2610" s="275">
        <v>29.508573392490195</v>
      </c>
    </row>
    <row r="2611" spans="1:37" ht="15" x14ac:dyDescent="0.25">
      <c r="A2611" s="269" t="s">
        <v>1380</v>
      </c>
      <c r="B2611" s="269" t="s">
        <v>715</v>
      </c>
      <c r="C2611" s="275">
        <v>393</v>
      </c>
      <c r="D2611" s="269" t="s">
        <v>802</v>
      </c>
      <c r="E2611" s="275">
        <v>462.88348689212319</v>
      </c>
      <c r="F2611" s="275">
        <v>459.04874591187178</v>
      </c>
      <c r="G2611" s="275">
        <v>461.20578771326319</v>
      </c>
      <c r="H2611" s="275">
        <v>460.96611640199751</v>
      </c>
      <c r="I2611" s="275">
        <v>459.04874591187178</v>
      </c>
      <c r="J2611" s="275">
        <v>459.5280885344032</v>
      </c>
      <c r="K2611" s="275">
        <v>459.04874591187178</v>
      </c>
      <c r="L2611" s="275">
        <v>459.04874591187178</v>
      </c>
      <c r="M2611" s="275">
        <v>459.04874591187178</v>
      </c>
      <c r="N2611" s="275">
        <v>168.11482557002938</v>
      </c>
      <c r="O2611" s="275">
        <v>158.11119219459692</v>
      </c>
      <c r="P2611" s="275">
        <v>162.36686369391921</v>
      </c>
      <c r="Q2611" s="275">
        <v>159.4560161506906</v>
      </c>
      <c r="R2611" s="275">
        <v>151.66135117506454</v>
      </c>
      <c r="S2611" s="275">
        <v>155.22247767385414</v>
      </c>
      <c r="T2611" s="275">
        <v>151.66135117506454</v>
      </c>
      <c r="U2611" s="275">
        <v>151.66135117506454</v>
      </c>
      <c r="V2611" s="275">
        <v>151.66135117506454</v>
      </c>
      <c r="W2611" s="275">
        <v>10.451632391520263</v>
      </c>
      <c r="X2611" s="275">
        <v>0.26190520701517839</v>
      </c>
      <c r="Y2611" s="275">
        <v>5.3567687992677211</v>
      </c>
      <c r="Z2611" s="275">
        <v>2.646537740200138</v>
      </c>
      <c r="AA2611" s="275">
        <v>2.646537740200138</v>
      </c>
      <c r="AB2611" s="275">
        <v>2.646537740200138</v>
      </c>
      <c r="AC2611" s="275">
        <v>2.646537740200138</v>
      </c>
      <c r="AD2611" s="275">
        <v>2.646537740200138</v>
      </c>
      <c r="AE2611" s="275">
        <v>2.646537740200138</v>
      </c>
      <c r="AF2611" s="275">
        <v>444.00490697402853</v>
      </c>
      <c r="AG2611" s="275">
        <v>41.114419996498754</v>
      </c>
      <c r="AH2611" s="275">
        <v>41.114419996498754</v>
      </c>
      <c r="AI2611" s="275">
        <v>42.052107152356854</v>
      </c>
      <c r="AJ2611" s="275">
        <v>42.052107152356854</v>
      </c>
      <c r="AK2611" s="275">
        <v>42.052107152356854</v>
      </c>
    </row>
    <row r="2612" spans="1:37" ht="15" x14ac:dyDescent="0.25">
      <c r="A2612" s="269" t="s">
        <v>1381</v>
      </c>
      <c r="B2612" s="269" t="s">
        <v>1382</v>
      </c>
      <c r="C2612" s="275">
        <v>260</v>
      </c>
      <c r="D2612" s="269" t="s">
        <v>802</v>
      </c>
      <c r="E2612" s="275">
        <v>263.77907743170761</v>
      </c>
      <c r="F2612" s="275">
        <v>263.77907743170761</v>
      </c>
      <c r="G2612" s="275">
        <v>263.77907743170766</v>
      </c>
      <c r="H2612" s="275">
        <v>263.77907743170761</v>
      </c>
      <c r="I2612" s="275">
        <v>263.77907743170761</v>
      </c>
      <c r="J2612" s="275">
        <v>263.77907743170761</v>
      </c>
      <c r="K2612" s="275">
        <v>263.77907743170761</v>
      </c>
      <c r="L2612" s="275">
        <v>263.77907743170761</v>
      </c>
      <c r="M2612" s="275">
        <v>263.77907743170761</v>
      </c>
      <c r="N2612" s="275">
        <v>116.49579412260624</v>
      </c>
      <c r="O2612" s="275">
        <v>114.08807845566508</v>
      </c>
      <c r="P2612" s="275">
        <v>114.990971830768</v>
      </c>
      <c r="Q2612" s="275">
        <v>114.08807845566508</v>
      </c>
      <c r="R2612" s="275">
        <v>111.59994767674247</v>
      </c>
      <c r="S2612" s="275">
        <v>112.84401306620379</v>
      </c>
      <c r="T2612" s="275">
        <v>111.59994767674247</v>
      </c>
      <c r="U2612" s="275">
        <v>111.59994767674247</v>
      </c>
      <c r="V2612" s="275">
        <v>111.59994767674247</v>
      </c>
      <c r="W2612" s="275">
        <v>8.8506587086299486</v>
      </c>
      <c r="X2612" s="275">
        <v>0.24378265745791708</v>
      </c>
      <c r="Y2612" s="275">
        <v>4.5472206830439328</v>
      </c>
      <c r="Z2612" s="275">
        <v>1.8995424456980057</v>
      </c>
      <c r="AA2612" s="275">
        <v>1.8995424456980057</v>
      </c>
      <c r="AB2612" s="275">
        <v>1.8995424456980057</v>
      </c>
      <c r="AC2612" s="275">
        <v>1.8995424456980057</v>
      </c>
      <c r="AD2612" s="275">
        <v>1.8995424456980057</v>
      </c>
      <c r="AE2612" s="275">
        <v>1.8995424456980057</v>
      </c>
      <c r="AF2612" s="275">
        <v>322.21161915677493</v>
      </c>
      <c r="AG2612" s="275">
        <v>29.836477630718601</v>
      </c>
      <c r="AH2612" s="275">
        <v>29.836477630718601</v>
      </c>
      <c r="AI2612" s="275">
        <v>26.859014405966317</v>
      </c>
      <c r="AJ2612" s="275">
        <v>26.859014405966317</v>
      </c>
      <c r="AK2612" s="275">
        <v>26.859014405966317</v>
      </c>
    </row>
    <row r="2613" spans="1:37" ht="15" x14ac:dyDescent="0.25">
      <c r="A2613" s="269" t="s">
        <v>4376</v>
      </c>
      <c r="B2613" s="269" t="s">
        <v>4377</v>
      </c>
      <c r="C2613" s="275">
        <v>260</v>
      </c>
      <c r="D2613" s="269" t="s">
        <v>802</v>
      </c>
      <c r="E2613" s="275">
        <v>1139.6818122806883</v>
      </c>
      <c r="F2613" s="275">
        <v>637.34761958720901</v>
      </c>
      <c r="G2613" s="275">
        <v>789.12878176587094</v>
      </c>
      <c r="H2613" s="275">
        <v>1156.9917354526854</v>
      </c>
      <c r="I2613" s="275">
        <v>637.34761958720901</v>
      </c>
      <c r="J2613" s="275">
        <v>797.78374335186948</v>
      </c>
      <c r="K2613" s="275">
        <v>1156.9917354526854</v>
      </c>
      <c r="L2613" s="275">
        <v>654.65754275920608</v>
      </c>
      <c r="M2613" s="275">
        <v>806.43870493786801</v>
      </c>
      <c r="N2613" s="275">
        <v>349.70308916156108</v>
      </c>
      <c r="O2613" s="275">
        <v>247.02778652409827</v>
      </c>
      <c r="P2613" s="275">
        <v>293.52730306677262</v>
      </c>
      <c r="Q2613" s="275">
        <v>350.01544132840627</v>
      </c>
      <c r="R2613" s="275">
        <v>247.02778652409827</v>
      </c>
      <c r="S2613" s="275">
        <v>293.68347915019524</v>
      </c>
      <c r="T2613" s="275">
        <v>350.01544132840627</v>
      </c>
      <c r="U2613" s="275">
        <v>247.34013869094346</v>
      </c>
      <c r="V2613" s="275">
        <v>293.8396552336178</v>
      </c>
      <c r="W2613" s="275">
        <v>3.8363850305693523</v>
      </c>
      <c r="X2613" s="275">
        <v>7.6977297320961896E-2</v>
      </c>
      <c r="Y2613" s="275">
        <v>1.9566811639451571</v>
      </c>
      <c r="Z2613" s="275">
        <v>0.75109392922734308</v>
      </c>
      <c r="AA2613" s="275">
        <v>0.75109392922734308</v>
      </c>
      <c r="AB2613" s="275">
        <v>0.75109392922734308</v>
      </c>
      <c r="AC2613" s="275">
        <v>0.75109392922734308</v>
      </c>
      <c r="AD2613" s="275">
        <v>0.75109392922734308</v>
      </c>
      <c r="AE2613" s="275">
        <v>0.75109392922734308</v>
      </c>
      <c r="AF2613" s="275">
        <v>624.6977518215067</v>
      </c>
      <c r="AG2613" s="275">
        <v>57.846403367780439</v>
      </c>
      <c r="AH2613" s="275">
        <v>57.846403367780439</v>
      </c>
      <c r="AI2613" s="275">
        <v>55.133414313189299</v>
      </c>
      <c r="AJ2613" s="275">
        <v>55.133414313189299</v>
      </c>
      <c r="AK2613" s="275">
        <v>55.133414313189299</v>
      </c>
    </row>
    <row r="2614" spans="1:37" ht="15" x14ac:dyDescent="0.25">
      <c r="A2614" s="269" t="s">
        <v>1384</v>
      </c>
      <c r="B2614" s="269" t="s">
        <v>1383</v>
      </c>
      <c r="C2614" s="275">
        <v>212</v>
      </c>
      <c r="D2614" s="269" t="s">
        <v>802</v>
      </c>
      <c r="E2614" s="275">
        <v>941.75313751394037</v>
      </c>
      <c r="F2614" s="275">
        <v>510.43468319832311</v>
      </c>
      <c r="G2614" s="275">
        <v>641.82844385434555</v>
      </c>
      <c r="H2614" s="275">
        <v>955.38703896193306</v>
      </c>
      <c r="I2614" s="275">
        <v>510.43468319832311</v>
      </c>
      <c r="J2614" s="275">
        <v>650.48340544034409</v>
      </c>
      <c r="K2614" s="275">
        <v>959.06306068593744</v>
      </c>
      <c r="L2614" s="275">
        <v>527.74460637032007</v>
      </c>
      <c r="M2614" s="275">
        <v>659.13836702634262</v>
      </c>
      <c r="N2614" s="275">
        <v>278.63896297856007</v>
      </c>
      <c r="O2614" s="275">
        <v>197.95068076766046</v>
      </c>
      <c r="P2614" s="275">
        <v>234.52447088952295</v>
      </c>
      <c r="Q2614" s="275">
        <v>278.12706869991456</v>
      </c>
      <c r="R2614" s="275">
        <v>198.83943216545168</v>
      </c>
      <c r="S2614" s="275">
        <v>234.7128994490958</v>
      </c>
      <c r="T2614" s="275">
        <v>279.01582009770578</v>
      </c>
      <c r="U2614" s="275">
        <v>198.32753788680617</v>
      </c>
      <c r="V2614" s="275">
        <v>234.90132800866863</v>
      </c>
      <c r="W2614" s="275">
        <v>3.8363850305693523</v>
      </c>
      <c r="X2614" s="275">
        <v>7.6977297320961896E-2</v>
      </c>
      <c r="Y2614" s="275">
        <v>1.9566811639451571</v>
      </c>
      <c r="Z2614" s="275">
        <v>0.75109392922734308</v>
      </c>
      <c r="AA2614" s="275">
        <v>0.75109392922734308</v>
      </c>
      <c r="AB2614" s="275">
        <v>0.75109392922734308</v>
      </c>
      <c r="AC2614" s="275">
        <v>0.75109392922734308</v>
      </c>
      <c r="AD2614" s="275">
        <v>0.75109392922734308</v>
      </c>
      <c r="AE2614" s="275">
        <v>0.75109392922734308</v>
      </c>
      <c r="AF2614" s="275">
        <v>499.23873852395661</v>
      </c>
      <c r="AG2614" s="275">
        <v>46.229023698459869</v>
      </c>
      <c r="AH2614" s="275">
        <v>46.229023698459869</v>
      </c>
      <c r="AI2614" s="275">
        <v>47.592758562107221</v>
      </c>
      <c r="AJ2614" s="275">
        <v>47.592758562107221</v>
      </c>
      <c r="AK2614" s="275">
        <v>47.592758562107221</v>
      </c>
    </row>
    <row r="2615" spans="1:37" ht="15" x14ac:dyDescent="0.25">
      <c r="A2615" s="269" t="s">
        <v>4378</v>
      </c>
      <c r="B2615" s="269" t="s">
        <v>717</v>
      </c>
      <c r="C2615" s="275">
        <v>162</v>
      </c>
      <c r="D2615" s="269" t="s">
        <v>802</v>
      </c>
      <c r="E2615" s="275">
        <v>1616.0332457167356</v>
      </c>
      <c r="F2615" s="275">
        <v>913.72982654231566</v>
      </c>
      <c r="G2615" s="275">
        <v>1139.4988485274057</v>
      </c>
      <c r="H2615" s="275">
        <v>1761.5449379063625</v>
      </c>
      <c r="I2615" s="275">
        <v>913.72982654231566</v>
      </c>
      <c r="J2615" s="275">
        <v>1212.2546946222189</v>
      </c>
      <c r="K2615" s="275">
        <v>1761.5449379063625</v>
      </c>
      <c r="L2615" s="275">
        <v>1059.2415187319427</v>
      </c>
      <c r="M2615" s="275">
        <v>1285.0105407170327</v>
      </c>
      <c r="N2615" s="275">
        <v>394.5648290354319</v>
      </c>
      <c r="O2615" s="275">
        <v>285.8090991618804</v>
      </c>
      <c r="P2615" s="275">
        <v>330.1129810621714</v>
      </c>
      <c r="Q2615" s="275">
        <v>394.97782545091889</v>
      </c>
      <c r="R2615" s="275">
        <v>285.8090991618804</v>
      </c>
      <c r="S2615" s="275">
        <v>330.31947926991495</v>
      </c>
      <c r="T2615" s="275">
        <v>394.97782545091889</v>
      </c>
      <c r="U2615" s="275">
        <v>286.2220955773675</v>
      </c>
      <c r="V2615" s="275">
        <v>330.52597747765844</v>
      </c>
      <c r="W2615" s="275">
        <v>3.8754204038232336</v>
      </c>
      <c r="X2615" s="275">
        <v>8.8642763045159764E-2</v>
      </c>
      <c r="Y2615" s="275">
        <v>1.9820315834341966</v>
      </c>
      <c r="Z2615" s="275">
        <v>0.89288515973981075</v>
      </c>
      <c r="AA2615" s="275">
        <v>0.89288515973981075</v>
      </c>
      <c r="AB2615" s="275">
        <v>0.89288515973981075</v>
      </c>
      <c r="AC2615" s="275">
        <v>0.89288515973981075</v>
      </c>
      <c r="AD2615" s="275">
        <v>0.89288515973981075</v>
      </c>
      <c r="AE2615" s="275">
        <v>0.89288515973981075</v>
      </c>
      <c r="AF2615" s="275">
        <v>552.74231306593356</v>
      </c>
      <c r="AG2615" s="275">
        <v>51.183413518242361</v>
      </c>
      <c r="AH2615" s="275">
        <v>51.183413518242361</v>
      </c>
      <c r="AI2615" s="275">
        <v>79.609446489810111</v>
      </c>
      <c r="AJ2615" s="275">
        <v>79.609446489810111</v>
      </c>
      <c r="AK2615" s="275">
        <v>79.609446489810111</v>
      </c>
    </row>
    <row r="2616" spans="1:37" ht="15" x14ac:dyDescent="0.25">
      <c r="A2616" s="269" t="s">
        <v>2504</v>
      </c>
      <c r="B2616" s="269" t="s">
        <v>717</v>
      </c>
      <c r="C2616" s="275">
        <v>162</v>
      </c>
      <c r="D2616" s="269" t="s">
        <v>802</v>
      </c>
      <c r="E2616" s="275">
        <v>1616.0332457167356</v>
      </c>
      <c r="F2616" s="275">
        <v>913.72982654231566</v>
      </c>
      <c r="G2616" s="275">
        <v>1139.4988485274057</v>
      </c>
      <c r="H2616" s="275">
        <v>1761.5449379063625</v>
      </c>
      <c r="I2616" s="275">
        <v>913.72982654231566</v>
      </c>
      <c r="J2616" s="275">
        <v>1212.2546946222189</v>
      </c>
      <c r="K2616" s="275">
        <v>1761.5449379063625</v>
      </c>
      <c r="L2616" s="275">
        <v>1059.2415187319427</v>
      </c>
      <c r="M2616" s="275">
        <v>1285.0105407170327</v>
      </c>
      <c r="N2616" s="275">
        <v>393.50096182254663</v>
      </c>
      <c r="O2616" s="275">
        <v>285.03325622410932</v>
      </c>
      <c r="P2616" s="275">
        <v>329.26513205562185</v>
      </c>
      <c r="Q2616" s="275">
        <v>394.03748008063411</v>
      </c>
      <c r="R2616" s="275">
        <v>285.03325622410932</v>
      </c>
      <c r="S2616" s="275">
        <v>329.53339118466556</v>
      </c>
      <c r="T2616" s="275">
        <v>394.03748008063411</v>
      </c>
      <c r="U2616" s="275">
        <v>285.56977448219681</v>
      </c>
      <c r="V2616" s="275">
        <v>329.80165031370927</v>
      </c>
      <c r="W2616" s="275">
        <v>3.8754204038232336</v>
      </c>
      <c r="X2616" s="275">
        <v>8.8642763045159764E-2</v>
      </c>
      <c r="Y2616" s="275">
        <v>1.9820315834341966</v>
      </c>
      <c r="Z2616" s="275">
        <v>0.89288515973981075</v>
      </c>
      <c r="AA2616" s="275">
        <v>0.89288515973981075</v>
      </c>
      <c r="AB2616" s="275">
        <v>0.89288515973981075</v>
      </c>
      <c r="AC2616" s="275">
        <v>0.89288515973981075</v>
      </c>
      <c r="AD2616" s="275">
        <v>0.89288515973981075</v>
      </c>
      <c r="AE2616" s="275">
        <v>0.89288515973981075</v>
      </c>
      <c r="AF2616" s="275">
        <v>553.90800539441841</v>
      </c>
      <c r="AG2616" s="275">
        <v>51.291355515742822</v>
      </c>
      <c r="AH2616" s="275">
        <v>51.291355515742822</v>
      </c>
      <c r="AI2616" s="275">
        <v>79.649414129893401</v>
      </c>
      <c r="AJ2616" s="275">
        <v>79.649414129893401</v>
      </c>
      <c r="AK2616" s="275">
        <v>79.649414129893401</v>
      </c>
    </row>
    <row r="2617" spans="1:37" ht="15" x14ac:dyDescent="0.25">
      <c r="A2617" s="269" t="s">
        <v>4379</v>
      </c>
      <c r="B2617" s="269" t="s">
        <v>4380</v>
      </c>
      <c r="C2617" s="275">
        <v>153</v>
      </c>
      <c r="D2617" s="269" t="s">
        <v>802</v>
      </c>
      <c r="E2617" s="275">
        <v>1935.9780733388811</v>
      </c>
      <c r="F2617" s="275">
        <v>908.8056955739969</v>
      </c>
      <c r="G2617" s="275">
        <v>1245.0181126285236</v>
      </c>
      <c r="H2617" s="275">
        <v>2149.5306791867833</v>
      </c>
      <c r="I2617" s="275">
        <v>908.8056955739969</v>
      </c>
      <c r="J2617" s="275">
        <v>1351.7944155524747</v>
      </c>
      <c r="K2617" s="275">
        <v>2149.5306791867833</v>
      </c>
      <c r="L2617" s="275">
        <v>1122.3583014218991</v>
      </c>
      <c r="M2617" s="275">
        <v>1458.5707184764258</v>
      </c>
      <c r="N2617" s="275">
        <v>469.70726183335114</v>
      </c>
      <c r="O2617" s="275">
        <v>333.21026286057537</v>
      </c>
      <c r="P2617" s="275">
        <v>387.65112038287469</v>
      </c>
      <c r="Q2617" s="275">
        <v>471.52169003460426</v>
      </c>
      <c r="R2617" s="275">
        <v>333.21026286057537</v>
      </c>
      <c r="S2617" s="275">
        <v>388.5583344835012</v>
      </c>
      <c r="T2617" s="275">
        <v>471.52169003460426</v>
      </c>
      <c r="U2617" s="275">
        <v>335.02469106182838</v>
      </c>
      <c r="V2617" s="275">
        <v>389.46554858412776</v>
      </c>
      <c r="W2617" s="275">
        <v>4.4755301216051846</v>
      </c>
      <c r="X2617" s="275">
        <v>0.13886516388742293</v>
      </c>
      <c r="Y2617" s="275">
        <v>2.3071976427463037</v>
      </c>
      <c r="Z2617" s="275">
        <v>1.2543864111660223</v>
      </c>
      <c r="AA2617" s="275">
        <v>1.2543864111660223</v>
      </c>
      <c r="AB2617" s="275">
        <v>1.2543864111660223</v>
      </c>
      <c r="AC2617" s="275">
        <v>1.2543864111660223</v>
      </c>
      <c r="AD2617" s="275">
        <v>1.2543864111660223</v>
      </c>
      <c r="AE2617" s="275">
        <v>1.2543864111660223</v>
      </c>
      <c r="AF2617" s="275">
        <v>622.52627147890257</v>
      </c>
      <c r="AG2617" s="275">
        <v>57.645360396297264</v>
      </c>
      <c r="AH2617" s="275">
        <v>57.645360396297264</v>
      </c>
      <c r="AI2617" s="275">
        <v>111.58290299610049</v>
      </c>
      <c r="AJ2617" s="275">
        <v>111.58290299610049</v>
      </c>
      <c r="AK2617" s="275">
        <v>111.58290299610049</v>
      </c>
    </row>
    <row r="2618" spans="1:37" ht="15" x14ac:dyDescent="0.25">
      <c r="A2618" s="269" t="s">
        <v>1386</v>
      </c>
      <c r="B2618" s="269" t="s">
        <v>1385</v>
      </c>
      <c r="C2618" s="275">
        <v>153</v>
      </c>
      <c r="D2618" s="269" t="s">
        <v>802</v>
      </c>
      <c r="E2618" s="275">
        <v>1935.9780733388811</v>
      </c>
      <c r="F2618" s="275">
        <v>908.8056955739969</v>
      </c>
      <c r="G2618" s="275">
        <v>1245.0181126285236</v>
      </c>
      <c r="H2618" s="275">
        <v>2149.5306791867833</v>
      </c>
      <c r="I2618" s="275">
        <v>908.8056955739969</v>
      </c>
      <c r="J2618" s="275">
        <v>1351.7944155524747</v>
      </c>
      <c r="K2618" s="275">
        <v>2149.5306791867833</v>
      </c>
      <c r="L2618" s="275">
        <v>1122.3583014218991</v>
      </c>
      <c r="M2618" s="275">
        <v>1458.5707184764258</v>
      </c>
      <c r="N2618" s="275">
        <v>467.42728853618803</v>
      </c>
      <c r="O2618" s="275">
        <v>331.5063381136406</v>
      </c>
      <c r="P2618" s="275">
        <v>385.80318349838285</v>
      </c>
      <c r="Q2618" s="275">
        <v>469.24171673744104</v>
      </c>
      <c r="R2618" s="275">
        <v>331.5063381136406</v>
      </c>
      <c r="S2618" s="275">
        <v>386.71039759900935</v>
      </c>
      <c r="T2618" s="275">
        <v>469.24171673744104</v>
      </c>
      <c r="U2618" s="275">
        <v>333.32076631489372</v>
      </c>
      <c r="V2618" s="275">
        <v>387.61761169963586</v>
      </c>
      <c r="W2618" s="275">
        <v>4.4755301216051846</v>
      </c>
      <c r="X2618" s="275">
        <v>0.13886516388742293</v>
      </c>
      <c r="Y2618" s="275">
        <v>2.3071976427463037</v>
      </c>
      <c r="Z2618" s="275">
        <v>1.2543864111660223</v>
      </c>
      <c r="AA2618" s="275">
        <v>1.2543864111660223</v>
      </c>
      <c r="AB2618" s="275">
        <v>1.2543864111660223</v>
      </c>
      <c r="AC2618" s="275">
        <v>1.2543864111660223</v>
      </c>
      <c r="AD2618" s="275">
        <v>1.2543864111660223</v>
      </c>
      <c r="AE2618" s="275">
        <v>1.2543864111660223</v>
      </c>
      <c r="AF2618" s="275">
        <v>621.57153588231756</v>
      </c>
      <c r="AG2618" s="275">
        <v>57.556952493796807</v>
      </c>
      <c r="AH2618" s="275">
        <v>57.556952493796807</v>
      </c>
      <c r="AI2618" s="275">
        <v>111.35333972591587</v>
      </c>
      <c r="AJ2618" s="275">
        <v>111.35333972591587</v>
      </c>
      <c r="AK2618" s="275">
        <v>111.35333972591587</v>
      </c>
    </row>
    <row r="2619" spans="1:37" ht="15" x14ac:dyDescent="0.25">
      <c r="A2619" s="269" t="s">
        <v>718</v>
      </c>
      <c r="B2619" s="269" t="s">
        <v>1387</v>
      </c>
      <c r="C2619" s="275">
        <v>171</v>
      </c>
      <c r="D2619" s="269" t="s">
        <v>802</v>
      </c>
      <c r="E2619" s="275">
        <v>253.5741244934969</v>
      </c>
      <c r="F2619" s="275">
        <v>239.22321414576274</v>
      </c>
      <c r="G2619" s="275">
        <v>245.99193584306605</v>
      </c>
      <c r="H2619" s="275">
        <v>328.2108458604755</v>
      </c>
      <c r="I2619" s="275">
        <v>239.22321414576274</v>
      </c>
      <c r="J2619" s="275">
        <v>286.36081857903372</v>
      </c>
      <c r="K2619" s="275">
        <v>334.31188996543221</v>
      </c>
      <c r="L2619" s="275">
        <v>319.96097961769811</v>
      </c>
      <c r="M2619" s="275">
        <v>326.72970131500136</v>
      </c>
      <c r="N2619" s="275">
        <v>44.403999648169744</v>
      </c>
      <c r="O2619" s="275">
        <v>42.62649685258728</v>
      </c>
      <c r="P2619" s="275">
        <v>43.515248250378512</v>
      </c>
      <c r="Q2619" s="275">
        <v>44.642628573922153</v>
      </c>
      <c r="R2619" s="275">
        <v>42.62649685258728</v>
      </c>
      <c r="S2619" s="275">
        <v>43.634562713254716</v>
      </c>
      <c r="T2619" s="275">
        <v>44.642628573922153</v>
      </c>
      <c r="U2619" s="275">
        <v>42.865125778339689</v>
      </c>
      <c r="V2619" s="275">
        <v>43.753877176130921</v>
      </c>
      <c r="W2619" s="275">
        <v>2.9026361935654901</v>
      </c>
      <c r="X2619" s="275">
        <v>2.9276034859991952E-2</v>
      </c>
      <c r="Y2619" s="275">
        <v>1.4659561142127411</v>
      </c>
      <c r="Z2619" s="275">
        <v>0.59742590936639683</v>
      </c>
      <c r="AA2619" s="275">
        <v>0.59742590936639683</v>
      </c>
      <c r="AB2619" s="275">
        <v>0.59742590936639683</v>
      </c>
      <c r="AC2619" s="275">
        <v>0.59742590936639683</v>
      </c>
      <c r="AD2619" s="275">
        <v>0.59742590936639683</v>
      </c>
      <c r="AE2619" s="275">
        <v>0.59742590936639683</v>
      </c>
      <c r="AF2619" s="275">
        <v>239.98563533041263</v>
      </c>
      <c r="AG2619" s="275">
        <v>22.222450335857122</v>
      </c>
      <c r="AH2619" s="275">
        <v>22.222450335857122</v>
      </c>
      <c r="AI2619" s="275">
        <v>34.741987838416108</v>
      </c>
      <c r="AJ2619" s="275">
        <v>34.741987838416108</v>
      </c>
      <c r="AK2619" s="275">
        <v>34.741987838416108</v>
      </c>
    </row>
    <row r="2620" spans="1:37" ht="15" x14ac:dyDescent="0.25">
      <c r="A2620" s="269" t="s">
        <v>4381</v>
      </c>
      <c r="B2620" s="269" t="s">
        <v>4382</v>
      </c>
      <c r="C2620" s="275">
        <v>171</v>
      </c>
      <c r="D2620" s="269" t="s">
        <v>802</v>
      </c>
      <c r="E2620" s="275">
        <v>233.19340095097047</v>
      </c>
      <c r="F2620" s="275">
        <v>220.62554723120027</v>
      </c>
      <c r="G2620" s="275">
        <v>226.85570819226166</v>
      </c>
      <c r="H2620" s="275">
        <v>309.12026577855414</v>
      </c>
      <c r="I2620" s="275">
        <v>220.62554723120027</v>
      </c>
      <c r="J2620" s="275">
        <v>267.22459092822925</v>
      </c>
      <c r="K2620" s="275">
        <v>313.93116642290579</v>
      </c>
      <c r="L2620" s="275">
        <v>301.36331270313559</v>
      </c>
      <c r="M2620" s="275">
        <v>307.59347366419689</v>
      </c>
      <c r="N2620" s="275">
        <v>43.254670462109239</v>
      </c>
      <c r="O2620" s="275">
        <v>41.477167666526775</v>
      </c>
      <c r="P2620" s="275">
        <v>42.365919064318007</v>
      </c>
      <c r="Q2620" s="275">
        <v>43.369777545261201</v>
      </c>
      <c r="R2620" s="275">
        <v>41.477167666526775</v>
      </c>
      <c r="S2620" s="275">
        <v>42.423472605893991</v>
      </c>
      <c r="T2620" s="275">
        <v>43.369777545261201</v>
      </c>
      <c r="U2620" s="275">
        <v>41.592274749678737</v>
      </c>
      <c r="V2620" s="275">
        <v>42.481026147469969</v>
      </c>
      <c r="W2620" s="275">
        <v>2.9026361935654901</v>
      </c>
      <c r="X2620" s="275">
        <v>2.9276034859991952E-2</v>
      </c>
      <c r="Y2620" s="275">
        <v>1.4659561142127411</v>
      </c>
      <c r="Z2620" s="275">
        <v>0.59742590936639683</v>
      </c>
      <c r="AA2620" s="275">
        <v>0.59742590936639683</v>
      </c>
      <c r="AB2620" s="275">
        <v>0.59742590936639683</v>
      </c>
      <c r="AC2620" s="275">
        <v>0.59742590936639683</v>
      </c>
      <c r="AD2620" s="275">
        <v>0.59742590936639683</v>
      </c>
      <c r="AE2620" s="275">
        <v>0.59742590936639683</v>
      </c>
      <c r="AF2620" s="275">
        <v>226.05114725401268</v>
      </c>
      <c r="AG2620" s="275">
        <v>20.93212879875712</v>
      </c>
      <c r="AH2620" s="275">
        <v>20.93212879875712</v>
      </c>
      <c r="AI2620" s="275">
        <v>33.530457038781044</v>
      </c>
      <c r="AJ2620" s="275">
        <v>33.530457038781044</v>
      </c>
      <c r="AK2620" s="275">
        <v>33.530457038781044</v>
      </c>
    </row>
    <row r="2621" spans="1:37" ht="15" x14ac:dyDescent="0.25">
      <c r="A2621" s="269" t="s">
        <v>4501</v>
      </c>
      <c r="B2621" s="269" t="s">
        <v>4502</v>
      </c>
      <c r="C2621" s="275">
        <v>199</v>
      </c>
      <c r="D2621" s="269" t="s">
        <v>802</v>
      </c>
      <c r="E2621" s="275">
        <v>1567.3567114360869</v>
      </c>
      <c r="F2621" s="275">
        <v>1301.201158964855</v>
      </c>
      <c r="G2621" s="275">
        <v>1429.6958579266195</v>
      </c>
      <c r="H2621" s="275">
        <v>1443.3168749387137</v>
      </c>
      <c r="I2621" s="275">
        <v>878.32321136557039</v>
      </c>
      <c r="J2621" s="275">
        <v>1210.2371749738854</v>
      </c>
      <c r="K2621" s="275">
        <v>1069.2062865935382</v>
      </c>
      <c r="L2621" s="275">
        <v>753.07021853577453</v>
      </c>
      <c r="M2621" s="275">
        <v>872.89438821356748</v>
      </c>
      <c r="N2621" s="275">
        <v>1135.5067788828142</v>
      </c>
      <c r="O2621" s="275">
        <v>988.46374148149084</v>
      </c>
      <c r="P2621" s="275">
        <v>1058.3940391665349</v>
      </c>
      <c r="Q2621" s="275">
        <v>1065.681139584173</v>
      </c>
      <c r="R2621" s="275">
        <v>555.85810009464512</v>
      </c>
      <c r="S2621" s="275">
        <v>842.65693314715168</v>
      </c>
      <c r="T2621" s="275">
        <v>673.64495728089628</v>
      </c>
      <c r="U2621" s="275">
        <v>477.12741278376143</v>
      </c>
      <c r="V2621" s="275">
        <v>547.01751568780855</v>
      </c>
      <c r="W2621" s="275">
        <v>0</v>
      </c>
      <c r="X2621" s="275">
        <v>0</v>
      </c>
      <c r="Y2621" s="275">
        <v>0</v>
      </c>
      <c r="Z2621" s="275">
        <v>0</v>
      </c>
      <c r="AA2621" s="275">
        <v>0</v>
      </c>
      <c r="AB2621" s="275">
        <v>0</v>
      </c>
      <c r="AC2621" s="275">
        <v>0</v>
      </c>
      <c r="AD2621" s="275">
        <v>0</v>
      </c>
      <c r="AE2621" s="275">
        <v>0</v>
      </c>
      <c r="AF2621" s="275">
        <v>944.65536047913486</v>
      </c>
      <c r="AG2621" s="275">
        <v>87.474146672100446</v>
      </c>
      <c r="AH2621" s="275">
        <v>87.474146672100446</v>
      </c>
      <c r="AI2621" s="275">
        <v>92.182365578251108</v>
      </c>
      <c r="AJ2621" s="275">
        <v>92.182365578251108</v>
      </c>
      <c r="AK2621" s="275">
        <v>92.182365578251108</v>
      </c>
    </row>
    <row r="2622" spans="1:37" ht="15" x14ac:dyDescent="0.25">
      <c r="A2622" s="269" t="s">
        <v>4503</v>
      </c>
      <c r="B2622" s="269" t="s">
        <v>4504</v>
      </c>
      <c r="C2622" s="275">
        <v>33</v>
      </c>
      <c r="D2622" s="269" t="s">
        <v>802</v>
      </c>
      <c r="E2622" s="275">
        <v>316.33977685934326</v>
      </c>
      <c r="F2622" s="275">
        <v>291.52377692228578</v>
      </c>
      <c r="G2622" s="275">
        <v>310.13577687507888</v>
      </c>
      <c r="H2622" s="275">
        <v>316.33977685934326</v>
      </c>
      <c r="I2622" s="275">
        <v>147.32965764137614</v>
      </c>
      <c r="J2622" s="275">
        <v>238.6789507640041</v>
      </c>
      <c r="K2622" s="275">
        <v>211.9305916015399</v>
      </c>
      <c r="L2622" s="275">
        <v>110.1056577357899</v>
      </c>
      <c r="M2622" s="275">
        <v>151.07189116288833</v>
      </c>
      <c r="N2622" s="275">
        <v>248.67617784521119</v>
      </c>
      <c r="O2622" s="275">
        <v>244.16293768157016</v>
      </c>
      <c r="P2622" s="275">
        <v>247.50850883570573</v>
      </c>
      <c r="Q2622" s="275">
        <v>248.67617784521119</v>
      </c>
      <c r="R2622" s="275">
        <v>92.246394960658236</v>
      </c>
      <c r="S2622" s="275">
        <v>179.18385797761272</v>
      </c>
      <c r="T2622" s="275">
        <v>133.82782356764147</v>
      </c>
      <c r="U2622" s="275">
        <v>85.55525265238704</v>
      </c>
      <c r="V2622" s="275">
        <v>100.42449099917872</v>
      </c>
      <c r="W2622" s="275">
        <v>0</v>
      </c>
      <c r="X2622" s="275">
        <v>0</v>
      </c>
      <c r="Y2622" s="275">
        <v>0</v>
      </c>
      <c r="Z2622" s="275">
        <v>0</v>
      </c>
      <c r="AA2622" s="275">
        <v>0</v>
      </c>
      <c r="AB2622" s="275">
        <v>0</v>
      </c>
      <c r="AC2622" s="275">
        <v>0</v>
      </c>
      <c r="AD2622" s="275">
        <v>0</v>
      </c>
      <c r="AE2622" s="275">
        <v>0</v>
      </c>
      <c r="AF2622" s="275">
        <v>156.66217213959999</v>
      </c>
      <c r="AG2622" s="275">
        <v>14.506761657399998</v>
      </c>
      <c r="AH2622" s="275">
        <v>14.506761657399998</v>
      </c>
      <c r="AI2622" s="275">
        <v>15.620896891515294</v>
      </c>
      <c r="AJ2622" s="275">
        <v>15.620896891515294</v>
      </c>
      <c r="AK2622" s="275">
        <v>15.620896891515294</v>
      </c>
    </row>
    <row r="2623" spans="1:37" ht="15" x14ac:dyDescent="0.25">
      <c r="A2623" s="269" t="s">
        <v>4505</v>
      </c>
      <c r="B2623" s="269" t="s">
        <v>4506</v>
      </c>
      <c r="C2623" s="275">
        <v>55</v>
      </c>
      <c r="D2623" s="269" t="s">
        <v>802</v>
      </c>
      <c r="E2623" s="275">
        <v>346.5139830450367</v>
      </c>
      <c r="F2623" s="275">
        <v>317.71718259375803</v>
      </c>
      <c r="G2623" s="275">
        <v>339.31478293221699</v>
      </c>
      <c r="H2623" s="275">
        <v>346.5139830450367</v>
      </c>
      <c r="I2623" s="275">
        <v>165.06056143195065</v>
      </c>
      <c r="J2623" s="275">
        <v>261.00201218559073</v>
      </c>
      <c r="K2623" s="275">
        <v>229.114721897257</v>
      </c>
      <c r="L2623" s="275">
        <v>121.86536075503261</v>
      </c>
      <c r="M2623" s="275">
        <v>166.67570132263791</v>
      </c>
      <c r="N2623" s="275">
        <v>313.69925261099939</v>
      </c>
      <c r="O2623" s="275">
        <v>289.33806352900945</v>
      </c>
      <c r="P2623" s="275">
        <v>307.56656875893782</v>
      </c>
      <c r="Q2623" s="275">
        <v>313.69925261099939</v>
      </c>
      <c r="R2623" s="275">
        <v>146.64584282783508</v>
      </c>
      <c r="S2623" s="275">
        <v>232.80204215190417</v>
      </c>
      <c r="T2623" s="275">
        <v>193.62083101763972</v>
      </c>
      <c r="U2623" s="275">
        <v>110.18883236797825</v>
      </c>
      <c r="V2623" s="275">
        <v>146.25138191585532</v>
      </c>
      <c r="W2623" s="275">
        <v>0</v>
      </c>
      <c r="X2623" s="275">
        <v>0</v>
      </c>
      <c r="Y2623" s="275">
        <v>0</v>
      </c>
      <c r="Z2623" s="275">
        <v>0</v>
      </c>
      <c r="AA2623" s="275">
        <v>0</v>
      </c>
      <c r="AB2623" s="275">
        <v>0</v>
      </c>
      <c r="AC2623" s="275">
        <v>0</v>
      </c>
      <c r="AD2623" s="275">
        <v>0</v>
      </c>
      <c r="AE2623" s="275">
        <v>0</v>
      </c>
      <c r="AF2623" s="275">
        <v>182.83314887659998</v>
      </c>
      <c r="AG2623" s="275">
        <v>16.930167548599997</v>
      </c>
      <c r="AH2623" s="275">
        <v>16.930167548599997</v>
      </c>
      <c r="AI2623" s="275">
        <v>17.034248935261701</v>
      </c>
      <c r="AJ2623" s="275">
        <v>17.034248935261701</v>
      </c>
      <c r="AK2623" s="275">
        <v>17.034248935261701</v>
      </c>
    </row>
    <row r="2624" spans="1:37" ht="15" x14ac:dyDescent="0.25">
      <c r="A2624" s="269" t="s">
        <v>3363</v>
      </c>
      <c r="B2624" s="269" t="s">
        <v>720</v>
      </c>
      <c r="C2624" s="275">
        <v>4191</v>
      </c>
      <c r="D2624" s="269" t="s">
        <v>802</v>
      </c>
      <c r="E2624" s="275">
        <v>29452.18167434365</v>
      </c>
      <c r="F2624" s="275">
        <v>21750.094141476358</v>
      </c>
      <c r="G2624" s="275">
        <v>24289.12939844593</v>
      </c>
      <c r="H2624" s="275">
        <v>24337.608108702811</v>
      </c>
      <c r="I2624" s="275">
        <v>19794.033409782001</v>
      </c>
      <c r="J2624" s="275">
        <v>21504.763850092313</v>
      </c>
      <c r="K2624" s="275">
        <v>20809.877005504961</v>
      </c>
      <c r="L2624" s="275">
        <v>18457.021345934387</v>
      </c>
      <c r="M2624" s="275">
        <v>19208.40211789044</v>
      </c>
      <c r="N2624" s="275">
        <v>12374.224195484197</v>
      </c>
      <c r="O2624" s="275">
        <v>8997.8167830563452</v>
      </c>
      <c r="P2624" s="275">
        <v>10095.219139657349</v>
      </c>
      <c r="Q2624" s="275">
        <v>10714.821370115047</v>
      </c>
      <c r="R2624" s="275">
        <v>8257.5163280734614</v>
      </c>
      <c r="S2624" s="275">
        <v>9226.4749562647958</v>
      </c>
      <c r="T2624" s="275">
        <v>8963.7045081295037</v>
      </c>
      <c r="U2624" s="275">
        <v>7868.3008174495326</v>
      </c>
      <c r="V2624" s="275">
        <v>8313.909417576906</v>
      </c>
      <c r="W2624" s="275">
        <v>24898.160874225712</v>
      </c>
      <c r="X2624" s="275">
        <v>22631.749395739524</v>
      </c>
      <c r="Y2624" s="275">
        <v>23764.955134982618</v>
      </c>
      <c r="Z2624" s="275">
        <v>899.7130117880522</v>
      </c>
      <c r="AA2624" s="275">
        <v>899.7130117880522</v>
      </c>
      <c r="AB2624" s="275">
        <v>899.7130117880522</v>
      </c>
      <c r="AC2624" s="275">
        <v>899.7130117880522</v>
      </c>
      <c r="AD2624" s="275">
        <v>899.7130117880522</v>
      </c>
      <c r="AE2624" s="275">
        <v>899.7130117880522</v>
      </c>
      <c r="AF2624" s="275">
        <v>11193.896338519084</v>
      </c>
      <c r="AG2624" s="275">
        <v>1031.7408959133522</v>
      </c>
      <c r="AH2624" s="275">
        <v>1031.7408959133522</v>
      </c>
      <c r="AI2624" s="275">
        <v>1616.803090989355</v>
      </c>
      <c r="AJ2624" s="275">
        <v>1616.803090989355</v>
      </c>
      <c r="AK2624" s="275">
        <v>1616.803090989355</v>
      </c>
    </row>
    <row r="2625" spans="1:37" ht="15" x14ac:dyDescent="0.25">
      <c r="A2625" s="269" t="s">
        <v>3364</v>
      </c>
      <c r="B2625" s="269" t="s">
        <v>719</v>
      </c>
      <c r="C2625" s="275">
        <v>4177</v>
      </c>
      <c r="D2625" s="269" t="s">
        <v>802</v>
      </c>
      <c r="E2625" s="275">
        <v>28799.301593357224</v>
      </c>
      <c r="F2625" s="275">
        <v>21340.908349375055</v>
      </c>
      <c r="G2625" s="275">
        <v>23840.151547801957</v>
      </c>
      <c r="H2625" s="275">
        <v>23909.878548144039</v>
      </c>
      <c r="I2625" s="275">
        <v>19293.405691074258</v>
      </c>
      <c r="J2625" s="275">
        <v>21077.555460021573</v>
      </c>
      <c r="K2625" s="275">
        <v>20478.967963890151</v>
      </c>
      <c r="L2625" s="275">
        <v>17985.868013032603</v>
      </c>
      <c r="M2625" s="275">
        <v>18829.806581684639</v>
      </c>
      <c r="N2625" s="275">
        <v>12445.50553705574</v>
      </c>
      <c r="O2625" s="275">
        <v>9231.0703686083307</v>
      </c>
      <c r="P2625" s="275">
        <v>10254.647399413632</v>
      </c>
      <c r="Q2625" s="275">
        <v>10889.183279327845</v>
      </c>
      <c r="R2625" s="275">
        <v>8297.4933368663951</v>
      </c>
      <c r="S2625" s="275">
        <v>9366.4051902579195</v>
      </c>
      <c r="T2625" s="275">
        <v>9138.8356785393644</v>
      </c>
      <c r="U2625" s="275">
        <v>7991.9093201381329</v>
      </c>
      <c r="V2625" s="275">
        <v>8470.0768903724929</v>
      </c>
      <c r="W2625" s="275">
        <v>24898.501381331924</v>
      </c>
      <c r="X2625" s="275">
        <v>22631.846198714811</v>
      </c>
      <c r="Y2625" s="275">
        <v>23765.173790023367</v>
      </c>
      <c r="Z2625" s="275">
        <v>906.26277630795755</v>
      </c>
      <c r="AA2625" s="275">
        <v>906.26277630795755</v>
      </c>
      <c r="AB2625" s="275">
        <v>906.26277630795755</v>
      </c>
      <c r="AC2625" s="275">
        <v>906.26277630795755</v>
      </c>
      <c r="AD2625" s="275">
        <v>906.26277630795755</v>
      </c>
      <c r="AE2625" s="275">
        <v>906.26277630795755</v>
      </c>
      <c r="AF2625" s="275">
        <v>10655.066325543703</v>
      </c>
      <c r="AG2625" s="275">
        <v>981.84574752342394</v>
      </c>
      <c r="AH2625" s="275">
        <v>981.84574752342394</v>
      </c>
      <c r="AI2625" s="275">
        <v>1537.1155240854134</v>
      </c>
      <c r="AJ2625" s="275">
        <v>1537.1155240854134</v>
      </c>
      <c r="AK2625" s="275">
        <v>1537.1155240854134</v>
      </c>
    </row>
    <row r="2626" spans="1:37" ht="15" x14ac:dyDescent="0.25">
      <c r="A2626" s="269" t="s">
        <v>4383</v>
      </c>
      <c r="B2626" s="269" t="s">
        <v>721</v>
      </c>
      <c r="C2626" s="275">
        <v>136</v>
      </c>
      <c r="D2626" s="269" t="s">
        <v>802</v>
      </c>
      <c r="E2626" s="275">
        <v>1197.8203800047806</v>
      </c>
      <c r="F2626" s="275">
        <v>913.91849074915979</v>
      </c>
      <c r="G2626" s="275">
        <v>1011.4585239449924</v>
      </c>
      <c r="H2626" s="275">
        <v>1121.5068173335364</v>
      </c>
      <c r="I2626" s="275">
        <v>491.41026750272033</v>
      </c>
      <c r="J2626" s="275">
        <v>774.48762605528441</v>
      </c>
      <c r="K2626" s="275">
        <v>764.12870555914458</v>
      </c>
      <c r="L2626" s="275">
        <v>485.26535844160099</v>
      </c>
      <c r="M2626" s="275">
        <v>589.15112387478928</v>
      </c>
      <c r="N2626" s="275">
        <v>423.28800212713639</v>
      </c>
      <c r="O2626" s="275">
        <v>249.89021854069728</v>
      </c>
      <c r="P2626" s="275">
        <v>311.25696801038481</v>
      </c>
      <c r="Q2626" s="275">
        <v>389.91375625521943</v>
      </c>
      <c r="R2626" s="275">
        <v>159.49835524690977</v>
      </c>
      <c r="S2626" s="275">
        <v>251.56075751021052</v>
      </c>
      <c r="T2626" s="275">
        <v>197.14639125188768</v>
      </c>
      <c r="U2626" s="275">
        <v>154.21973073295894</v>
      </c>
      <c r="V2626" s="275">
        <v>169.27494692531906</v>
      </c>
      <c r="W2626" s="275">
        <v>6.6587936525065619</v>
      </c>
      <c r="X2626" s="275">
        <v>9.674453487276366E-2</v>
      </c>
      <c r="Y2626" s="275">
        <v>3.3777690936896629</v>
      </c>
      <c r="Z2626" s="275">
        <v>1.8030327832970945</v>
      </c>
      <c r="AA2626" s="275">
        <v>1.8030327832970945</v>
      </c>
      <c r="AB2626" s="275">
        <v>1.8030327832970945</v>
      </c>
      <c r="AC2626" s="275">
        <v>1.8030327832970945</v>
      </c>
      <c r="AD2626" s="275">
        <v>1.8030327832970945</v>
      </c>
      <c r="AE2626" s="275">
        <v>1.8030327832970945</v>
      </c>
      <c r="AF2626" s="275">
        <v>400.85028005518996</v>
      </c>
      <c r="AG2626" s="275">
        <v>37.118340257212303</v>
      </c>
      <c r="AH2626" s="275">
        <v>37.118340257212303</v>
      </c>
      <c r="AI2626" s="275">
        <v>37.839192493416547</v>
      </c>
      <c r="AJ2626" s="275">
        <v>37.839192493416547</v>
      </c>
      <c r="AK2626" s="275">
        <v>37.839192493416547</v>
      </c>
    </row>
    <row r="2627" spans="1:37" ht="15" x14ac:dyDescent="0.25">
      <c r="A2627" s="269" t="s">
        <v>3365</v>
      </c>
      <c r="B2627" s="269" t="s">
        <v>721</v>
      </c>
      <c r="C2627" s="275">
        <v>128</v>
      </c>
      <c r="D2627" s="269" t="s">
        <v>802</v>
      </c>
      <c r="E2627" s="275">
        <v>1197.8203800047806</v>
      </c>
      <c r="F2627" s="275">
        <v>913.91849074915979</v>
      </c>
      <c r="G2627" s="275">
        <v>1011.4585239449924</v>
      </c>
      <c r="H2627" s="275">
        <v>1121.5068173335364</v>
      </c>
      <c r="I2627" s="275">
        <v>491.41026750272033</v>
      </c>
      <c r="J2627" s="275">
        <v>774.48762605528441</v>
      </c>
      <c r="K2627" s="275">
        <v>764.12870555914458</v>
      </c>
      <c r="L2627" s="275">
        <v>485.26535844160099</v>
      </c>
      <c r="M2627" s="275">
        <v>589.15112387478928</v>
      </c>
      <c r="N2627" s="275">
        <v>422.23006370249271</v>
      </c>
      <c r="O2627" s="275">
        <v>248.83228011605357</v>
      </c>
      <c r="P2627" s="275">
        <v>310.19902958574113</v>
      </c>
      <c r="Q2627" s="275">
        <v>388.85581783057569</v>
      </c>
      <c r="R2627" s="275">
        <v>158.43072846076572</v>
      </c>
      <c r="S2627" s="275">
        <v>250.49797490481663</v>
      </c>
      <c r="T2627" s="275">
        <v>196.07876446574363</v>
      </c>
      <c r="U2627" s="275">
        <v>153.15210394681489</v>
      </c>
      <c r="V2627" s="275">
        <v>168.20732013917501</v>
      </c>
      <c r="W2627" s="275">
        <v>6.6587936525065619</v>
      </c>
      <c r="X2627" s="275">
        <v>9.674453487276366E-2</v>
      </c>
      <c r="Y2627" s="275">
        <v>3.3777690936896629</v>
      </c>
      <c r="Z2627" s="275">
        <v>1.8030327832970945</v>
      </c>
      <c r="AA2627" s="275">
        <v>1.8030327832970945</v>
      </c>
      <c r="AB2627" s="275">
        <v>1.8030327832970945</v>
      </c>
      <c r="AC2627" s="275">
        <v>1.8030327832970945</v>
      </c>
      <c r="AD2627" s="275">
        <v>1.8030327832970945</v>
      </c>
      <c r="AE2627" s="275">
        <v>1.8030327832970945</v>
      </c>
      <c r="AF2627" s="275">
        <v>400.87793361824475</v>
      </c>
      <c r="AG2627" s="275">
        <v>37.120900944713675</v>
      </c>
      <c r="AH2627" s="275">
        <v>37.120900944713675</v>
      </c>
      <c r="AI2627" s="275">
        <v>37.312378113262113</v>
      </c>
      <c r="AJ2627" s="275">
        <v>37.312378113262113</v>
      </c>
      <c r="AK2627" s="275">
        <v>37.312378113262113</v>
      </c>
    </row>
    <row r="2628" spans="1:37" ht="15" x14ac:dyDescent="0.25">
      <c r="A2628" s="269" t="s">
        <v>3366</v>
      </c>
      <c r="B2628" s="269" t="s">
        <v>1388</v>
      </c>
      <c r="C2628" s="275">
        <v>128</v>
      </c>
      <c r="D2628" s="269" t="s">
        <v>802</v>
      </c>
      <c r="E2628" s="275">
        <v>1196.7606259650961</v>
      </c>
      <c r="F2628" s="275">
        <v>912.8064597657268</v>
      </c>
      <c r="G2628" s="275">
        <v>1010.0494192248715</v>
      </c>
      <c r="H2628" s="275">
        <v>1120.2996247408591</v>
      </c>
      <c r="I2628" s="275">
        <v>490.31763204540823</v>
      </c>
      <c r="J2628" s="275">
        <v>773.15803809005706</v>
      </c>
      <c r="K2628" s="275">
        <v>763.1923001524143</v>
      </c>
      <c r="L2628" s="275">
        <v>484.32869648309156</v>
      </c>
      <c r="M2628" s="275">
        <v>588.21450039904687</v>
      </c>
      <c r="N2628" s="275">
        <v>435.13762767997019</v>
      </c>
      <c r="O2628" s="275">
        <v>252.92180533664052</v>
      </c>
      <c r="P2628" s="275">
        <v>319.33656250049006</v>
      </c>
      <c r="Q2628" s="275">
        <v>401.37998881862319</v>
      </c>
      <c r="R2628" s="275">
        <v>164.05382563907278</v>
      </c>
      <c r="S2628" s="275">
        <v>258.70897476177635</v>
      </c>
      <c r="T2628" s="275">
        <v>201.1906709914773</v>
      </c>
      <c r="U2628" s="275">
        <v>158.26401047254856</v>
      </c>
      <c r="V2628" s="275">
        <v>173.22337841755117</v>
      </c>
      <c r="W2628" s="275">
        <v>6.6587936525065619</v>
      </c>
      <c r="X2628" s="275">
        <v>9.674453487276366E-2</v>
      </c>
      <c r="Y2628" s="275">
        <v>3.3777690936896629</v>
      </c>
      <c r="Z2628" s="275">
        <v>1.8030327832970945</v>
      </c>
      <c r="AA2628" s="275">
        <v>1.8030327832970945</v>
      </c>
      <c r="AB2628" s="275">
        <v>1.8030327832970945</v>
      </c>
      <c r="AC2628" s="275">
        <v>1.8030327832970945</v>
      </c>
      <c r="AD2628" s="275">
        <v>1.8030327832970945</v>
      </c>
      <c r="AE2628" s="275">
        <v>1.8030327832970945</v>
      </c>
      <c r="AF2628" s="275">
        <v>386.10914523264478</v>
      </c>
      <c r="AG2628" s="275">
        <v>35.753323907913675</v>
      </c>
      <c r="AH2628" s="275">
        <v>35.753323907913675</v>
      </c>
      <c r="AI2628" s="275">
        <v>37.159452869942648</v>
      </c>
      <c r="AJ2628" s="275">
        <v>37.159452869942648</v>
      </c>
      <c r="AK2628" s="275">
        <v>37.159452869942648</v>
      </c>
    </row>
    <row r="2629" spans="1:37" ht="15" x14ac:dyDescent="0.25">
      <c r="A2629" s="269" t="s">
        <v>4384</v>
      </c>
      <c r="B2629" s="269" t="s">
        <v>4385</v>
      </c>
      <c r="C2629" s="275">
        <v>440</v>
      </c>
      <c r="D2629" s="269" t="s">
        <v>802</v>
      </c>
      <c r="E2629" s="275">
        <v>0</v>
      </c>
      <c r="F2629" s="275">
        <v>0</v>
      </c>
      <c r="G2629" s="275">
        <v>0</v>
      </c>
      <c r="H2629" s="275">
        <v>0</v>
      </c>
      <c r="I2629" s="275">
        <v>0</v>
      </c>
      <c r="J2629" s="275">
        <v>0</v>
      </c>
      <c r="K2629" s="275">
        <v>0</v>
      </c>
      <c r="L2629" s="275">
        <v>0</v>
      </c>
      <c r="M2629" s="275">
        <v>0</v>
      </c>
      <c r="N2629" s="275">
        <v>0</v>
      </c>
      <c r="O2629" s="275">
        <v>0</v>
      </c>
      <c r="P2629" s="275">
        <v>0</v>
      </c>
      <c r="Q2629" s="275">
        <v>0</v>
      </c>
      <c r="R2629" s="275">
        <v>0</v>
      </c>
      <c r="S2629" s="275">
        <v>0</v>
      </c>
      <c r="T2629" s="275">
        <v>0</v>
      </c>
      <c r="U2629" s="275">
        <v>0</v>
      </c>
      <c r="V2629" s="275">
        <v>0</v>
      </c>
      <c r="W2629" s="275">
        <v>0</v>
      </c>
      <c r="X2629" s="275">
        <v>0</v>
      </c>
      <c r="Y2629" s="275">
        <v>0</v>
      </c>
      <c r="Z2629" s="275">
        <v>0</v>
      </c>
      <c r="AA2629" s="275">
        <v>0</v>
      </c>
      <c r="AB2629" s="275">
        <v>0</v>
      </c>
      <c r="AC2629" s="275">
        <v>0</v>
      </c>
      <c r="AD2629" s="275">
        <v>0</v>
      </c>
      <c r="AE2629" s="275">
        <v>0</v>
      </c>
      <c r="AF2629" s="275">
        <v>0</v>
      </c>
      <c r="AG2629" s="275">
        <v>0</v>
      </c>
      <c r="AH2629" s="275">
        <v>0</v>
      </c>
      <c r="AI2629" s="275">
        <v>0</v>
      </c>
      <c r="AJ2629" s="275">
        <v>0</v>
      </c>
      <c r="AK2629" s="275">
        <v>0</v>
      </c>
    </row>
    <row r="2630" spans="1:37" ht="15" x14ac:dyDescent="0.25">
      <c r="A2630" s="269" t="s">
        <v>4507</v>
      </c>
      <c r="B2630" s="269" t="s">
        <v>4385</v>
      </c>
      <c r="C2630" s="275">
        <v>829</v>
      </c>
      <c r="D2630" s="269" t="s">
        <v>802</v>
      </c>
      <c r="E2630" s="275">
        <v>7144.7367546615405</v>
      </c>
      <c r="F2630" s="275">
        <v>3939.7793663043694</v>
      </c>
      <c r="G2630" s="275">
        <v>5062.7993494638167</v>
      </c>
      <c r="H2630" s="275">
        <v>4498.5335996707454</v>
      </c>
      <c r="I2630" s="275">
        <v>2731.6631409413912</v>
      </c>
      <c r="J2630" s="275">
        <v>3519.4463026385324</v>
      </c>
      <c r="K2630" s="275">
        <v>3477.8624856615738</v>
      </c>
      <c r="L2630" s="275">
        <v>2612.8309946809713</v>
      </c>
      <c r="M2630" s="275">
        <v>3064.6925466596831</v>
      </c>
      <c r="N2630" s="275">
        <v>2911.5660518033164</v>
      </c>
      <c r="O2630" s="275">
        <v>1664.2397980998617</v>
      </c>
      <c r="P2630" s="275">
        <v>2079.8026096027966</v>
      </c>
      <c r="Q2630" s="275">
        <v>1972.4748750916974</v>
      </c>
      <c r="R2630" s="275">
        <v>1401.4351325656248</v>
      </c>
      <c r="S2630" s="275">
        <v>1648.180914987513</v>
      </c>
      <c r="T2630" s="275">
        <v>1519.3600631479658</v>
      </c>
      <c r="U2630" s="275">
        <v>1350.1737043980615</v>
      </c>
      <c r="V2630" s="275">
        <v>1454.9170552970927</v>
      </c>
      <c r="W2630" s="275">
        <v>0</v>
      </c>
      <c r="X2630" s="275">
        <v>0</v>
      </c>
      <c r="Y2630" s="275">
        <v>0</v>
      </c>
      <c r="Z2630" s="275">
        <v>0</v>
      </c>
      <c r="AA2630" s="275">
        <v>0</v>
      </c>
      <c r="AB2630" s="275">
        <v>0</v>
      </c>
      <c r="AC2630" s="275">
        <v>0</v>
      </c>
      <c r="AD2630" s="275">
        <v>0</v>
      </c>
      <c r="AE2630" s="275">
        <v>0</v>
      </c>
      <c r="AF2630" s="275">
        <v>2777.5327674737709</v>
      </c>
      <c r="AG2630" s="275">
        <v>257.19681618000561</v>
      </c>
      <c r="AH2630" s="275">
        <v>257.19681618000561</v>
      </c>
      <c r="AI2630" s="275">
        <v>307.46636958116005</v>
      </c>
      <c r="AJ2630" s="275">
        <v>307.46636958116005</v>
      </c>
      <c r="AK2630" s="275">
        <v>307.46636958116005</v>
      </c>
    </row>
    <row r="2631" spans="1:37" ht="15" x14ac:dyDescent="0.25">
      <c r="A2631" s="269" t="s">
        <v>4386</v>
      </c>
      <c r="B2631" s="269" t="s">
        <v>4387</v>
      </c>
      <c r="C2631" s="275">
        <v>95</v>
      </c>
      <c r="D2631" s="269" t="s">
        <v>802</v>
      </c>
      <c r="E2631" s="275">
        <v>510.72142941211945</v>
      </c>
      <c r="F2631" s="275">
        <v>270.04672920937367</v>
      </c>
      <c r="G2631" s="275">
        <v>346.32085954833832</v>
      </c>
      <c r="H2631" s="275">
        <v>426.93261518943888</v>
      </c>
      <c r="I2631" s="275">
        <v>183.24413224557478</v>
      </c>
      <c r="J2631" s="275">
        <v>282.61461466975987</v>
      </c>
      <c r="K2631" s="275">
        <v>187.58147795230599</v>
      </c>
      <c r="L2631" s="275">
        <v>168.9921042774325</v>
      </c>
      <c r="M2631" s="275">
        <v>177.31749494269144</v>
      </c>
      <c r="N2631" s="275">
        <v>195.25554286041785</v>
      </c>
      <c r="O2631" s="275">
        <v>92.547090811186663</v>
      </c>
      <c r="P2631" s="275">
        <v>130.19695507386658</v>
      </c>
      <c r="Q2631" s="275">
        <v>156.09006302112334</v>
      </c>
      <c r="R2631" s="275">
        <v>101.65653293367352</v>
      </c>
      <c r="S2631" s="275">
        <v>120.84232578689058</v>
      </c>
      <c r="T2631" s="275">
        <v>99.35007745411832</v>
      </c>
      <c r="U2631" s="275">
        <v>82.587443644347331</v>
      </c>
      <c r="V2631" s="275">
        <v>92.169332844770224</v>
      </c>
      <c r="W2631" s="275">
        <v>0</v>
      </c>
      <c r="X2631" s="275">
        <v>0</v>
      </c>
      <c r="Y2631" s="275">
        <v>0</v>
      </c>
      <c r="Z2631" s="275">
        <v>0</v>
      </c>
      <c r="AA2631" s="275">
        <v>0</v>
      </c>
      <c r="AB2631" s="275">
        <v>0</v>
      </c>
      <c r="AC2631" s="275">
        <v>0</v>
      </c>
      <c r="AD2631" s="275">
        <v>0</v>
      </c>
      <c r="AE2631" s="275">
        <v>0</v>
      </c>
      <c r="AF2631" s="275">
        <v>190.19432114164854</v>
      </c>
      <c r="AG2631" s="275">
        <v>17.611812971642642</v>
      </c>
      <c r="AH2631" s="275">
        <v>17.611812971642642</v>
      </c>
      <c r="AI2631" s="275">
        <v>21.599990134261397</v>
      </c>
      <c r="AJ2631" s="275">
        <v>21.599990134261397</v>
      </c>
      <c r="AK2631" s="275">
        <v>21.599990134261397</v>
      </c>
    </row>
    <row r="2632" spans="1:37" ht="15" x14ac:dyDescent="0.25">
      <c r="A2632" s="269" t="s">
        <v>1389</v>
      </c>
      <c r="B2632" s="269" t="s">
        <v>1390</v>
      </c>
      <c r="C2632" s="275">
        <v>395</v>
      </c>
      <c r="D2632" s="269" t="s">
        <v>802</v>
      </c>
      <c r="E2632" s="275">
        <v>4000.0383173057467</v>
      </c>
      <c r="F2632" s="275">
        <v>3280.2658387156066</v>
      </c>
      <c r="G2632" s="275">
        <v>3572.9291687035075</v>
      </c>
      <c r="H2632" s="275">
        <v>3667.8998672773532</v>
      </c>
      <c r="I2632" s="275">
        <v>2451.4029472022003</v>
      </c>
      <c r="J2632" s="275">
        <v>3020.446249400321</v>
      </c>
      <c r="K2632" s="275">
        <v>2788.6410339029035</v>
      </c>
      <c r="L2632" s="275">
        <v>2286.3837975351994</v>
      </c>
      <c r="M2632" s="275">
        <v>2439.2464783882933</v>
      </c>
      <c r="N2632" s="275">
        <v>2190.9422793994154</v>
      </c>
      <c r="O2632" s="275">
        <v>1782.9129451838705</v>
      </c>
      <c r="P2632" s="275">
        <v>1924.8055144555085</v>
      </c>
      <c r="Q2632" s="275">
        <v>1970.7229474659177</v>
      </c>
      <c r="R2632" s="275">
        <v>1454.0437848329209</v>
      </c>
      <c r="S2632" s="275">
        <v>1695.2341872284637</v>
      </c>
      <c r="T2632" s="275">
        <v>1384.2272623089389</v>
      </c>
      <c r="U2632" s="275">
        <v>1287.7080817127228</v>
      </c>
      <c r="V2632" s="275">
        <v>1348.8026940216132</v>
      </c>
      <c r="W2632" s="275">
        <v>112.34505593212751</v>
      </c>
      <c r="X2632" s="275">
        <v>2.7471321322964228</v>
      </c>
      <c r="Y2632" s="275">
        <v>57.546094032211968</v>
      </c>
      <c r="Z2632" s="275">
        <v>42.638745971483935</v>
      </c>
      <c r="AA2632" s="275">
        <v>42.638745971483935</v>
      </c>
      <c r="AB2632" s="275">
        <v>42.638745971483935</v>
      </c>
      <c r="AC2632" s="275">
        <v>42.638745971483935</v>
      </c>
      <c r="AD2632" s="275">
        <v>42.638745971483935</v>
      </c>
      <c r="AE2632" s="275">
        <v>42.638745971483935</v>
      </c>
      <c r="AF2632" s="275">
        <v>1695.6866919426186</v>
      </c>
      <c r="AG2632" s="275">
        <v>156.94540050478489</v>
      </c>
      <c r="AH2632" s="275">
        <v>156.94540050478489</v>
      </c>
      <c r="AI2632" s="275">
        <v>215.95327970308233</v>
      </c>
      <c r="AJ2632" s="275">
        <v>215.95327970308233</v>
      </c>
      <c r="AK2632" s="275">
        <v>215.95327970308233</v>
      </c>
    </row>
    <row r="2633" spans="1:37" ht="15" x14ac:dyDescent="0.25">
      <c r="A2633" s="269" t="s">
        <v>1391</v>
      </c>
      <c r="B2633" s="269" t="s">
        <v>1390</v>
      </c>
      <c r="C2633" s="275">
        <v>397</v>
      </c>
      <c r="D2633" s="269" t="s">
        <v>802</v>
      </c>
      <c r="E2633" s="275">
        <v>3970.3590995780364</v>
      </c>
      <c r="F2633" s="275">
        <v>3304.841211349471</v>
      </c>
      <c r="G2633" s="275">
        <v>3580.3579839402369</v>
      </c>
      <c r="H2633" s="275">
        <v>3667.541777879354</v>
      </c>
      <c r="I2633" s="275">
        <v>2452.1136093463488</v>
      </c>
      <c r="J2633" s="275">
        <v>3018.5506818163853</v>
      </c>
      <c r="K2633" s="275">
        <v>2810.7693607748424</v>
      </c>
      <c r="L2633" s="275">
        <v>2287.0944596793474</v>
      </c>
      <c r="M2633" s="275">
        <v>2447.8607674588284</v>
      </c>
      <c r="N2633" s="275">
        <v>2191.6509947445352</v>
      </c>
      <c r="O2633" s="275">
        <v>1787.8234880267464</v>
      </c>
      <c r="P2633" s="275">
        <v>1927.8372759210697</v>
      </c>
      <c r="Q2633" s="275">
        <v>1972.4991933104295</v>
      </c>
      <c r="R2633" s="275">
        <v>1454.5209830384297</v>
      </c>
      <c r="S2633" s="275">
        <v>1696.6633083403656</v>
      </c>
      <c r="T2633" s="275">
        <v>1391.7431043990168</v>
      </c>
      <c r="U2633" s="275">
        <v>1291.6913803399366</v>
      </c>
      <c r="V2633" s="275">
        <v>1351.9118585183164</v>
      </c>
      <c r="W2633" s="275">
        <v>112.37302607520205</v>
      </c>
      <c r="X2633" s="275">
        <v>2.7481451116311288</v>
      </c>
      <c r="Y2633" s="275">
        <v>57.56058559341659</v>
      </c>
      <c r="Z2633" s="275">
        <v>42.647711782680595</v>
      </c>
      <c r="AA2633" s="275">
        <v>42.647711782680595</v>
      </c>
      <c r="AB2633" s="275">
        <v>42.647711782680595</v>
      </c>
      <c r="AC2633" s="275">
        <v>42.647711782680595</v>
      </c>
      <c r="AD2633" s="275">
        <v>42.647711782680595</v>
      </c>
      <c r="AE2633" s="275">
        <v>42.647711782680595</v>
      </c>
      <c r="AF2633" s="275">
        <v>1687.4626272416187</v>
      </c>
      <c r="AG2633" s="275">
        <v>156.18386298398488</v>
      </c>
      <c r="AH2633" s="275">
        <v>156.18386298398488</v>
      </c>
      <c r="AI2633" s="275">
        <v>216.88004855234954</v>
      </c>
      <c r="AJ2633" s="275">
        <v>216.88004855234954</v>
      </c>
      <c r="AK2633" s="275">
        <v>216.88004855234954</v>
      </c>
    </row>
    <row r="2634" spans="1:37" ht="15" x14ac:dyDescent="0.25">
      <c r="A2634" s="269" t="s">
        <v>1392</v>
      </c>
      <c r="B2634" s="269" t="s">
        <v>1393</v>
      </c>
      <c r="C2634" s="275">
        <v>388</v>
      </c>
      <c r="D2634" s="269" t="s">
        <v>802</v>
      </c>
      <c r="E2634" s="275">
        <v>3921.1083494656245</v>
      </c>
      <c r="F2634" s="275">
        <v>3206.0703958173608</v>
      </c>
      <c r="G2634" s="275">
        <v>3481.9593170648318</v>
      </c>
      <c r="H2634" s="275">
        <v>3576.531414576039</v>
      </c>
      <c r="I2634" s="275">
        <v>2332.6294217120444</v>
      </c>
      <c r="J2634" s="275">
        <v>2910.3661252055731</v>
      </c>
      <c r="K2634" s="275">
        <v>2666.4586281217721</v>
      </c>
      <c r="L2634" s="275">
        <v>2185.0024106457217</v>
      </c>
      <c r="M2634" s="275">
        <v>2336.589683344464</v>
      </c>
      <c r="N2634" s="275">
        <v>2192.6858965899887</v>
      </c>
      <c r="O2634" s="275">
        <v>1803.8920931989542</v>
      </c>
      <c r="P2634" s="275">
        <v>1939.913245434911</v>
      </c>
      <c r="Q2634" s="275">
        <v>1994.2504252880228</v>
      </c>
      <c r="R2634" s="275">
        <v>1436.0308073836898</v>
      </c>
      <c r="S2634" s="275">
        <v>1694.0449830407822</v>
      </c>
      <c r="T2634" s="275">
        <v>1384.9162897193019</v>
      </c>
      <c r="U2634" s="275">
        <v>1304.0884208623795</v>
      </c>
      <c r="V2634" s="275">
        <v>1350.5766982316636</v>
      </c>
      <c r="W2634" s="275">
        <v>112.30860382581203</v>
      </c>
      <c r="X2634" s="275">
        <v>2.7441723198903611</v>
      </c>
      <c r="Y2634" s="275">
        <v>57.526388072851198</v>
      </c>
      <c r="Z2634" s="275">
        <v>42.692300013536311</v>
      </c>
      <c r="AA2634" s="275">
        <v>42.692300013536311</v>
      </c>
      <c r="AB2634" s="275">
        <v>42.692300013536311</v>
      </c>
      <c r="AC2634" s="275">
        <v>42.692300013536311</v>
      </c>
      <c r="AD2634" s="275">
        <v>42.692300013536311</v>
      </c>
      <c r="AE2634" s="275">
        <v>42.692300013536311</v>
      </c>
      <c r="AF2634" s="275">
        <v>1521.2174136646518</v>
      </c>
      <c r="AG2634" s="275">
        <v>140.78971424357962</v>
      </c>
      <c r="AH2634" s="275">
        <v>140.78971424357962</v>
      </c>
      <c r="AI2634" s="275">
        <v>193.6184628111105</v>
      </c>
      <c r="AJ2634" s="275">
        <v>193.6184628111105</v>
      </c>
      <c r="AK2634" s="275">
        <v>193.6184628111105</v>
      </c>
    </row>
    <row r="2635" spans="1:37" ht="15" x14ac:dyDescent="0.25">
      <c r="A2635" s="269" t="s">
        <v>1394</v>
      </c>
      <c r="B2635" s="269" t="s">
        <v>1393</v>
      </c>
      <c r="C2635" s="275">
        <v>390</v>
      </c>
      <c r="D2635" s="269" t="s">
        <v>802</v>
      </c>
      <c r="E2635" s="275">
        <v>3885.7138183378433</v>
      </c>
      <c r="F2635" s="275">
        <v>3227.3394149254091</v>
      </c>
      <c r="G2635" s="275">
        <v>3485.3361044379076</v>
      </c>
      <c r="H2635" s="275">
        <v>3570.1782695118222</v>
      </c>
      <c r="I2635" s="275">
        <v>2333.2250950686989</v>
      </c>
      <c r="J2635" s="275">
        <v>2905.9652910137415</v>
      </c>
      <c r="K2635" s="275">
        <v>2684.8282099474591</v>
      </c>
      <c r="L2635" s="275">
        <v>2185.5980840023763</v>
      </c>
      <c r="M2635" s="275">
        <v>2343.6981570811067</v>
      </c>
      <c r="N2635" s="275">
        <v>2197.5398798973201</v>
      </c>
      <c r="O2635" s="275">
        <v>1812.1975365803955</v>
      </c>
      <c r="P2635" s="275">
        <v>1946.6306748157015</v>
      </c>
      <c r="Q2635" s="275">
        <v>2000.2094574659279</v>
      </c>
      <c r="R2635" s="275">
        <v>1438.9074580527913</v>
      </c>
      <c r="S2635" s="275">
        <v>1698.6074326570815</v>
      </c>
      <c r="T2635" s="275">
        <v>1396.2826902972056</v>
      </c>
      <c r="U2635" s="275">
        <v>1311.2965761191961</v>
      </c>
      <c r="V2635" s="275">
        <v>1356.6514211823237</v>
      </c>
      <c r="W2635" s="275">
        <v>112.49680808359835</v>
      </c>
      <c r="X2635" s="275">
        <v>2.7477992323159963</v>
      </c>
      <c r="Y2635" s="275">
        <v>57.622303657957175</v>
      </c>
      <c r="Z2635" s="275">
        <v>42.822345045605701</v>
      </c>
      <c r="AA2635" s="275">
        <v>42.822345045605701</v>
      </c>
      <c r="AB2635" s="275">
        <v>42.822345045605701</v>
      </c>
      <c r="AC2635" s="275">
        <v>42.822345045605701</v>
      </c>
      <c r="AD2635" s="275">
        <v>42.822345045605701</v>
      </c>
      <c r="AE2635" s="275">
        <v>42.822345045605701</v>
      </c>
      <c r="AF2635" s="275">
        <v>1512.3872539238519</v>
      </c>
      <c r="AG2635" s="275">
        <v>139.97205284327961</v>
      </c>
      <c r="AH2635" s="275">
        <v>139.97205284327961</v>
      </c>
      <c r="AI2635" s="275">
        <v>193.99174536869864</v>
      </c>
      <c r="AJ2635" s="275">
        <v>193.99174536869864</v>
      </c>
      <c r="AK2635" s="275">
        <v>193.99174536869864</v>
      </c>
    </row>
    <row r="2636" spans="1:37" ht="15" x14ac:dyDescent="0.25">
      <c r="A2636" s="269" t="s">
        <v>1395</v>
      </c>
      <c r="B2636" s="269" t="s">
        <v>1396</v>
      </c>
      <c r="C2636" s="275">
        <v>180</v>
      </c>
      <c r="D2636" s="269" t="s">
        <v>802</v>
      </c>
      <c r="E2636" s="275">
        <v>1483.7915327750181</v>
      </c>
      <c r="F2636" s="275">
        <v>1025.8933057348172</v>
      </c>
      <c r="G2636" s="275">
        <v>1157.0438975103293</v>
      </c>
      <c r="H2636" s="275">
        <v>1264.3552521195008</v>
      </c>
      <c r="I2636" s="275">
        <v>243.77672348435155</v>
      </c>
      <c r="J2636" s="275">
        <v>703.7423590923313</v>
      </c>
      <c r="K2636" s="275">
        <v>863.0356537316153</v>
      </c>
      <c r="L2636" s="275">
        <v>242.32472349221936</v>
      </c>
      <c r="M2636" s="275">
        <v>486.64698108501671</v>
      </c>
      <c r="N2636" s="275">
        <v>676.26004085538864</v>
      </c>
      <c r="O2636" s="275">
        <v>434.6809596259655</v>
      </c>
      <c r="P2636" s="275">
        <v>517.79701021884011</v>
      </c>
      <c r="Q2636" s="275">
        <v>591.26132566720935</v>
      </c>
      <c r="R2636" s="275">
        <v>294.77149127840306</v>
      </c>
      <c r="S2636" s="275">
        <v>414.75194671173432</v>
      </c>
      <c r="T2636" s="275">
        <v>374.63831265332419</v>
      </c>
      <c r="U2636" s="275">
        <v>294.77149127840306</v>
      </c>
      <c r="V2636" s="275">
        <v>335.63325852651133</v>
      </c>
      <c r="W2636" s="275">
        <v>38.339584321916128</v>
      </c>
      <c r="X2636" s="275">
        <v>0.92901752224940815</v>
      </c>
      <c r="Y2636" s="275">
        <v>19.634300922082769</v>
      </c>
      <c r="Z2636" s="275">
        <v>6.4974240587034897</v>
      </c>
      <c r="AA2636" s="275">
        <v>6.4974240587034897</v>
      </c>
      <c r="AB2636" s="275">
        <v>6.4974240587034897</v>
      </c>
      <c r="AC2636" s="275">
        <v>6.4974240587034897</v>
      </c>
      <c r="AD2636" s="275">
        <v>6.4974240587034897</v>
      </c>
      <c r="AE2636" s="275">
        <v>6.4974240587034897</v>
      </c>
      <c r="AF2636" s="275">
        <v>523.66398927813134</v>
      </c>
      <c r="AG2636" s="275">
        <v>48.490777561257524</v>
      </c>
      <c r="AH2636" s="275">
        <v>48.490777561257524</v>
      </c>
      <c r="AI2636" s="275">
        <v>79.637588735227197</v>
      </c>
      <c r="AJ2636" s="275">
        <v>79.637588735227197</v>
      </c>
      <c r="AK2636" s="275">
        <v>79.637588735227197</v>
      </c>
    </row>
    <row r="2637" spans="1:37" ht="15" x14ac:dyDescent="0.25">
      <c r="A2637" s="269" t="s">
        <v>1397</v>
      </c>
      <c r="B2637" s="269" t="s">
        <v>1396</v>
      </c>
      <c r="C2637" s="275">
        <v>182</v>
      </c>
      <c r="D2637" s="269" t="s">
        <v>802</v>
      </c>
      <c r="E2637" s="275">
        <v>1454.1123150473088</v>
      </c>
      <c r="F2637" s="275">
        <v>1055.2486465540439</v>
      </c>
      <c r="G2637" s="275">
        <v>1164.4727127470589</v>
      </c>
      <c r="H2637" s="275">
        <v>1263.9971627215018</v>
      </c>
      <c r="I2637" s="275">
        <v>244.48738562850002</v>
      </c>
      <c r="J2637" s="275">
        <v>701.84679150839543</v>
      </c>
      <c r="K2637" s="275">
        <v>885.16398060355425</v>
      </c>
      <c r="L2637" s="275">
        <v>243.03538563636783</v>
      </c>
      <c r="M2637" s="275">
        <v>495.26127015555187</v>
      </c>
      <c r="N2637" s="275">
        <v>669.91378856096082</v>
      </c>
      <c r="O2637" s="275">
        <v>436.89246748556229</v>
      </c>
      <c r="P2637" s="275">
        <v>520.82877168440154</v>
      </c>
      <c r="Q2637" s="275">
        <v>593.03757151172078</v>
      </c>
      <c r="R2637" s="275">
        <v>295.24868948391145</v>
      </c>
      <c r="S2637" s="275">
        <v>416.181067823636</v>
      </c>
      <c r="T2637" s="275">
        <v>382.1541547434017</v>
      </c>
      <c r="U2637" s="275">
        <v>295.24868948391145</v>
      </c>
      <c r="V2637" s="275">
        <v>338.7424230232146</v>
      </c>
      <c r="W2637" s="275">
        <v>38.367554464990647</v>
      </c>
      <c r="X2637" s="275">
        <v>0.93003050158411404</v>
      </c>
      <c r="Y2637" s="275">
        <v>19.64879248328738</v>
      </c>
      <c r="Z2637" s="275">
        <v>6.5063898699001532</v>
      </c>
      <c r="AA2637" s="275">
        <v>6.5063898699001532</v>
      </c>
      <c r="AB2637" s="275">
        <v>6.5063898699001532</v>
      </c>
      <c r="AC2637" s="275">
        <v>6.5063898699001532</v>
      </c>
      <c r="AD2637" s="275">
        <v>6.5063898699001532</v>
      </c>
      <c r="AE2637" s="275">
        <v>6.5063898699001532</v>
      </c>
      <c r="AF2637" s="275">
        <v>515.43992457713136</v>
      </c>
      <c r="AG2637" s="275">
        <v>47.729240040457519</v>
      </c>
      <c r="AH2637" s="275">
        <v>47.729240040457519</v>
      </c>
      <c r="AI2637" s="275">
        <v>80.564357584494402</v>
      </c>
      <c r="AJ2637" s="275">
        <v>80.564357584494402</v>
      </c>
      <c r="AK2637" s="275">
        <v>80.564357584494402</v>
      </c>
    </row>
    <row r="2638" spans="1:37" ht="15" x14ac:dyDescent="0.25">
      <c r="A2638" s="269" t="s">
        <v>1398</v>
      </c>
      <c r="B2638" s="269" t="s">
        <v>722</v>
      </c>
      <c r="C2638" s="275">
        <v>180</v>
      </c>
      <c r="D2638" s="269" t="s">
        <v>802</v>
      </c>
      <c r="E2638" s="275">
        <v>1482.2003411525673</v>
      </c>
      <c r="F2638" s="275">
        <v>1024.5037634823234</v>
      </c>
      <c r="G2638" s="275">
        <v>1154.6193863573078</v>
      </c>
      <c r="H2638" s="275">
        <v>1262.490045328791</v>
      </c>
      <c r="I2638" s="275">
        <v>243.48272098439284</v>
      </c>
      <c r="J2638" s="275">
        <v>702.41563713570042</v>
      </c>
      <c r="K2638" s="275">
        <v>858.55603571767699</v>
      </c>
      <c r="L2638" s="275">
        <v>242.03072099226065</v>
      </c>
      <c r="M2638" s="275">
        <v>484.6690165839716</v>
      </c>
      <c r="N2638" s="275">
        <v>696.3227366137786</v>
      </c>
      <c r="O2638" s="275">
        <v>442.62983536481852</v>
      </c>
      <c r="P2638" s="275">
        <v>531.98977325466421</v>
      </c>
      <c r="Q2638" s="275">
        <v>610.72350060519523</v>
      </c>
      <c r="R2638" s="275">
        <v>294.95147899473693</v>
      </c>
      <c r="S2638" s="275">
        <v>422.9344181824323</v>
      </c>
      <c r="T2638" s="275">
        <v>390.30464851925331</v>
      </c>
      <c r="U2638" s="275">
        <v>294.95147899473693</v>
      </c>
      <c r="V2638" s="275">
        <v>341.86516306345396</v>
      </c>
      <c r="W2638" s="275">
        <v>38.339584321916128</v>
      </c>
      <c r="X2638" s="275">
        <v>0.92901752224940815</v>
      </c>
      <c r="Y2638" s="275">
        <v>19.634300922082769</v>
      </c>
      <c r="Z2638" s="275">
        <v>6.4974240587034897</v>
      </c>
      <c r="AA2638" s="275">
        <v>6.4974240587034897</v>
      </c>
      <c r="AB2638" s="275">
        <v>6.4974240587034897</v>
      </c>
      <c r="AC2638" s="275">
        <v>6.4974240587034897</v>
      </c>
      <c r="AD2638" s="275">
        <v>6.4974240587034897</v>
      </c>
      <c r="AE2638" s="275">
        <v>6.4974240587034897</v>
      </c>
      <c r="AF2638" s="275">
        <v>498.29734861856144</v>
      </c>
      <c r="AG2638" s="275">
        <v>46.141848342056605</v>
      </c>
      <c r="AH2638" s="275">
        <v>46.141848342056605</v>
      </c>
      <c r="AI2638" s="275">
        <v>78.880102919243356</v>
      </c>
      <c r="AJ2638" s="275">
        <v>78.880102919243356</v>
      </c>
      <c r="AK2638" s="275">
        <v>78.880102919243356</v>
      </c>
    </row>
    <row r="2639" spans="1:37" ht="15" x14ac:dyDescent="0.25">
      <c r="A2639" s="269" t="s">
        <v>1399</v>
      </c>
      <c r="B2639" s="269" t="s">
        <v>722</v>
      </c>
      <c r="C2639" s="275">
        <v>182</v>
      </c>
      <c r="D2639" s="269" t="s">
        <v>802</v>
      </c>
      <c r="E2639" s="275">
        <v>1446.8058100247861</v>
      </c>
      <c r="F2639" s="275">
        <v>1050.7343506850818</v>
      </c>
      <c r="G2639" s="275">
        <v>1157.9961737303836</v>
      </c>
      <c r="H2639" s="275">
        <v>1256.136900264574</v>
      </c>
      <c r="I2639" s="275">
        <v>244.07839434104741</v>
      </c>
      <c r="J2639" s="275">
        <v>698.01480294386909</v>
      </c>
      <c r="K2639" s="275">
        <v>876.92561754336396</v>
      </c>
      <c r="L2639" s="275">
        <v>242.62639434891523</v>
      </c>
      <c r="M2639" s="275">
        <v>491.77749032061399</v>
      </c>
      <c r="N2639" s="275">
        <v>694.21554820951735</v>
      </c>
      <c r="O2639" s="275">
        <v>446.67276543150081</v>
      </c>
      <c r="P2639" s="275">
        <v>538.70720263545388</v>
      </c>
      <c r="Q2639" s="275">
        <v>616.68253278309999</v>
      </c>
      <c r="R2639" s="275">
        <v>297.8281296638383</v>
      </c>
      <c r="S2639" s="275">
        <v>427.4968677987315</v>
      </c>
      <c r="T2639" s="275">
        <v>401.67104909715675</v>
      </c>
      <c r="U2639" s="275">
        <v>297.8281296638383</v>
      </c>
      <c r="V2639" s="275">
        <v>347.93988601411377</v>
      </c>
      <c r="W2639" s="275">
        <v>38.527788579702431</v>
      </c>
      <c r="X2639" s="275">
        <v>0.93264443467504343</v>
      </c>
      <c r="Y2639" s="275">
        <v>19.730216507188736</v>
      </c>
      <c r="Z2639" s="275">
        <v>6.6274690907728795</v>
      </c>
      <c r="AA2639" s="275">
        <v>6.6274690907728795</v>
      </c>
      <c r="AB2639" s="275">
        <v>6.6274690907728795</v>
      </c>
      <c r="AC2639" s="275">
        <v>6.6274690907728795</v>
      </c>
      <c r="AD2639" s="275">
        <v>6.6274690907728795</v>
      </c>
      <c r="AE2639" s="275">
        <v>6.6274690907728795</v>
      </c>
      <c r="AF2639" s="275">
        <v>489.46718887776143</v>
      </c>
      <c r="AG2639" s="275">
        <v>45.324186941756608</v>
      </c>
      <c r="AH2639" s="275">
        <v>45.324186941756608</v>
      </c>
      <c r="AI2639" s="275">
        <v>79.253385476831497</v>
      </c>
      <c r="AJ2639" s="275">
        <v>79.253385476831497</v>
      </c>
      <c r="AK2639" s="275">
        <v>79.253385476831497</v>
      </c>
    </row>
    <row r="2640" spans="1:37" ht="15" x14ac:dyDescent="0.25">
      <c r="A2640" s="269" t="s">
        <v>1400</v>
      </c>
      <c r="B2640" s="269" t="s">
        <v>1401</v>
      </c>
      <c r="C2640" s="275">
        <v>1389</v>
      </c>
      <c r="D2640" s="269" t="s">
        <v>802</v>
      </c>
      <c r="E2640" s="275">
        <v>1327.1448108208265</v>
      </c>
      <c r="F2640" s="275">
        <v>943.45290721719505</v>
      </c>
      <c r="G2640" s="275">
        <v>1072.292703955359</v>
      </c>
      <c r="H2640" s="275">
        <v>1226.5308539810198</v>
      </c>
      <c r="I2640" s="275">
        <v>644.15765587123065</v>
      </c>
      <c r="J2640" s="275">
        <v>906.75176635932223</v>
      </c>
      <c r="K2640" s="275">
        <v>753.10851091613904</v>
      </c>
      <c r="L2640" s="275">
        <v>655.07015641409441</v>
      </c>
      <c r="M2640" s="275">
        <v>700.48577862500701</v>
      </c>
      <c r="N2640" s="275">
        <v>988.57050544287051</v>
      </c>
      <c r="O2640" s="275">
        <v>768.49672235117498</v>
      </c>
      <c r="P2640" s="275">
        <v>842.06867543905992</v>
      </c>
      <c r="Q2640" s="275">
        <v>937.18278199277631</v>
      </c>
      <c r="R2640" s="275">
        <v>681.17935712240501</v>
      </c>
      <c r="S2640" s="275">
        <v>782.92957487265664</v>
      </c>
      <c r="T2640" s="275">
        <v>734.38843182114522</v>
      </c>
      <c r="U2640" s="275">
        <v>688.38160872654589</v>
      </c>
      <c r="V2640" s="275">
        <v>715.63975961111305</v>
      </c>
      <c r="W2640" s="275">
        <v>223.42648217629295</v>
      </c>
      <c r="X2640" s="275">
        <v>1.9954051802148449</v>
      </c>
      <c r="Y2640" s="275">
        <v>112.7109436782539</v>
      </c>
      <c r="Z2640" s="275">
        <v>39.712451882049365</v>
      </c>
      <c r="AA2640" s="275">
        <v>39.712451882049365</v>
      </c>
      <c r="AB2640" s="275">
        <v>39.712451882049365</v>
      </c>
      <c r="AC2640" s="275">
        <v>39.712451882049365</v>
      </c>
      <c r="AD2640" s="275">
        <v>39.712451882049365</v>
      </c>
      <c r="AE2640" s="275">
        <v>39.712451882049365</v>
      </c>
      <c r="AF2640" s="275">
        <v>721.82018197676837</v>
      </c>
      <c r="AG2640" s="275">
        <v>66.639535368616521</v>
      </c>
      <c r="AH2640" s="275">
        <v>66.639535368616521</v>
      </c>
      <c r="AI2640" s="275">
        <v>89.668241378945922</v>
      </c>
      <c r="AJ2640" s="275">
        <v>89.668241378945922</v>
      </c>
      <c r="AK2640" s="275">
        <v>89.668241378945922</v>
      </c>
    </row>
    <row r="2641" spans="1:37" ht="15" x14ac:dyDescent="0.25">
      <c r="A2641" s="269" t="s">
        <v>4388</v>
      </c>
      <c r="B2641" s="269" t="s">
        <v>1401</v>
      </c>
      <c r="C2641" s="275">
        <v>1389</v>
      </c>
      <c r="D2641" s="269" t="s">
        <v>802</v>
      </c>
      <c r="E2641" s="275">
        <v>1308.0542307389051</v>
      </c>
      <c r="F2641" s="275">
        <v>924.85524030263264</v>
      </c>
      <c r="G2641" s="275">
        <v>1053.1564763045544</v>
      </c>
      <c r="H2641" s="275">
        <v>1207.9331870664573</v>
      </c>
      <c r="I2641" s="275">
        <v>625.06707578930946</v>
      </c>
      <c r="J2641" s="275">
        <v>887.61553870851799</v>
      </c>
      <c r="K2641" s="275">
        <v>732.72778737361273</v>
      </c>
      <c r="L2641" s="275">
        <v>636.472489499532</v>
      </c>
      <c r="M2641" s="275">
        <v>681.34955097420254</v>
      </c>
      <c r="N2641" s="275">
        <v>987.42117625680999</v>
      </c>
      <c r="O2641" s="275">
        <v>767.34739316511445</v>
      </c>
      <c r="P2641" s="275">
        <v>840.91934625299973</v>
      </c>
      <c r="Q2641" s="275">
        <v>936.0334528067159</v>
      </c>
      <c r="R2641" s="275">
        <v>679.90650609374404</v>
      </c>
      <c r="S2641" s="275">
        <v>781.7184847652959</v>
      </c>
      <c r="T2641" s="275">
        <v>733.11558079248425</v>
      </c>
      <c r="U2641" s="275">
        <v>687.10875769788493</v>
      </c>
      <c r="V2641" s="275">
        <v>714.36690858245197</v>
      </c>
      <c r="W2641" s="275">
        <v>164.82138228661034</v>
      </c>
      <c r="X2641" s="275">
        <v>1.0809513658955134</v>
      </c>
      <c r="Y2641" s="275">
        <v>82.95116682625293</v>
      </c>
      <c r="Z2641" s="275">
        <v>24.209723941558433</v>
      </c>
      <c r="AA2641" s="275">
        <v>24.209723941558433</v>
      </c>
      <c r="AB2641" s="275">
        <v>24.209723941558433</v>
      </c>
      <c r="AC2641" s="275">
        <v>24.209723941558433</v>
      </c>
      <c r="AD2641" s="275">
        <v>24.209723941558433</v>
      </c>
      <c r="AE2641" s="275">
        <v>24.209723941558433</v>
      </c>
      <c r="AF2641" s="275">
        <v>707.88569390036832</v>
      </c>
      <c r="AG2641" s="275">
        <v>65.349213831516522</v>
      </c>
      <c r="AH2641" s="275">
        <v>65.349213831516522</v>
      </c>
      <c r="AI2641" s="275">
        <v>88.456710579310865</v>
      </c>
      <c r="AJ2641" s="275">
        <v>88.456710579310865</v>
      </c>
      <c r="AK2641" s="275">
        <v>88.456710579310865</v>
      </c>
    </row>
    <row r="2642" spans="1:37" ht="15" x14ac:dyDescent="0.25">
      <c r="A2642" s="269" t="s">
        <v>1402</v>
      </c>
      <c r="B2642" s="269" t="s">
        <v>723</v>
      </c>
      <c r="C2642" s="275">
        <v>184</v>
      </c>
      <c r="D2642" s="269" t="s">
        <v>802</v>
      </c>
      <c r="E2642" s="275">
        <v>212.54313324130206</v>
      </c>
      <c r="F2642" s="275">
        <v>126.49144687224464</v>
      </c>
      <c r="G2642" s="275">
        <v>166.93622994496789</v>
      </c>
      <c r="H2642" s="275">
        <v>185.42367882458711</v>
      </c>
      <c r="I2642" s="275">
        <v>28.899742529193777</v>
      </c>
      <c r="J2642" s="275">
        <v>101.37444955285827</v>
      </c>
      <c r="K2642" s="275">
        <v>117.62388917063807</v>
      </c>
      <c r="L2642" s="275">
        <v>28.899742529193777</v>
      </c>
      <c r="M2642" s="275">
        <v>62.110026003130358</v>
      </c>
      <c r="N2642" s="275">
        <v>111.3173514027493</v>
      </c>
      <c r="O2642" s="275">
        <v>61.848818749238134</v>
      </c>
      <c r="P2642" s="275">
        <v>78.042928896465384</v>
      </c>
      <c r="Q2642" s="275">
        <v>100.89721858717084</v>
      </c>
      <c r="R2642" s="275">
        <v>33.13189672714396</v>
      </c>
      <c r="S2642" s="275">
        <v>60.230087985111943</v>
      </c>
      <c r="T2642" s="275">
        <v>45.423813246309862</v>
      </c>
      <c r="U2642" s="275">
        <v>31.667625590416037</v>
      </c>
      <c r="V2642" s="275">
        <v>36.54002265284916</v>
      </c>
      <c r="W2642" s="275">
        <v>3.6333638929150367</v>
      </c>
      <c r="X2642" s="275">
        <v>3.932334476355883E-2</v>
      </c>
      <c r="Y2642" s="275">
        <v>1.8363436188392979</v>
      </c>
      <c r="Z2642" s="275">
        <v>1.9321135251501642</v>
      </c>
      <c r="AA2642" s="275">
        <v>1.9321135251501642</v>
      </c>
      <c r="AB2642" s="275">
        <v>1.9321135251501642</v>
      </c>
      <c r="AC2642" s="275">
        <v>1.9321135251501642</v>
      </c>
      <c r="AD2642" s="275">
        <v>1.9321135251501642</v>
      </c>
      <c r="AE2642" s="275">
        <v>1.9321135251501642</v>
      </c>
      <c r="AF2642" s="275">
        <v>101.01810004903967</v>
      </c>
      <c r="AG2642" s="275">
        <v>9.3541752569590422</v>
      </c>
      <c r="AH2642" s="275">
        <v>9.3541752569590422</v>
      </c>
      <c r="AI2642" s="275">
        <v>10.342082909207221</v>
      </c>
      <c r="AJ2642" s="275">
        <v>10.342082909207221</v>
      </c>
      <c r="AK2642" s="275">
        <v>10.342082909207221</v>
      </c>
    </row>
    <row r="2643" spans="1:37" ht="15" x14ac:dyDescent="0.25">
      <c r="A2643" s="269" t="s">
        <v>4389</v>
      </c>
      <c r="B2643" s="269" t="s">
        <v>4390</v>
      </c>
      <c r="C2643" s="275">
        <v>184</v>
      </c>
      <c r="D2643" s="269" t="s">
        <v>802</v>
      </c>
      <c r="E2643" s="275">
        <v>212.54313324130206</v>
      </c>
      <c r="F2643" s="275">
        <v>126.49144687224464</v>
      </c>
      <c r="G2643" s="275">
        <v>166.93622994496789</v>
      </c>
      <c r="H2643" s="275">
        <v>185.42367882458711</v>
      </c>
      <c r="I2643" s="275">
        <v>28.899742529193777</v>
      </c>
      <c r="J2643" s="275">
        <v>101.37444955285827</v>
      </c>
      <c r="K2643" s="275">
        <v>117.62388917063807</v>
      </c>
      <c r="L2643" s="275">
        <v>28.899742529193777</v>
      </c>
      <c r="M2643" s="275">
        <v>62.110026003130358</v>
      </c>
      <c r="N2643" s="275">
        <v>111.3173514027493</v>
      </c>
      <c r="O2643" s="275">
        <v>61.848818749238134</v>
      </c>
      <c r="P2643" s="275">
        <v>78.042928896465384</v>
      </c>
      <c r="Q2643" s="275">
        <v>100.89721858717084</v>
      </c>
      <c r="R2643" s="275">
        <v>33.13189672714396</v>
      </c>
      <c r="S2643" s="275">
        <v>60.230087985111943</v>
      </c>
      <c r="T2643" s="275">
        <v>45.423813246309862</v>
      </c>
      <c r="U2643" s="275">
        <v>31.667625590416037</v>
      </c>
      <c r="V2643" s="275">
        <v>36.54002265284916</v>
      </c>
      <c r="W2643" s="275">
        <v>3.6333638929150367</v>
      </c>
      <c r="X2643" s="275">
        <v>3.932334476355883E-2</v>
      </c>
      <c r="Y2643" s="275">
        <v>1.8363436188392979</v>
      </c>
      <c r="Z2643" s="275">
        <v>1.9321135251501642</v>
      </c>
      <c r="AA2643" s="275">
        <v>1.9321135251501642</v>
      </c>
      <c r="AB2643" s="275">
        <v>1.9321135251501642</v>
      </c>
      <c r="AC2643" s="275">
        <v>1.9321135251501642</v>
      </c>
      <c r="AD2643" s="275">
        <v>1.9321135251501642</v>
      </c>
      <c r="AE2643" s="275">
        <v>1.9321135251501642</v>
      </c>
      <c r="AF2643" s="275">
        <v>101.01810004903967</v>
      </c>
      <c r="AG2643" s="275">
        <v>9.3541752569590422</v>
      </c>
      <c r="AH2643" s="275">
        <v>9.3541752569590422</v>
      </c>
      <c r="AI2643" s="275">
        <v>10.342082909207221</v>
      </c>
      <c r="AJ2643" s="275">
        <v>10.342082909207221</v>
      </c>
      <c r="AK2643" s="275">
        <v>10.342082909207221</v>
      </c>
    </row>
    <row r="2644" spans="1:37" ht="15" x14ac:dyDescent="0.25">
      <c r="A2644" s="269" t="s">
        <v>3367</v>
      </c>
      <c r="B2644" s="269" t="s">
        <v>1404</v>
      </c>
      <c r="C2644" s="275">
        <v>539</v>
      </c>
      <c r="D2644" s="269" t="s">
        <v>802</v>
      </c>
      <c r="E2644" s="275">
        <v>4682.5010269541026</v>
      </c>
      <c r="F2644" s="275">
        <v>2701.2003110890532</v>
      </c>
      <c r="G2644" s="275">
        <v>3478.0008033325671</v>
      </c>
      <c r="H2644" s="275">
        <v>3350.1781638043371</v>
      </c>
      <c r="I2644" s="275">
        <v>1967.1814942900839</v>
      </c>
      <c r="J2644" s="275">
        <v>2616.1885702772356</v>
      </c>
      <c r="K2644" s="275">
        <v>2461.2474254189738</v>
      </c>
      <c r="L2644" s="275">
        <v>1963.7526734714213</v>
      </c>
      <c r="M2644" s="275">
        <v>2213.4509779725668</v>
      </c>
      <c r="N2644" s="275">
        <v>1990.5539328460118</v>
      </c>
      <c r="O2644" s="275">
        <v>1571.8268684081122</v>
      </c>
      <c r="P2644" s="275">
        <v>1686.8290838596656</v>
      </c>
      <c r="Q2644" s="275">
        <v>1649.1906469586759</v>
      </c>
      <c r="R2644" s="275">
        <v>838.65675944482541</v>
      </c>
      <c r="S2644" s="275">
        <v>1278.4239520272931</v>
      </c>
      <c r="T2644" s="275">
        <v>1028.9724577261677</v>
      </c>
      <c r="U2644" s="275">
        <v>838.65675944482541</v>
      </c>
      <c r="V2644" s="275">
        <v>904.06117296537707</v>
      </c>
      <c r="W2644" s="275">
        <v>16.322864873625377</v>
      </c>
      <c r="X2644" s="275">
        <v>0.40984213539038644</v>
      </c>
      <c r="Y2644" s="275">
        <v>8.3663535045078827</v>
      </c>
      <c r="Z2644" s="275">
        <v>4.3972451046796719</v>
      </c>
      <c r="AA2644" s="275">
        <v>4.3972451046796719</v>
      </c>
      <c r="AB2644" s="275">
        <v>4.3972451046796719</v>
      </c>
      <c r="AC2644" s="275">
        <v>4.3972451046796719</v>
      </c>
      <c r="AD2644" s="275">
        <v>4.3972451046796719</v>
      </c>
      <c r="AE2644" s="275">
        <v>4.3972451046796719</v>
      </c>
      <c r="AF2644" s="275">
        <v>1438.1724589404653</v>
      </c>
      <c r="AG2644" s="275">
        <v>133.17334548003183</v>
      </c>
      <c r="AH2644" s="275">
        <v>133.17334548003183</v>
      </c>
      <c r="AI2644" s="275">
        <v>148.2779662732359</v>
      </c>
      <c r="AJ2644" s="275">
        <v>148.2779662732359</v>
      </c>
      <c r="AK2644" s="275">
        <v>148.2779662732359</v>
      </c>
    </row>
    <row r="2645" spans="1:37" ht="15" x14ac:dyDescent="0.25">
      <c r="A2645" s="269" t="s">
        <v>4508</v>
      </c>
      <c r="B2645" s="269" t="s">
        <v>4509</v>
      </c>
      <c r="C2645" s="275">
        <v>635</v>
      </c>
      <c r="D2645" s="269" t="s">
        <v>802</v>
      </c>
      <c r="E2645" s="275">
        <v>4864.8669732128228</v>
      </c>
      <c r="F2645" s="275">
        <v>2707.2275272294423</v>
      </c>
      <c r="G2645" s="275">
        <v>3555.898704226835</v>
      </c>
      <c r="H2645" s="275">
        <v>3422.7042936013495</v>
      </c>
      <c r="I2645" s="275">
        <v>1978.8082103790939</v>
      </c>
      <c r="J2645" s="275">
        <v>2647.8827001697473</v>
      </c>
      <c r="K2645" s="275">
        <v>2534.3939552144129</v>
      </c>
      <c r="L2645" s="275">
        <v>1975.3793895604313</v>
      </c>
      <c r="M2645" s="275">
        <v>2247.0093727833123</v>
      </c>
      <c r="N2645" s="275">
        <v>2074.4572074333046</v>
      </c>
      <c r="O2645" s="275">
        <v>1614.6944110482557</v>
      </c>
      <c r="P2645" s="275">
        <v>1741.6648040758082</v>
      </c>
      <c r="Q2645" s="275">
        <v>1699.9717964559131</v>
      </c>
      <c r="R2645" s="275">
        <v>882.0445567173756</v>
      </c>
      <c r="S2645" s="275">
        <v>1324.9839694401282</v>
      </c>
      <c r="T2645" s="275">
        <v>1071.1551886059933</v>
      </c>
      <c r="U2645" s="275">
        <v>882.0445567173756</v>
      </c>
      <c r="V2645" s="275">
        <v>950.71285993473907</v>
      </c>
      <c r="W2645" s="275">
        <v>18.576225367485911</v>
      </c>
      <c r="X2645" s="275">
        <v>0.45393560574308289</v>
      </c>
      <c r="Y2645" s="275">
        <v>9.5150804866144973</v>
      </c>
      <c r="Z2645" s="275">
        <v>5.1057248292540676</v>
      </c>
      <c r="AA2645" s="275">
        <v>5.1057248292540676</v>
      </c>
      <c r="AB2645" s="275">
        <v>5.1057248292540676</v>
      </c>
      <c r="AC2645" s="275">
        <v>5.1057248292540676</v>
      </c>
      <c r="AD2645" s="275">
        <v>5.1057248292540676</v>
      </c>
      <c r="AE2645" s="275">
        <v>5.1057248292540676</v>
      </c>
      <c r="AF2645" s="275">
        <v>1494.7920582836655</v>
      </c>
      <c r="AG2645" s="275">
        <v>138.41626483583178</v>
      </c>
      <c r="AH2645" s="275">
        <v>138.41626483583178</v>
      </c>
      <c r="AI2645" s="275">
        <v>154.01400860737382</v>
      </c>
      <c r="AJ2645" s="275">
        <v>154.01400860737382</v>
      </c>
      <c r="AK2645" s="275">
        <v>154.01400860737382</v>
      </c>
    </row>
    <row r="2646" spans="1:37" ht="15" x14ac:dyDescent="0.25">
      <c r="A2646" s="269" t="s">
        <v>3368</v>
      </c>
      <c r="B2646" s="269" t="s">
        <v>1405</v>
      </c>
      <c r="C2646" s="275">
        <v>536</v>
      </c>
      <c r="D2646" s="269" t="s">
        <v>802</v>
      </c>
      <c r="E2646" s="275">
        <v>4636.6952995591737</v>
      </c>
      <c r="F2646" s="275">
        <v>2658.0519305881116</v>
      </c>
      <c r="G2646" s="275">
        <v>3438.0525619890213</v>
      </c>
      <c r="H2646" s="275">
        <v>3322.4085271825256</v>
      </c>
      <c r="I2646" s="275">
        <v>1916.2411347029561</v>
      </c>
      <c r="J2646" s="275">
        <v>2574.9890953573768</v>
      </c>
      <c r="K2646" s="275">
        <v>2434.1594451210458</v>
      </c>
      <c r="L2646" s="275">
        <v>1912.8123138842934</v>
      </c>
      <c r="M2646" s="275">
        <v>2170.3296865083157</v>
      </c>
      <c r="N2646" s="275">
        <v>1982.7826165606048</v>
      </c>
      <c r="O2646" s="275">
        <v>1557.4914391358038</v>
      </c>
      <c r="P2646" s="275">
        <v>1676.0328700863884</v>
      </c>
      <c r="Q2646" s="275">
        <v>1635.2832034343667</v>
      </c>
      <c r="R2646" s="275">
        <v>816.65194253893196</v>
      </c>
      <c r="S2646" s="275">
        <v>1263.6800392215976</v>
      </c>
      <c r="T2646" s="275">
        <v>1008.3394925041673</v>
      </c>
      <c r="U2646" s="275">
        <v>816.65194253893196</v>
      </c>
      <c r="V2646" s="275">
        <v>886.61797777732613</v>
      </c>
      <c r="W2646" s="275">
        <v>8.0635862508454075</v>
      </c>
      <c r="X2646" s="275">
        <v>0.26674892613256168</v>
      </c>
      <c r="Y2646" s="275">
        <v>4.1651675884889849</v>
      </c>
      <c r="Z2646" s="275">
        <v>3.0258234550629068</v>
      </c>
      <c r="AA2646" s="275">
        <v>3.0258234550629068</v>
      </c>
      <c r="AB2646" s="275">
        <v>3.0258234550629068</v>
      </c>
      <c r="AC2646" s="275">
        <v>3.0258234550629068</v>
      </c>
      <c r="AD2646" s="275">
        <v>3.0258234550629068</v>
      </c>
      <c r="AE2646" s="275">
        <v>3.0258234550629068</v>
      </c>
      <c r="AF2646" s="275">
        <v>1428.014769892565</v>
      </c>
      <c r="AG2646" s="275">
        <v>132.23275212093182</v>
      </c>
      <c r="AH2646" s="275">
        <v>132.23275212093182</v>
      </c>
      <c r="AI2646" s="275">
        <v>146.99877132603388</v>
      </c>
      <c r="AJ2646" s="275">
        <v>146.99877132603388</v>
      </c>
      <c r="AK2646" s="275">
        <v>146.99877132603388</v>
      </c>
    </row>
    <row r="2647" spans="1:37" ht="15" x14ac:dyDescent="0.25">
      <c r="A2647" s="269" t="s">
        <v>1403</v>
      </c>
      <c r="B2647" s="269" t="s">
        <v>1404</v>
      </c>
      <c r="C2647" s="275">
        <v>720</v>
      </c>
      <c r="D2647" s="269" t="s">
        <v>802</v>
      </c>
      <c r="E2647" s="275">
        <v>5544.6041850939528</v>
      </c>
      <c r="F2647" s="275">
        <v>2353.9779376034198</v>
      </c>
      <c r="G2647" s="275">
        <v>3637.1232997839711</v>
      </c>
      <c r="H2647" s="275">
        <v>3458.026563366695</v>
      </c>
      <c r="I2647" s="275">
        <v>1914.7302901855535</v>
      </c>
      <c r="J2647" s="275">
        <v>2561.3276231125265</v>
      </c>
      <c r="K2647" s="275">
        <v>2818.6300945269668</v>
      </c>
      <c r="L2647" s="275">
        <v>1911.3014693668908</v>
      </c>
      <c r="M2647" s="275">
        <v>2280.6554857628262</v>
      </c>
      <c r="N2647" s="275">
        <v>2041.6752480933271</v>
      </c>
      <c r="O2647" s="275">
        <v>1322.5682772216785</v>
      </c>
      <c r="P2647" s="275">
        <v>1527.8589456024581</v>
      </c>
      <c r="Q2647" s="275">
        <v>1459.8843661921301</v>
      </c>
      <c r="R2647" s="275">
        <v>822.49704174919248</v>
      </c>
      <c r="S2647" s="275">
        <v>1162.2870865641517</v>
      </c>
      <c r="T2647" s="275">
        <v>966.86914973029855</v>
      </c>
      <c r="U2647" s="275">
        <v>822.49704174919248</v>
      </c>
      <c r="V2647" s="275">
        <v>898.0020977160367</v>
      </c>
      <c r="W2647" s="275">
        <v>29.403341139124095</v>
      </c>
      <c r="X2647" s="275">
        <v>0.64627619110898848</v>
      </c>
      <c r="Y2647" s="275">
        <v>15.024808665116542</v>
      </c>
      <c r="Z2647" s="275">
        <v>6.4743169738949486</v>
      </c>
      <c r="AA2647" s="275">
        <v>6.4743169738949486</v>
      </c>
      <c r="AB2647" s="275">
        <v>6.4743169738949486</v>
      </c>
      <c r="AC2647" s="275">
        <v>6.4743169738949486</v>
      </c>
      <c r="AD2647" s="275">
        <v>6.4743169738949486</v>
      </c>
      <c r="AE2647" s="275">
        <v>6.4743169738949486</v>
      </c>
      <c r="AF2647" s="275">
        <v>1639.2895589303228</v>
      </c>
      <c r="AG2647" s="275">
        <v>151.79658821723157</v>
      </c>
      <c r="AH2647" s="275">
        <v>151.79658821723157</v>
      </c>
      <c r="AI2647" s="275">
        <v>165.60169366212841</v>
      </c>
      <c r="AJ2647" s="275">
        <v>165.60169366212841</v>
      </c>
      <c r="AK2647" s="275">
        <v>165.60169366212841</v>
      </c>
    </row>
    <row r="2648" spans="1:37" ht="15" x14ac:dyDescent="0.25">
      <c r="A2648" s="269" t="s">
        <v>3369</v>
      </c>
      <c r="B2648" s="269" t="s">
        <v>2713</v>
      </c>
      <c r="C2648" s="275">
        <v>96</v>
      </c>
      <c r="D2648" s="269" t="s">
        <v>802</v>
      </c>
      <c r="E2648" s="275">
        <v>182.36594625872124</v>
      </c>
      <c r="F2648" s="275">
        <v>6.0272161403891662</v>
      </c>
      <c r="G2648" s="275">
        <v>77.897900894267508</v>
      </c>
      <c r="H2648" s="275">
        <v>72.526129797012587</v>
      </c>
      <c r="I2648" s="275">
        <v>11.626716089009964</v>
      </c>
      <c r="J2648" s="275">
        <v>31.694129892511519</v>
      </c>
      <c r="K2648" s="275">
        <v>73.146529795439022</v>
      </c>
      <c r="L2648" s="275">
        <v>8.5247160968777766</v>
      </c>
      <c r="M2648" s="275">
        <v>33.558394810745341</v>
      </c>
      <c r="N2648" s="275">
        <v>83.903274587292813</v>
      </c>
      <c r="O2648" s="275">
        <v>42.867542640143824</v>
      </c>
      <c r="P2648" s="275">
        <v>54.835720216142953</v>
      </c>
      <c r="Q2648" s="275">
        <v>50.781149497237323</v>
      </c>
      <c r="R2648" s="275">
        <v>43.375686820675035</v>
      </c>
      <c r="S2648" s="275">
        <v>46.560017412835357</v>
      </c>
      <c r="T2648" s="275">
        <v>52.24399900883769</v>
      </c>
      <c r="U2648" s="275">
        <v>42.182730879825883</v>
      </c>
      <c r="V2648" s="275">
        <v>46.651686969362174</v>
      </c>
      <c r="W2648" s="275">
        <v>2.2533604938605318</v>
      </c>
      <c r="X2648" s="275">
        <v>4.4093470352696326E-2</v>
      </c>
      <c r="Y2648" s="275">
        <v>1.1487269821066142</v>
      </c>
      <c r="Z2648" s="275">
        <v>0.70847972457439667</v>
      </c>
      <c r="AA2648" s="275">
        <v>0.70847972457439667</v>
      </c>
      <c r="AB2648" s="275">
        <v>0.70847972457439667</v>
      </c>
      <c r="AC2648" s="275">
        <v>0.70847972457439667</v>
      </c>
      <c r="AD2648" s="275">
        <v>0.70847972457439667</v>
      </c>
      <c r="AE2648" s="275">
        <v>0.70847972457439667</v>
      </c>
      <c r="AF2648" s="275">
        <v>56.619599343200008</v>
      </c>
      <c r="AG2648" s="275">
        <v>5.2429193557999998</v>
      </c>
      <c r="AH2648" s="275">
        <v>5.2429193557999998</v>
      </c>
      <c r="AI2648" s="275">
        <v>5.7360423341379407</v>
      </c>
      <c r="AJ2648" s="275">
        <v>5.7360423341379407</v>
      </c>
      <c r="AK2648" s="275">
        <v>5.7360423341379407</v>
      </c>
    </row>
    <row r="2649" spans="1:37" ht="15" x14ac:dyDescent="0.25">
      <c r="A2649" s="269" t="s">
        <v>3370</v>
      </c>
      <c r="B2649" s="269" t="s">
        <v>2714</v>
      </c>
      <c r="C2649" s="275">
        <v>96</v>
      </c>
      <c r="D2649" s="269" t="s">
        <v>802</v>
      </c>
      <c r="E2649" s="275">
        <v>181.02961262672039</v>
      </c>
      <c r="F2649" s="275">
        <v>6.0195559553816507</v>
      </c>
      <c r="G2649" s="275">
        <v>77.380610259657828</v>
      </c>
      <c r="H2649" s="275">
        <v>71.769041438369072</v>
      </c>
      <c r="I2649" s="275">
        <v>11.601638255567808</v>
      </c>
      <c r="J2649" s="275">
        <v>31.463479395945321</v>
      </c>
      <c r="K2649" s="275">
        <v>72.389441436795494</v>
      </c>
      <c r="L2649" s="275">
        <v>9.1200382618620583</v>
      </c>
      <c r="M2649" s="275">
        <v>33.40637197476866</v>
      </c>
      <c r="N2649" s="275">
        <v>87.211799278271258</v>
      </c>
      <c r="O2649" s="275">
        <v>42.894010837671658</v>
      </c>
      <c r="P2649" s="275">
        <v>55.995909541112717</v>
      </c>
      <c r="Q2649" s="275">
        <v>51.045831472515594</v>
      </c>
      <c r="R2649" s="275">
        <v>43.402155018202869</v>
      </c>
      <c r="S2649" s="275">
        <v>47.162168906593443</v>
      </c>
      <c r="T2649" s="275">
        <v>53.435067897589938</v>
      </c>
      <c r="U2649" s="275">
        <v>42.31809418458522</v>
      </c>
      <c r="V2649" s="275">
        <v>47.518714194234349</v>
      </c>
      <c r="W2649" s="275">
        <v>2.2533604938605318</v>
      </c>
      <c r="X2649" s="275">
        <v>4.4093470352696326E-2</v>
      </c>
      <c r="Y2649" s="275">
        <v>1.1487269821066142</v>
      </c>
      <c r="Z2649" s="275">
        <v>0.70847972457439667</v>
      </c>
      <c r="AA2649" s="275">
        <v>0.70847972457439667</v>
      </c>
      <c r="AB2649" s="275">
        <v>0.70847972457439667</v>
      </c>
      <c r="AC2649" s="275">
        <v>0.70847972457439667</v>
      </c>
      <c r="AD2649" s="275">
        <v>0.70847972457439667</v>
      </c>
      <c r="AE2649" s="275">
        <v>0.70847972457439667</v>
      </c>
      <c r="AF2649" s="275">
        <v>54.326962855100007</v>
      </c>
      <c r="AG2649" s="275">
        <v>5.030623198999999</v>
      </c>
      <c r="AH2649" s="275">
        <v>5.030623198999999</v>
      </c>
      <c r="AI2649" s="275">
        <v>5.7133979072989165</v>
      </c>
      <c r="AJ2649" s="275">
        <v>5.7133979072989165</v>
      </c>
      <c r="AK2649" s="275">
        <v>5.7133979072989165</v>
      </c>
    </row>
    <row r="2650" spans="1:37" ht="15" x14ac:dyDescent="0.25">
      <c r="A2650" s="269" t="s">
        <v>3371</v>
      </c>
      <c r="B2650" s="269" t="s">
        <v>2711</v>
      </c>
      <c r="C2650" s="275">
        <v>269</v>
      </c>
      <c r="D2650" s="269" t="s">
        <v>802</v>
      </c>
      <c r="E2650" s="275">
        <v>2733.6072340680889</v>
      </c>
      <c r="F2650" s="275">
        <v>752.30651820303922</v>
      </c>
      <c r="G2650" s="275">
        <v>1567.3372106072954</v>
      </c>
      <c r="H2650" s="275">
        <v>1554.2051715612902</v>
      </c>
      <c r="I2650" s="275">
        <v>839.82101886453165</v>
      </c>
      <c r="J2650" s="275">
        <v>1063.1136442187731</v>
      </c>
      <c r="K2650" s="275">
        <v>1566.6969717765342</v>
      </c>
      <c r="L2650" s="275">
        <v>778.11360389413358</v>
      </c>
      <c r="M2650" s="275">
        <v>1091.9722211340372</v>
      </c>
      <c r="N2650" s="275">
        <v>667.44767621565825</v>
      </c>
      <c r="O2650" s="275">
        <v>248.72061177775845</v>
      </c>
      <c r="P2650" s="275">
        <v>376.48699308280857</v>
      </c>
      <c r="Q2650" s="275">
        <v>340.69519221088035</v>
      </c>
      <c r="R2650" s="275">
        <v>262.57025376473837</v>
      </c>
      <c r="S2650" s="275">
        <v>297.80805410053864</v>
      </c>
      <c r="T2650" s="275">
        <v>360.23889096902951</v>
      </c>
      <c r="U2650" s="275">
        <v>249.9440020614515</v>
      </c>
      <c r="V2650" s="275">
        <v>304.14534288364177</v>
      </c>
      <c r="W2650" s="275">
        <v>9.271407905332044</v>
      </c>
      <c r="X2650" s="275">
        <v>0.2845194793495987</v>
      </c>
      <c r="Y2650" s="275">
        <v>4.7779636923408217</v>
      </c>
      <c r="Z2650" s="275">
        <v>3.2879778159245392</v>
      </c>
      <c r="AA2650" s="275">
        <v>3.2879778159245392</v>
      </c>
      <c r="AB2650" s="275">
        <v>3.2879778159245392</v>
      </c>
      <c r="AC2650" s="275">
        <v>3.2879778159245392</v>
      </c>
      <c r="AD2650" s="275">
        <v>3.2879778159245392</v>
      </c>
      <c r="AE2650" s="275">
        <v>3.2879778159245392</v>
      </c>
      <c r="AF2650" s="275">
        <v>646.58952053700216</v>
      </c>
      <c r="AG2650" s="275">
        <v>59.873554637858007</v>
      </c>
      <c r="AH2650" s="275">
        <v>59.873554637858007</v>
      </c>
      <c r="AI2650" s="275">
        <v>72.838189186064398</v>
      </c>
      <c r="AJ2650" s="275">
        <v>72.838189186064398</v>
      </c>
      <c r="AK2650" s="275">
        <v>72.838189186064398</v>
      </c>
    </row>
    <row r="2651" spans="1:37" ht="15" x14ac:dyDescent="0.25">
      <c r="A2651" s="269" t="s">
        <v>3372</v>
      </c>
      <c r="B2651" s="269" t="s">
        <v>2712</v>
      </c>
      <c r="C2651" s="275">
        <v>269</v>
      </c>
      <c r="D2651" s="269" t="s">
        <v>802</v>
      </c>
      <c r="E2651" s="275">
        <v>2730.9345668040874</v>
      </c>
      <c r="F2651" s="275">
        <v>752.29119783302417</v>
      </c>
      <c r="G2651" s="275">
        <v>1566.3026293380753</v>
      </c>
      <c r="H2651" s="275">
        <v>1552.6909948440029</v>
      </c>
      <c r="I2651" s="275">
        <v>839.77086319764726</v>
      </c>
      <c r="J2651" s="275">
        <v>1062.6523432256406</v>
      </c>
      <c r="K2651" s="275">
        <v>1565.1827950592474</v>
      </c>
      <c r="L2651" s="275">
        <v>778.06344822724918</v>
      </c>
      <c r="M2651" s="275">
        <v>1091.3579754628706</v>
      </c>
      <c r="N2651" s="275">
        <v>674.06472559761517</v>
      </c>
      <c r="O2651" s="275">
        <v>248.77354817281409</v>
      </c>
      <c r="P2651" s="275">
        <v>378.80737173274815</v>
      </c>
      <c r="Q2651" s="275">
        <v>344.87716742027709</v>
      </c>
      <c r="R2651" s="275">
        <v>262.62319015979398</v>
      </c>
      <c r="S2651" s="275">
        <v>299.01235708805473</v>
      </c>
      <c r="T2651" s="275">
        <v>362.62102874653397</v>
      </c>
      <c r="U2651" s="275">
        <v>249.99693845650714</v>
      </c>
      <c r="V2651" s="275">
        <v>305.81283932789489</v>
      </c>
      <c r="W2651" s="275">
        <v>8.0635862508454075</v>
      </c>
      <c r="X2651" s="275">
        <v>0.26674892613256168</v>
      </c>
      <c r="Y2651" s="275">
        <v>4.1651675884889849</v>
      </c>
      <c r="Z2651" s="275">
        <v>3.0258234550629068</v>
      </c>
      <c r="AA2651" s="275">
        <v>3.0258234550629068</v>
      </c>
      <c r="AB2651" s="275">
        <v>3.0258234550629068</v>
      </c>
      <c r="AC2651" s="275">
        <v>3.0258234550629068</v>
      </c>
      <c r="AD2651" s="275">
        <v>3.0258234550629068</v>
      </c>
      <c r="AE2651" s="275">
        <v>3.0258234550629068</v>
      </c>
      <c r="AF2651" s="275">
        <v>642.00424756080213</v>
      </c>
      <c r="AG2651" s="275">
        <v>59.448962324258005</v>
      </c>
      <c r="AH2651" s="275">
        <v>59.448962324258005</v>
      </c>
      <c r="AI2651" s="275">
        <v>72.792900332386353</v>
      </c>
      <c r="AJ2651" s="275">
        <v>72.792900332386353</v>
      </c>
      <c r="AK2651" s="275">
        <v>72.792900332386353</v>
      </c>
    </row>
    <row r="2652" spans="1:37" ht="15" x14ac:dyDescent="0.25">
      <c r="A2652" s="269" t="s">
        <v>1406</v>
      </c>
      <c r="B2652" s="269" t="s">
        <v>1407</v>
      </c>
      <c r="C2652" s="275">
        <v>182</v>
      </c>
      <c r="D2652" s="269" t="s">
        <v>802</v>
      </c>
      <c r="E2652" s="275">
        <v>2052.8108838818457</v>
      </c>
      <c r="F2652" s="275">
        <v>239.83376547550051</v>
      </c>
      <c r="G2652" s="275">
        <v>985.80340096485713</v>
      </c>
      <c r="H2652" s="275">
        <v>978.38105079634511</v>
      </c>
      <c r="I2652" s="275">
        <v>348.13276635264236</v>
      </c>
      <c r="J2652" s="275">
        <v>539.17825138836395</v>
      </c>
      <c r="K2652" s="275">
        <v>995.49065104706619</v>
      </c>
      <c r="L2652" s="275">
        <v>267.95415124033775</v>
      </c>
      <c r="M2652" s="275">
        <v>568.95731876844923</v>
      </c>
      <c r="N2652" s="275">
        <v>547.9313580768528</v>
      </c>
      <c r="O2652" s="275">
        <v>159.5646762526093</v>
      </c>
      <c r="P2652" s="275">
        <v>279.17006825209512</v>
      </c>
      <c r="Q2652" s="275">
        <v>255.38094553369274</v>
      </c>
      <c r="R2652" s="275">
        <v>185.24789217129094</v>
      </c>
      <c r="S2652" s="275">
        <v>213.66695611911075</v>
      </c>
      <c r="T2652" s="275">
        <v>279.16369088222723</v>
      </c>
      <c r="U2652" s="275">
        <v>163.39573799194386</v>
      </c>
      <c r="V2652" s="275">
        <v>222.16516926414241</v>
      </c>
      <c r="W2652" s="275">
        <v>8.0810215640545806</v>
      </c>
      <c r="X2652" s="275">
        <v>0.26693608835968574</v>
      </c>
      <c r="Y2652" s="275">
        <v>4.1739788262071329</v>
      </c>
      <c r="Z2652" s="275">
        <v>3.0262670481314968</v>
      </c>
      <c r="AA2652" s="275">
        <v>3.0262670481314968</v>
      </c>
      <c r="AB2652" s="275">
        <v>3.0262670481314968</v>
      </c>
      <c r="AC2652" s="275">
        <v>3.0262670481314968</v>
      </c>
      <c r="AD2652" s="275">
        <v>3.0262670481314968</v>
      </c>
      <c r="AE2652" s="275">
        <v>3.0262670481314968</v>
      </c>
      <c r="AF2652" s="275">
        <v>549.92471752919755</v>
      </c>
      <c r="AG2652" s="275">
        <v>50.922492154157581</v>
      </c>
      <c r="AH2652" s="275">
        <v>50.922492154157581</v>
      </c>
      <c r="AI2652" s="275">
        <v>61.526029836009613</v>
      </c>
      <c r="AJ2652" s="275">
        <v>61.526029836009613</v>
      </c>
      <c r="AK2652" s="275">
        <v>61.526029836009613</v>
      </c>
    </row>
    <row r="2653" spans="1:37" ht="15" x14ac:dyDescent="0.25">
      <c r="A2653" s="269" t="s">
        <v>1408</v>
      </c>
      <c r="B2653" s="269" t="s">
        <v>1409</v>
      </c>
      <c r="C2653" s="275">
        <v>177</v>
      </c>
      <c r="D2653" s="269" t="s">
        <v>802</v>
      </c>
      <c r="E2653" s="275">
        <v>1177.1651030678395</v>
      </c>
      <c r="F2653" s="275">
        <v>561.55280058628318</v>
      </c>
      <c r="G2653" s="275">
        <v>814.36692411436491</v>
      </c>
      <c r="H2653" s="275">
        <v>777.01093408061854</v>
      </c>
      <c r="I2653" s="275">
        <v>588.05530071324119</v>
      </c>
      <c r="J2653" s="275">
        <v>651.81976456069492</v>
      </c>
      <c r="K2653" s="275">
        <v>780.55913414790041</v>
      </c>
      <c r="L2653" s="275">
        <v>573.86250044411429</v>
      </c>
      <c r="M2653" s="275">
        <v>655.30302951296301</v>
      </c>
      <c r="N2653" s="275">
        <v>281.55633465410938</v>
      </c>
      <c r="O2653" s="275">
        <v>137.95322838884869</v>
      </c>
      <c r="P2653" s="275">
        <v>178.95907460062506</v>
      </c>
      <c r="Q2653" s="275">
        <v>167.55224797869587</v>
      </c>
      <c r="R2653" s="275">
        <v>143.82884396441207</v>
      </c>
      <c r="S2653" s="275">
        <v>152.30827778544591</v>
      </c>
      <c r="T2653" s="275">
        <v>174.44554323508072</v>
      </c>
      <c r="U2653" s="275">
        <v>138.27277084067302</v>
      </c>
      <c r="V2653" s="275">
        <v>152.95380314808619</v>
      </c>
      <c r="W2653" s="275">
        <v>6.5090119997999665</v>
      </c>
      <c r="X2653" s="275">
        <v>0.11332743177644551</v>
      </c>
      <c r="Y2653" s="275">
        <v>3.3111697157882061</v>
      </c>
      <c r="Z2653" s="275">
        <v>1.0543540980416841</v>
      </c>
      <c r="AA2653" s="275">
        <v>1.0543540980416841</v>
      </c>
      <c r="AB2653" s="275">
        <v>1.0543540980416841</v>
      </c>
      <c r="AC2653" s="275">
        <v>1.0543540980416841</v>
      </c>
      <c r="AD2653" s="275">
        <v>1.0543540980416841</v>
      </c>
      <c r="AE2653" s="275">
        <v>1.0543540980416841</v>
      </c>
      <c r="AF2653" s="275">
        <v>260.95817023110465</v>
      </c>
      <c r="AG2653" s="275">
        <v>24.16446348050043</v>
      </c>
      <c r="AH2653" s="275">
        <v>24.16446348050043</v>
      </c>
      <c r="AI2653" s="275">
        <v>24.4017743171989</v>
      </c>
      <c r="AJ2653" s="275">
        <v>24.4017743171989</v>
      </c>
      <c r="AK2653" s="275">
        <v>24.4017743171989</v>
      </c>
    </row>
    <row r="2654" spans="1:37" ht="15" x14ac:dyDescent="0.25">
      <c r="A2654" s="269" t="s">
        <v>1410</v>
      </c>
      <c r="B2654" s="269" t="s">
        <v>1411</v>
      </c>
      <c r="C2654" s="275">
        <v>218</v>
      </c>
      <c r="D2654" s="269" t="s">
        <v>802</v>
      </c>
      <c r="E2654" s="275">
        <v>1044.4363197783362</v>
      </c>
      <c r="F2654" s="275">
        <v>282.3994931757054</v>
      </c>
      <c r="G2654" s="275">
        <v>595.52809629518811</v>
      </c>
      <c r="H2654" s="275">
        <v>547.51069994927809</v>
      </c>
      <c r="I2654" s="275">
        <v>310.98999324735024</v>
      </c>
      <c r="J2654" s="275">
        <v>391.75997383350085</v>
      </c>
      <c r="K2654" s="275">
        <v>551.05890001655985</v>
      </c>
      <c r="L2654" s="275">
        <v>296.79719297822334</v>
      </c>
      <c r="M2654" s="275">
        <v>395.24323878576894</v>
      </c>
      <c r="N2654" s="275">
        <v>304.50422536875271</v>
      </c>
      <c r="O2654" s="275">
        <v>117.36704258660828</v>
      </c>
      <c r="P2654" s="275">
        <v>171.08242618332483</v>
      </c>
      <c r="Q2654" s="275">
        <v>155.37327554463587</v>
      </c>
      <c r="R2654" s="275">
        <v>123.21359307767059</v>
      </c>
      <c r="S2654" s="275">
        <v>134.89764689035923</v>
      </c>
      <c r="T2654" s="275">
        <v>162.25688243952038</v>
      </c>
      <c r="U2654" s="275">
        <v>116.94555808632794</v>
      </c>
      <c r="V2654" s="275">
        <v>135.36518178609862</v>
      </c>
      <c r="W2654" s="275">
        <v>7.7618506069762079</v>
      </c>
      <c r="X2654" s="275">
        <v>0.14069001493206973</v>
      </c>
      <c r="Y2654" s="275">
        <v>3.9512703109541389</v>
      </c>
      <c r="Z2654" s="275">
        <v>1.2844285389666374</v>
      </c>
      <c r="AA2654" s="275">
        <v>1.2844285389666374</v>
      </c>
      <c r="AB2654" s="275">
        <v>1.2844285389666374</v>
      </c>
      <c r="AC2654" s="275">
        <v>1.2844285389666374</v>
      </c>
      <c r="AD2654" s="275">
        <v>1.2844285389666374</v>
      </c>
      <c r="AE2654" s="275">
        <v>1.2844285389666374</v>
      </c>
      <c r="AF2654" s="275">
        <v>302.79152019681987</v>
      </c>
      <c r="AG2654" s="275">
        <v>28.038190210700911</v>
      </c>
      <c r="AH2654" s="275">
        <v>28.038190210700911</v>
      </c>
      <c r="AI2654" s="275">
        <v>27.694199897856688</v>
      </c>
      <c r="AJ2654" s="275">
        <v>27.694199897856688</v>
      </c>
      <c r="AK2654" s="275">
        <v>27.694199897856688</v>
      </c>
    </row>
    <row r="2655" spans="1:37" ht="15" x14ac:dyDescent="0.25">
      <c r="A2655" s="269" t="s">
        <v>3373</v>
      </c>
      <c r="B2655" s="269" t="s">
        <v>3374</v>
      </c>
      <c r="C2655" s="275">
        <v>635</v>
      </c>
      <c r="D2655" s="269" t="s">
        <v>802</v>
      </c>
      <c r="E2655" s="275">
        <v>4864.8669732128228</v>
      </c>
      <c r="F2655" s="275">
        <v>2707.2275272294423</v>
      </c>
      <c r="G2655" s="275">
        <v>3555.898704226835</v>
      </c>
      <c r="H2655" s="275">
        <v>3422.7042936013495</v>
      </c>
      <c r="I2655" s="275">
        <v>1978.8082103790939</v>
      </c>
      <c r="J2655" s="275">
        <v>2647.8827001697473</v>
      </c>
      <c r="K2655" s="275">
        <v>2534.3939552144129</v>
      </c>
      <c r="L2655" s="275">
        <v>1975.3793895604313</v>
      </c>
      <c r="M2655" s="275">
        <v>2247.0093727833123</v>
      </c>
      <c r="N2655" s="275">
        <v>2074.4572074333046</v>
      </c>
      <c r="O2655" s="275">
        <v>1614.6944110482557</v>
      </c>
      <c r="P2655" s="275">
        <v>1741.6648040758082</v>
      </c>
      <c r="Q2655" s="275">
        <v>1699.9717964559131</v>
      </c>
      <c r="R2655" s="275">
        <v>882.0445567173756</v>
      </c>
      <c r="S2655" s="275">
        <v>1324.9839694401282</v>
      </c>
      <c r="T2655" s="275">
        <v>1071.1551886059933</v>
      </c>
      <c r="U2655" s="275">
        <v>882.0445567173756</v>
      </c>
      <c r="V2655" s="275">
        <v>950.71285993473907</v>
      </c>
      <c r="W2655" s="275">
        <v>18.576225367485911</v>
      </c>
      <c r="X2655" s="275">
        <v>0.45393560574308289</v>
      </c>
      <c r="Y2655" s="275">
        <v>9.5150804866144973</v>
      </c>
      <c r="Z2655" s="275">
        <v>5.1057248292540676</v>
      </c>
      <c r="AA2655" s="275">
        <v>5.1057248292540676</v>
      </c>
      <c r="AB2655" s="275">
        <v>5.1057248292540676</v>
      </c>
      <c r="AC2655" s="275">
        <v>5.1057248292540676</v>
      </c>
      <c r="AD2655" s="275">
        <v>5.1057248292540676</v>
      </c>
      <c r="AE2655" s="275">
        <v>5.1057248292540676</v>
      </c>
      <c r="AF2655" s="275">
        <v>1494.7920582836655</v>
      </c>
      <c r="AG2655" s="275">
        <v>138.41626483583178</v>
      </c>
      <c r="AH2655" s="275">
        <v>138.41626483583178</v>
      </c>
      <c r="AI2655" s="275">
        <v>154.01400860737382</v>
      </c>
      <c r="AJ2655" s="275">
        <v>154.01400860737382</v>
      </c>
      <c r="AK2655" s="275">
        <v>154.01400860737382</v>
      </c>
    </row>
    <row r="2656" spans="1:37" ht="15" x14ac:dyDescent="0.25">
      <c r="A2656" s="269" t="s">
        <v>3375</v>
      </c>
      <c r="B2656" s="269" t="s">
        <v>3376</v>
      </c>
      <c r="C2656" s="275">
        <v>632</v>
      </c>
      <c r="D2656" s="269" t="s">
        <v>802</v>
      </c>
      <c r="E2656" s="275">
        <v>4817.724912185894</v>
      </c>
      <c r="F2656" s="275">
        <v>2664.0714865434934</v>
      </c>
      <c r="G2656" s="275">
        <v>3515.43317224868</v>
      </c>
      <c r="H2656" s="275">
        <v>3394.1775686208948</v>
      </c>
      <c r="I2656" s="275">
        <v>1927.8427729585237</v>
      </c>
      <c r="J2656" s="275">
        <v>2606.4525747533221</v>
      </c>
      <c r="K2656" s="275">
        <v>2506.5488865578418</v>
      </c>
      <c r="L2656" s="275">
        <v>1924.4139521398611</v>
      </c>
      <c r="M2656" s="275">
        <v>2203.736058483084</v>
      </c>
      <c r="N2656" s="275">
        <v>2069.9944158388757</v>
      </c>
      <c r="O2656" s="275">
        <v>1600.3854499734755</v>
      </c>
      <c r="P2656" s="275">
        <v>1732.0287796275009</v>
      </c>
      <c r="Q2656" s="275">
        <v>1686.3290349068823</v>
      </c>
      <c r="R2656" s="275">
        <v>860.06620800900998</v>
      </c>
      <c r="S2656" s="275">
        <v>1310.842208128191</v>
      </c>
      <c r="T2656" s="275">
        <v>1050.6575866887524</v>
      </c>
      <c r="U2656" s="275">
        <v>860.06620800900998</v>
      </c>
      <c r="V2656" s="275">
        <v>934.13669197156037</v>
      </c>
      <c r="W2656" s="275">
        <v>10.316946744705938</v>
      </c>
      <c r="X2656" s="275">
        <v>0.31084239648525791</v>
      </c>
      <c r="Y2656" s="275">
        <v>5.3138945705955978</v>
      </c>
      <c r="Z2656" s="275">
        <v>3.7343031796373043</v>
      </c>
      <c r="AA2656" s="275">
        <v>3.7343031796373043</v>
      </c>
      <c r="AB2656" s="275">
        <v>3.7343031796373043</v>
      </c>
      <c r="AC2656" s="275">
        <v>3.7343031796373043</v>
      </c>
      <c r="AD2656" s="275">
        <v>3.7343031796373043</v>
      </c>
      <c r="AE2656" s="275">
        <v>3.7343031796373043</v>
      </c>
      <c r="AF2656" s="275">
        <v>1482.3417327476652</v>
      </c>
      <c r="AG2656" s="275">
        <v>137.26337531993181</v>
      </c>
      <c r="AH2656" s="275">
        <v>137.26337531993181</v>
      </c>
      <c r="AI2656" s="275">
        <v>152.71216923333282</v>
      </c>
      <c r="AJ2656" s="275">
        <v>152.71216923333282</v>
      </c>
      <c r="AK2656" s="275">
        <v>152.71216923333282</v>
      </c>
    </row>
    <row r="2657" spans="1:37" ht="15" x14ac:dyDescent="0.25">
      <c r="A2657" s="269" t="s">
        <v>724</v>
      </c>
      <c r="B2657" s="269" t="s">
        <v>725</v>
      </c>
      <c r="C2657" s="275">
        <v>1605</v>
      </c>
      <c r="D2657" s="269" t="s">
        <v>802</v>
      </c>
      <c r="E2657" s="275">
        <v>58365.935551413793</v>
      </c>
      <c r="F2657" s="275">
        <v>18721.628124745876</v>
      </c>
      <c r="G2657" s="275">
        <v>30857.841999159424</v>
      </c>
      <c r="H2657" s="275">
        <v>37539.65434926642</v>
      </c>
      <c r="I2657" s="275">
        <v>22373.482308387353</v>
      </c>
      <c r="J2657" s="275">
        <v>26576.086494097381</v>
      </c>
      <c r="K2657" s="275">
        <v>33576.998199491944</v>
      </c>
      <c r="L2657" s="275">
        <v>16682.858716184743</v>
      </c>
      <c r="M2657" s="275">
        <v>24400.43602293195</v>
      </c>
      <c r="N2657" s="275">
        <v>9527.6628219631912</v>
      </c>
      <c r="O2657" s="275">
        <v>4873.0345132584134</v>
      </c>
      <c r="P2657" s="275">
        <v>6390.65725655189</v>
      </c>
      <c r="Q2657" s="275">
        <v>6693.5866544795363</v>
      </c>
      <c r="R2657" s="275">
        <v>5234.736907824129</v>
      </c>
      <c r="S2657" s="275">
        <v>5705.0795851983894</v>
      </c>
      <c r="T2657" s="275">
        <v>6439.7269949267256</v>
      </c>
      <c r="U2657" s="275">
        <v>4838.0378877272169</v>
      </c>
      <c r="V2657" s="275">
        <v>5348.7296687864646</v>
      </c>
      <c r="W2657" s="275">
        <v>1652.1447496742394</v>
      </c>
      <c r="X2657" s="275">
        <v>50.37662533193901</v>
      </c>
      <c r="Y2657" s="275">
        <v>851.26068750308923</v>
      </c>
      <c r="Z2657" s="275">
        <v>410.71574291290375</v>
      </c>
      <c r="AA2657" s="275">
        <v>410.71574291290375</v>
      </c>
      <c r="AB2657" s="275">
        <v>410.71574291290375</v>
      </c>
      <c r="AC2657" s="275">
        <v>410.71574291290375</v>
      </c>
      <c r="AD2657" s="275">
        <v>410.71574291290375</v>
      </c>
      <c r="AE2657" s="275">
        <v>410.71574291290375</v>
      </c>
      <c r="AF2657" s="275">
        <v>11807.432113701128</v>
      </c>
      <c r="AG2657" s="275">
        <v>1090.8180509571291</v>
      </c>
      <c r="AH2657" s="275">
        <v>1090.8180509571291</v>
      </c>
      <c r="AI2657" s="275">
        <v>4569.9761723245319</v>
      </c>
      <c r="AJ2657" s="275">
        <v>4569.9761723245319</v>
      </c>
      <c r="AK2657" s="275">
        <v>4569.9761723245319</v>
      </c>
    </row>
    <row r="2658" spans="1:37" ht="15" x14ac:dyDescent="0.25">
      <c r="A2658" s="269" t="s">
        <v>1412</v>
      </c>
      <c r="B2658" s="269" t="s">
        <v>1413</v>
      </c>
      <c r="C2658" s="275">
        <v>235</v>
      </c>
      <c r="D2658" s="269" t="s">
        <v>802</v>
      </c>
      <c r="E2658" s="275">
        <v>3231.9731707469527</v>
      </c>
      <c r="F2658" s="275">
        <v>505.77842345206591</v>
      </c>
      <c r="G2658" s="275">
        <v>1535.2836239249152</v>
      </c>
      <c r="H2658" s="275">
        <v>1349.9156898243382</v>
      </c>
      <c r="I2658" s="275">
        <v>501.58108434616958</v>
      </c>
      <c r="J2658" s="275">
        <v>842.00317031756924</v>
      </c>
      <c r="K2658" s="275">
        <v>1361.4722898120835</v>
      </c>
      <c r="L2658" s="275">
        <v>499.14067394077216</v>
      </c>
      <c r="M2658" s="275">
        <v>853.36721068677366</v>
      </c>
      <c r="N2658" s="275">
        <v>1130.1671020747367</v>
      </c>
      <c r="O2658" s="275">
        <v>519.95122484717717</v>
      </c>
      <c r="P2658" s="275">
        <v>680.15210780367795</v>
      </c>
      <c r="Q2658" s="275">
        <v>614.59119319988076</v>
      </c>
      <c r="R2658" s="275">
        <v>526.4455530449693</v>
      </c>
      <c r="S2658" s="275">
        <v>567.35134218955557</v>
      </c>
      <c r="T2658" s="275">
        <v>654.24382255405396</v>
      </c>
      <c r="U2658" s="275">
        <v>527.83248858745833</v>
      </c>
      <c r="V2658" s="275">
        <v>575.38445263754011</v>
      </c>
      <c r="W2658" s="275">
        <v>37.21236602926237</v>
      </c>
      <c r="X2658" s="275">
        <v>0.75365715416075851</v>
      </c>
      <c r="Y2658" s="275">
        <v>18.983011591711563</v>
      </c>
      <c r="Z2658" s="275">
        <v>7.5463878552358494</v>
      </c>
      <c r="AA2658" s="275">
        <v>7.5463878552358494</v>
      </c>
      <c r="AB2658" s="275">
        <v>7.5463878552358494</v>
      </c>
      <c r="AC2658" s="275">
        <v>7.5463878552358494</v>
      </c>
      <c r="AD2658" s="275">
        <v>7.5463878552358494</v>
      </c>
      <c r="AE2658" s="275">
        <v>7.5463878552358494</v>
      </c>
      <c r="AF2658" s="275">
        <v>809.59506561525234</v>
      </c>
      <c r="AG2658" s="275">
        <v>74.967711962538161</v>
      </c>
      <c r="AH2658" s="275">
        <v>74.967711962538161</v>
      </c>
      <c r="AI2658" s="275">
        <v>130.55806611165363</v>
      </c>
      <c r="AJ2658" s="275">
        <v>130.55806611165363</v>
      </c>
      <c r="AK2658" s="275">
        <v>130.55806611165363</v>
      </c>
    </row>
    <row r="2659" spans="1:37" ht="15" x14ac:dyDescent="0.25">
      <c r="A2659" s="269" t="s">
        <v>1414</v>
      </c>
      <c r="B2659" s="269" t="s">
        <v>2174</v>
      </c>
      <c r="C2659" s="275">
        <v>499</v>
      </c>
      <c r="D2659" s="269" t="s">
        <v>802</v>
      </c>
      <c r="E2659" s="275">
        <v>10736.483002983647</v>
      </c>
      <c r="F2659" s="275">
        <v>7513.6506233704231</v>
      </c>
      <c r="G2659" s="275">
        <v>8751.5241367371946</v>
      </c>
      <c r="H2659" s="275">
        <v>8706.788417690108</v>
      </c>
      <c r="I2659" s="275">
        <v>7120.2998909517346</v>
      </c>
      <c r="J2659" s="275">
        <v>7860.8912120084224</v>
      </c>
      <c r="K2659" s="275">
        <v>8130.737792688702</v>
      </c>
      <c r="L2659" s="275">
        <v>7432.0651399104545</v>
      </c>
      <c r="M2659" s="275">
        <v>7698.8218345295936</v>
      </c>
      <c r="N2659" s="275">
        <v>2819.1982853514724</v>
      </c>
      <c r="O2659" s="275">
        <v>2136.3417740539885</v>
      </c>
      <c r="P2659" s="275">
        <v>2351.2370633760224</v>
      </c>
      <c r="Q2659" s="275">
        <v>2274.8218942099243</v>
      </c>
      <c r="R2659" s="275">
        <v>1967.6839395215411</v>
      </c>
      <c r="S2659" s="275">
        <v>2111.7320113178357</v>
      </c>
      <c r="T2659" s="275">
        <v>1957.5175718703808</v>
      </c>
      <c r="U2659" s="275">
        <v>1820.2582909917876</v>
      </c>
      <c r="V2659" s="275">
        <v>1898.6861175995464</v>
      </c>
      <c r="W2659" s="275">
        <v>259.83227281917635</v>
      </c>
      <c r="X2659" s="275">
        <v>5.7026579403954063</v>
      </c>
      <c r="Y2659" s="275">
        <v>132.76746537978588</v>
      </c>
      <c r="Z2659" s="275">
        <v>77.870160056846288</v>
      </c>
      <c r="AA2659" s="275">
        <v>77.870160056846288</v>
      </c>
      <c r="AB2659" s="275">
        <v>77.870160056846288</v>
      </c>
      <c r="AC2659" s="275">
        <v>77.870160056846288</v>
      </c>
      <c r="AD2659" s="275">
        <v>77.870160056846288</v>
      </c>
      <c r="AE2659" s="275">
        <v>77.870160056846288</v>
      </c>
      <c r="AF2659" s="275">
        <v>2723.6895906528607</v>
      </c>
      <c r="AG2659" s="275">
        <v>252.15581657593134</v>
      </c>
      <c r="AH2659" s="275">
        <v>252.15581657593134</v>
      </c>
      <c r="AI2659" s="275">
        <v>1131.5498531811618</v>
      </c>
      <c r="AJ2659" s="275">
        <v>1131.5498531811618</v>
      </c>
      <c r="AK2659" s="275">
        <v>1131.5498531811618</v>
      </c>
    </row>
    <row r="2660" spans="1:37" ht="15" x14ac:dyDescent="0.25">
      <c r="A2660" s="269" t="s">
        <v>1415</v>
      </c>
      <c r="B2660" s="269" t="s">
        <v>2174</v>
      </c>
      <c r="C2660" s="275">
        <v>501</v>
      </c>
      <c r="D2660" s="269" t="s">
        <v>802</v>
      </c>
      <c r="E2660" s="275">
        <v>10805.905965467713</v>
      </c>
      <c r="F2660" s="275">
        <v>7528.876974057036</v>
      </c>
      <c r="G2660" s="275">
        <v>8792.23381918009</v>
      </c>
      <c r="H2660" s="275">
        <v>8746.7906809156539</v>
      </c>
      <c r="I2660" s="275">
        <v>7138.955917129505</v>
      </c>
      <c r="J2660" s="275">
        <v>7884.5782485138407</v>
      </c>
      <c r="K2660" s="275">
        <v>8170.7400559142498</v>
      </c>
      <c r="L2660" s="275">
        <v>7450.7211660882231</v>
      </c>
      <c r="M2660" s="275">
        <v>7722.3831122170304</v>
      </c>
      <c r="N2660" s="275">
        <v>2828.3658427068608</v>
      </c>
      <c r="O2660" s="275">
        <v>2136.662986637125</v>
      </c>
      <c r="P2660" s="275">
        <v>2355.736449302387</v>
      </c>
      <c r="Q2660" s="275">
        <v>2281.0693894946439</v>
      </c>
      <c r="R2660" s="275">
        <v>1967.8609601584349</v>
      </c>
      <c r="S2660" s="275">
        <v>2113.5390700305761</v>
      </c>
      <c r="T2660" s="275">
        <v>1957.6887512071621</v>
      </c>
      <c r="U2660" s="275">
        <v>1823.6959416546874</v>
      </c>
      <c r="V2660" s="275">
        <v>1901.1938485572759</v>
      </c>
      <c r="W2660" s="275">
        <v>259.79781380933332</v>
      </c>
      <c r="X2660" s="275">
        <v>5.702283752961657</v>
      </c>
      <c r="Y2660" s="275">
        <v>132.75004878114748</v>
      </c>
      <c r="Z2660" s="275">
        <v>77.870313464464999</v>
      </c>
      <c r="AA2660" s="275">
        <v>77.870313464464999</v>
      </c>
      <c r="AB2660" s="275">
        <v>77.870313464464999</v>
      </c>
      <c r="AC2660" s="275">
        <v>77.870313464464999</v>
      </c>
      <c r="AD2660" s="275">
        <v>77.870313464464999</v>
      </c>
      <c r="AE2660" s="275">
        <v>77.870313464464999</v>
      </c>
      <c r="AF2660" s="275">
        <v>2722.6765487864604</v>
      </c>
      <c r="AG2660" s="275">
        <v>252.06200865373134</v>
      </c>
      <c r="AH2660" s="275">
        <v>252.06200865373134</v>
      </c>
      <c r="AI2660" s="275">
        <v>1136.505046698366</v>
      </c>
      <c r="AJ2660" s="275">
        <v>1136.505046698366</v>
      </c>
      <c r="AK2660" s="275">
        <v>1136.505046698366</v>
      </c>
    </row>
    <row r="2661" spans="1:37" ht="15" x14ac:dyDescent="0.25">
      <c r="A2661" s="269" t="s">
        <v>726</v>
      </c>
      <c r="B2661" s="269" t="s">
        <v>727</v>
      </c>
      <c r="C2661" s="275">
        <v>178</v>
      </c>
      <c r="D2661" s="269" t="s">
        <v>802</v>
      </c>
      <c r="E2661" s="275">
        <v>1802.7609809333774</v>
      </c>
      <c r="F2661" s="275">
        <v>352.15687643760583</v>
      </c>
      <c r="G2661" s="275">
        <v>885.54007846213142</v>
      </c>
      <c r="H2661" s="275">
        <v>762.36973538050734</v>
      </c>
      <c r="I2661" s="275">
        <v>371.37202687886895</v>
      </c>
      <c r="J2661" s="275">
        <v>559.61345900491688</v>
      </c>
      <c r="K2661" s="275">
        <v>769.10373537669261</v>
      </c>
      <c r="L2661" s="275">
        <v>369.92002688673676</v>
      </c>
      <c r="M2661" s="275">
        <v>561.8938334073415</v>
      </c>
      <c r="N2661" s="275">
        <v>572.78171696093921</v>
      </c>
      <c r="O2661" s="275">
        <v>277.9891736478383</v>
      </c>
      <c r="P2661" s="275">
        <v>359.05621779168399</v>
      </c>
      <c r="Q2661" s="275">
        <v>319.60614995405655</v>
      </c>
      <c r="R2661" s="275">
        <v>283.38675436541126</v>
      </c>
      <c r="S2661" s="275">
        <v>304.01383937338386</v>
      </c>
      <c r="T2661" s="275">
        <v>341.12914893814173</v>
      </c>
      <c r="U2661" s="275">
        <v>283.38675436541126</v>
      </c>
      <c r="V2661" s="275">
        <v>309.53270801600848</v>
      </c>
      <c r="W2661" s="275">
        <v>26.293527300489941</v>
      </c>
      <c r="X2661" s="275">
        <v>0.42611119502479572</v>
      </c>
      <c r="Y2661" s="275">
        <v>13.359819247757368</v>
      </c>
      <c r="Z2661" s="275">
        <v>7.064865875213477</v>
      </c>
      <c r="AA2661" s="275">
        <v>7.064865875213477</v>
      </c>
      <c r="AB2661" s="275">
        <v>7.064865875213477</v>
      </c>
      <c r="AC2661" s="275">
        <v>7.064865875213477</v>
      </c>
      <c r="AD2661" s="275">
        <v>7.064865875213477</v>
      </c>
      <c r="AE2661" s="275">
        <v>7.064865875213477</v>
      </c>
      <c r="AF2661" s="275">
        <v>568.7156256396413</v>
      </c>
      <c r="AG2661" s="275">
        <v>52.662512773753633</v>
      </c>
      <c r="AH2661" s="275">
        <v>52.662512773753633</v>
      </c>
      <c r="AI2661" s="275">
        <v>164.97854582927363</v>
      </c>
      <c r="AJ2661" s="275">
        <v>164.97854582927363</v>
      </c>
      <c r="AK2661" s="275">
        <v>164.97854582927363</v>
      </c>
    </row>
    <row r="2662" spans="1:37" ht="15" x14ac:dyDescent="0.25">
      <c r="A2662" s="269" t="s">
        <v>1416</v>
      </c>
      <c r="B2662" s="269" t="s">
        <v>727</v>
      </c>
      <c r="C2662" s="275">
        <v>209</v>
      </c>
      <c r="D2662" s="269" t="s">
        <v>802</v>
      </c>
      <c r="E2662" s="275">
        <v>3095.7558057411561</v>
      </c>
      <c r="F2662" s="275">
        <v>381.43599895507901</v>
      </c>
      <c r="G2662" s="275">
        <v>1441.5769018318426</v>
      </c>
      <c r="H2662" s="275">
        <v>1451.3346091254202</v>
      </c>
      <c r="I2662" s="275">
        <v>399.57546083180631</v>
      </c>
      <c r="J2662" s="275">
        <v>803.5214916814017</v>
      </c>
      <c r="K2662" s="275">
        <v>1462.7406092091053</v>
      </c>
      <c r="L2662" s="275">
        <v>392.8845994278642</v>
      </c>
      <c r="M2662" s="275">
        <v>861.60503269623268</v>
      </c>
      <c r="N2662" s="275">
        <v>883.83736687107648</v>
      </c>
      <c r="O2662" s="275">
        <v>399.87361371740451</v>
      </c>
      <c r="P2662" s="275">
        <v>553.52599254196537</v>
      </c>
      <c r="Q2662" s="275">
        <v>523.57676577792461</v>
      </c>
      <c r="R2662" s="275">
        <v>412.67284641876557</v>
      </c>
      <c r="S2662" s="275">
        <v>464.05235243610866</v>
      </c>
      <c r="T2662" s="275">
        <v>536.77301083768896</v>
      </c>
      <c r="U2662" s="275">
        <v>412.67284641876557</v>
      </c>
      <c r="V2662" s="275">
        <v>478.32941135517433</v>
      </c>
      <c r="W2662" s="275">
        <v>40.954602344714921</v>
      </c>
      <c r="X2662" s="275">
        <v>1.0770379589090728</v>
      </c>
      <c r="Y2662" s="275">
        <v>21.015820151811997</v>
      </c>
      <c r="Z2662" s="275">
        <v>7.7864607070275822</v>
      </c>
      <c r="AA2662" s="275">
        <v>7.7864607070275822</v>
      </c>
      <c r="AB2662" s="275">
        <v>7.7864607070275822</v>
      </c>
      <c r="AC2662" s="275">
        <v>7.7864607070275822</v>
      </c>
      <c r="AD2662" s="275">
        <v>7.7864607070275822</v>
      </c>
      <c r="AE2662" s="275">
        <v>7.7864607070275822</v>
      </c>
      <c r="AF2662" s="275">
        <v>815.28937117063117</v>
      </c>
      <c r="AG2662" s="275">
        <v>75.49501733395752</v>
      </c>
      <c r="AH2662" s="275">
        <v>75.49501733395752</v>
      </c>
      <c r="AI2662" s="275">
        <v>186.48639965298898</v>
      </c>
      <c r="AJ2662" s="275">
        <v>186.48639965298898</v>
      </c>
      <c r="AK2662" s="275">
        <v>186.48639965298898</v>
      </c>
    </row>
    <row r="2663" spans="1:37" ht="15" x14ac:dyDescent="0.25">
      <c r="A2663" s="269" t="s">
        <v>1417</v>
      </c>
      <c r="B2663" s="269" t="s">
        <v>1418</v>
      </c>
      <c r="C2663" s="275">
        <v>211</v>
      </c>
      <c r="D2663" s="269" t="s">
        <v>802</v>
      </c>
      <c r="E2663" s="275">
        <v>3165.1787682252216</v>
      </c>
      <c r="F2663" s="275">
        <v>408.89718571491454</v>
      </c>
      <c r="G2663" s="275">
        <v>1482.2865842747394</v>
      </c>
      <c r="H2663" s="275">
        <v>1491.3368723509677</v>
      </c>
      <c r="I2663" s="275">
        <v>418.23148700957626</v>
      </c>
      <c r="J2663" s="275">
        <v>827.2085281868209</v>
      </c>
      <c r="K2663" s="275">
        <v>1502.7428724346528</v>
      </c>
      <c r="L2663" s="275">
        <v>411.54062560563415</v>
      </c>
      <c r="M2663" s="275">
        <v>885.16631038366995</v>
      </c>
      <c r="N2663" s="275">
        <v>893.0049242264638</v>
      </c>
      <c r="O2663" s="275">
        <v>400.04638084391348</v>
      </c>
      <c r="P2663" s="275">
        <v>558.02537846832945</v>
      </c>
      <c r="Q2663" s="275">
        <v>529.82426106264393</v>
      </c>
      <c r="R2663" s="275">
        <v>412.84986705565962</v>
      </c>
      <c r="S2663" s="275">
        <v>465.85941114884884</v>
      </c>
      <c r="T2663" s="275">
        <v>540.21066150058891</v>
      </c>
      <c r="U2663" s="275">
        <v>412.84986705565962</v>
      </c>
      <c r="V2663" s="275">
        <v>480.83714231290418</v>
      </c>
      <c r="W2663" s="275">
        <v>40.920143334871881</v>
      </c>
      <c r="X2663" s="275">
        <v>1.0766637714753229</v>
      </c>
      <c r="Y2663" s="275">
        <v>20.998403553173603</v>
      </c>
      <c r="Z2663" s="275">
        <v>7.7866141146463077</v>
      </c>
      <c r="AA2663" s="275">
        <v>7.7866141146463077</v>
      </c>
      <c r="AB2663" s="275">
        <v>7.7866141146463077</v>
      </c>
      <c r="AC2663" s="275">
        <v>7.7866141146463077</v>
      </c>
      <c r="AD2663" s="275">
        <v>7.7866141146463077</v>
      </c>
      <c r="AE2663" s="275">
        <v>7.7866141146463077</v>
      </c>
      <c r="AF2663" s="275">
        <v>814.27632930423124</v>
      </c>
      <c r="AG2663" s="275">
        <v>75.40120941175752</v>
      </c>
      <c r="AH2663" s="275">
        <v>75.40120941175752</v>
      </c>
      <c r="AI2663" s="275">
        <v>191.4415931701931</v>
      </c>
      <c r="AJ2663" s="275">
        <v>191.4415931701931</v>
      </c>
      <c r="AK2663" s="275">
        <v>191.4415931701931</v>
      </c>
    </row>
    <row r="2664" spans="1:37" ht="15" x14ac:dyDescent="0.25">
      <c r="A2664" s="269" t="s">
        <v>4391</v>
      </c>
      <c r="B2664" s="269" t="s">
        <v>2173</v>
      </c>
      <c r="C2664" s="275">
        <v>4840</v>
      </c>
      <c r="D2664" s="269" t="s">
        <v>802</v>
      </c>
      <c r="E2664" s="275">
        <v>133572.62403218503</v>
      </c>
      <c r="F2664" s="275">
        <v>66622.923895941582</v>
      </c>
      <c r="G2664" s="275">
        <v>85043.378437362553</v>
      </c>
      <c r="H2664" s="275">
        <v>106826.49555703771</v>
      </c>
      <c r="I2664" s="275">
        <v>69857.781907869343</v>
      </c>
      <c r="J2664" s="275">
        <v>80209.954273879193</v>
      </c>
      <c r="K2664" s="275">
        <v>100983.53358420207</v>
      </c>
      <c r="L2664" s="275">
        <v>59539.646637233665</v>
      </c>
      <c r="M2664" s="275">
        <v>73109.038794301625</v>
      </c>
      <c r="N2664" s="275">
        <v>23845.221107880541</v>
      </c>
      <c r="O2664" s="275">
        <v>15855.435604952172</v>
      </c>
      <c r="P2664" s="275">
        <v>18484.012854403296</v>
      </c>
      <c r="Q2664" s="275">
        <v>20482.558156719875</v>
      </c>
      <c r="R2664" s="275">
        <v>15874.521916977028</v>
      </c>
      <c r="S2664" s="275">
        <v>17747.691261773092</v>
      </c>
      <c r="T2664" s="275">
        <v>19923.593242247382</v>
      </c>
      <c r="U2664" s="275">
        <v>15047.492727057634</v>
      </c>
      <c r="V2664" s="275">
        <v>16577.641333719112</v>
      </c>
      <c r="W2664" s="275">
        <v>59181.900786693994</v>
      </c>
      <c r="X2664" s="275">
        <v>43918.815741184691</v>
      </c>
      <c r="Y2664" s="275">
        <v>51550.358263939343</v>
      </c>
      <c r="Z2664" s="275">
        <v>1456.0679037106763</v>
      </c>
      <c r="AA2664" s="275">
        <v>1456.0679037106763</v>
      </c>
      <c r="AB2664" s="275">
        <v>1456.0679037106763</v>
      </c>
      <c r="AC2664" s="275">
        <v>1456.0679037106763</v>
      </c>
      <c r="AD2664" s="275">
        <v>1456.0679037106763</v>
      </c>
      <c r="AE2664" s="275">
        <v>1456.0679037106763</v>
      </c>
      <c r="AF2664" s="275">
        <v>37851.149902376121</v>
      </c>
      <c r="AG2664" s="275">
        <v>3495.9577238082929</v>
      </c>
      <c r="AH2664" s="275">
        <v>3495.9577238082929</v>
      </c>
      <c r="AI2664" s="275">
        <v>13103.51757706928</v>
      </c>
      <c r="AJ2664" s="275">
        <v>13103.51757706928</v>
      </c>
      <c r="AK2664" s="275">
        <v>13103.51757706928</v>
      </c>
    </row>
    <row r="2665" spans="1:37" ht="15" x14ac:dyDescent="0.25">
      <c r="A2665" s="269" t="s">
        <v>3377</v>
      </c>
      <c r="B2665" s="269" t="s">
        <v>2173</v>
      </c>
      <c r="C2665" s="275">
        <v>4304</v>
      </c>
      <c r="D2665" s="269" t="s">
        <v>802</v>
      </c>
      <c r="E2665" s="275">
        <v>117707.92781576849</v>
      </c>
      <c r="F2665" s="275">
        <v>59835.616789544285</v>
      </c>
      <c r="G2665" s="275">
        <v>76327.834390742006</v>
      </c>
      <c r="H2665" s="275">
        <v>95068.838466402216</v>
      </c>
      <c r="I2665" s="275">
        <v>63187.551100093435</v>
      </c>
      <c r="J2665" s="275">
        <v>72245.21919541448</v>
      </c>
      <c r="K2665" s="275">
        <v>89664.742107201149</v>
      </c>
      <c r="L2665" s="275">
        <v>53845.483955761556</v>
      </c>
      <c r="M2665" s="275">
        <v>65803.305983838334</v>
      </c>
      <c r="N2665" s="275">
        <v>21894.141658744156</v>
      </c>
      <c r="O2665" s="275">
        <v>14693.720914497751</v>
      </c>
      <c r="P2665" s="275">
        <v>17001.110666791912</v>
      </c>
      <c r="Q2665" s="275">
        <v>18554.182214430286</v>
      </c>
      <c r="R2665" s="275">
        <v>14717.12377873992</v>
      </c>
      <c r="S2665" s="275">
        <v>16322.705768911064</v>
      </c>
      <c r="T2665" s="275">
        <v>18133.407951659821</v>
      </c>
      <c r="U2665" s="275">
        <v>13944.627839380635</v>
      </c>
      <c r="V2665" s="275">
        <v>15218.025858460238</v>
      </c>
      <c r="W2665" s="275">
        <v>59175.026819456449</v>
      </c>
      <c r="X2665" s="275">
        <v>43227.345671732568</v>
      </c>
      <c r="Y2665" s="275">
        <v>51201.186245594508</v>
      </c>
      <c r="Z2665" s="275">
        <v>1369.8200827207029</v>
      </c>
      <c r="AA2665" s="275">
        <v>1369.8200827207029</v>
      </c>
      <c r="AB2665" s="275">
        <v>1369.8200827207029</v>
      </c>
      <c r="AC2665" s="275">
        <v>1369.8200827207029</v>
      </c>
      <c r="AD2665" s="275">
        <v>1369.8200827207029</v>
      </c>
      <c r="AE2665" s="275">
        <v>1369.8200827207029</v>
      </c>
      <c r="AF2665" s="275">
        <v>34268.475688009748</v>
      </c>
      <c r="AG2665" s="275">
        <v>3164.6467174244767</v>
      </c>
      <c r="AH2665" s="275">
        <v>3164.6467174244767</v>
      </c>
      <c r="AI2665" s="275">
        <v>10698.235884556176</v>
      </c>
      <c r="AJ2665" s="275">
        <v>10698.235884556176</v>
      </c>
      <c r="AK2665" s="275">
        <v>10698.235884556176</v>
      </c>
    </row>
    <row r="2666" spans="1:37" ht="15" x14ac:dyDescent="0.25">
      <c r="A2666" s="269" t="s">
        <v>3378</v>
      </c>
      <c r="B2666" s="269" t="s">
        <v>2715</v>
      </c>
      <c r="C2666" s="275">
        <v>132</v>
      </c>
      <c r="D2666" s="269" t="s">
        <v>802</v>
      </c>
      <c r="E2666" s="275">
        <v>1999.6809479693131</v>
      </c>
      <c r="F2666" s="275">
        <v>586.93525959897488</v>
      </c>
      <c r="G2666" s="275">
        <v>1103.2168597388988</v>
      </c>
      <c r="H2666" s="275">
        <v>1007.6280187104841</v>
      </c>
      <c r="I2666" s="275">
        <v>618.36228424630588</v>
      </c>
      <c r="J2666" s="275">
        <v>770.75579775427548</v>
      </c>
      <c r="K2666" s="275">
        <v>1017.1600188134811</v>
      </c>
      <c r="L2666" s="275">
        <v>618.36228424630588</v>
      </c>
      <c r="M2666" s="275">
        <v>785.9536136758561</v>
      </c>
      <c r="N2666" s="275">
        <v>635.53301803462432</v>
      </c>
      <c r="O2666" s="275">
        <v>288.84991100876852</v>
      </c>
      <c r="P2666" s="275">
        <v>394.40618200160992</v>
      </c>
      <c r="Q2666" s="275">
        <v>381.02917833602015</v>
      </c>
      <c r="R2666" s="275">
        <v>288.84991100876852</v>
      </c>
      <c r="S2666" s="275">
        <v>343.0903551441516</v>
      </c>
      <c r="T2666" s="275">
        <v>406.40871448089661</v>
      </c>
      <c r="U2666" s="275">
        <v>291.78989665187356</v>
      </c>
      <c r="V2666" s="275">
        <v>346.21247919806524</v>
      </c>
      <c r="W2666" s="275">
        <v>14.703034250706317</v>
      </c>
      <c r="X2666" s="275">
        <v>0.14156174248141501</v>
      </c>
      <c r="Y2666" s="275">
        <v>7.4222979965938656</v>
      </c>
      <c r="Z2666" s="275">
        <v>2.898631710790923</v>
      </c>
      <c r="AA2666" s="275">
        <v>2.898631710790923</v>
      </c>
      <c r="AB2666" s="275">
        <v>2.898631710790923</v>
      </c>
      <c r="AC2666" s="275">
        <v>2.898631710790923</v>
      </c>
      <c r="AD2666" s="275">
        <v>2.898631710790923</v>
      </c>
      <c r="AE2666" s="275">
        <v>2.898631710790923</v>
      </c>
      <c r="AF2666" s="275">
        <v>519.27501377005444</v>
      </c>
      <c r="AG2666" s="275">
        <v>48.084351908784114</v>
      </c>
      <c r="AH2666" s="275">
        <v>48.084351908784114</v>
      </c>
      <c r="AI2666" s="275">
        <v>90.216371981463723</v>
      </c>
      <c r="AJ2666" s="275">
        <v>90.216371981463723</v>
      </c>
      <c r="AK2666" s="275">
        <v>90.216371981463723</v>
      </c>
    </row>
    <row r="2667" spans="1:37" ht="15" x14ac:dyDescent="0.25">
      <c r="A2667" s="269" t="s">
        <v>4392</v>
      </c>
      <c r="B2667" s="269" t="s">
        <v>4393</v>
      </c>
      <c r="C2667" s="275">
        <v>860</v>
      </c>
      <c r="D2667" s="269" t="s">
        <v>802</v>
      </c>
      <c r="E2667" s="275">
        <v>7197.8957122146903</v>
      </c>
      <c r="F2667" s="275">
        <v>2796.1096747336778</v>
      </c>
      <c r="G2667" s="275">
        <v>4519.55322554739</v>
      </c>
      <c r="H2667" s="275">
        <v>3881.5003303335411</v>
      </c>
      <c r="I2667" s="275">
        <v>2219.3788631566686</v>
      </c>
      <c r="J2667" s="275">
        <v>3042.0718676540869</v>
      </c>
      <c r="K2667" s="275">
        <v>3331.3500966684387</v>
      </c>
      <c r="L2667" s="275">
        <v>2084.9691006522107</v>
      </c>
      <c r="M2667" s="275">
        <v>2686.7793872864531</v>
      </c>
      <c r="N2667" s="275">
        <v>2992.4901469983888</v>
      </c>
      <c r="O2667" s="275">
        <v>1651.2138329712725</v>
      </c>
      <c r="P2667" s="275">
        <v>2066.2942013409506</v>
      </c>
      <c r="Q2667" s="275">
        <v>1944.3952809464517</v>
      </c>
      <c r="R2667" s="275">
        <v>1554.5943161135926</v>
      </c>
      <c r="S2667" s="275">
        <v>1720.2049078754637</v>
      </c>
      <c r="T2667" s="275">
        <v>1657.4873065356933</v>
      </c>
      <c r="U2667" s="275">
        <v>1491.3214832852282</v>
      </c>
      <c r="V2667" s="275">
        <v>1579.1352614204084</v>
      </c>
      <c r="W2667" s="275">
        <v>30.075043139069003</v>
      </c>
      <c r="X2667" s="275">
        <v>0.47187247746182714</v>
      </c>
      <c r="Y2667" s="275">
        <v>15.273457808265414</v>
      </c>
      <c r="Z2667" s="275">
        <v>3.630049602405478</v>
      </c>
      <c r="AA2667" s="275">
        <v>3.630049602405478</v>
      </c>
      <c r="AB2667" s="275">
        <v>3.630049602405478</v>
      </c>
      <c r="AC2667" s="275">
        <v>3.630049602405478</v>
      </c>
      <c r="AD2667" s="275">
        <v>3.630049602405478</v>
      </c>
      <c r="AE2667" s="275">
        <v>3.630049602405478</v>
      </c>
      <c r="AF2667" s="275">
        <v>2842.5967960790381</v>
      </c>
      <c r="AG2667" s="275">
        <v>263.22166194404468</v>
      </c>
      <c r="AH2667" s="275">
        <v>263.22166194404468</v>
      </c>
      <c r="AI2667" s="275">
        <v>302.64486328849256</v>
      </c>
      <c r="AJ2667" s="275">
        <v>302.64486328849256</v>
      </c>
      <c r="AK2667" s="275">
        <v>302.64486328849256</v>
      </c>
    </row>
    <row r="2668" spans="1:37" ht="15" x14ac:dyDescent="0.25">
      <c r="A2668" s="269" t="s">
        <v>4394</v>
      </c>
      <c r="B2668" s="269" t="s">
        <v>4387</v>
      </c>
      <c r="C2668" s="275">
        <v>59</v>
      </c>
      <c r="D2668" s="269" t="s">
        <v>802</v>
      </c>
      <c r="E2668" s="275">
        <v>758.23703625438384</v>
      </c>
      <c r="F2668" s="275">
        <v>15.663427274598209</v>
      </c>
      <c r="G2668" s="275">
        <v>324.42023157353185</v>
      </c>
      <c r="H2668" s="275">
        <v>310.91819059828731</v>
      </c>
      <c r="I2668" s="275">
        <v>29.68692709065828</v>
      </c>
      <c r="J2668" s="275">
        <v>131.69769442865868</v>
      </c>
      <c r="K2668" s="275">
        <v>311.53859059671373</v>
      </c>
      <c r="L2668" s="275">
        <v>26.584927098526091</v>
      </c>
      <c r="M2668" s="275">
        <v>140.39861902140132</v>
      </c>
      <c r="N2668" s="275">
        <v>199.90795144569279</v>
      </c>
      <c r="O2668" s="275">
        <v>32.717846301372802</v>
      </c>
      <c r="P2668" s="275">
        <v>82.142550242129758</v>
      </c>
      <c r="Q2668" s="275">
        <v>61.068210235930657</v>
      </c>
      <c r="R2668" s="275">
        <v>32.989095370953379</v>
      </c>
      <c r="S2668" s="275">
        <v>46.654106042031032</v>
      </c>
      <c r="T2668" s="275">
        <v>66.20015185096689</v>
      </c>
      <c r="U2668" s="275">
        <v>32.184365940759136</v>
      </c>
      <c r="V2668" s="275">
        <v>47.746893850621234</v>
      </c>
      <c r="W2668" s="275">
        <v>0</v>
      </c>
      <c r="X2668" s="275">
        <v>0</v>
      </c>
      <c r="Y2668" s="275">
        <v>0</v>
      </c>
      <c r="Z2668" s="275">
        <v>0</v>
      </c>
      <c r="AA2668" s="275">
        <v>0</v>
      </c>
      <c r="AB2668" s="275">
        <v>0</v>
      </c>
      <c r="AC2668" s="275">
        <v>0</v>
      </c>
      <c r="AD2668" s="275">
        <v>0</v>
      </c>
      <c r="AE2668" s="275">
        <v>0</v>
      </c>
      <c r="AF2668" s="275">
        <v>253.66900310163936</v>
      </c>
      <c r="AG2668" s="275">
        <v>23.489502875299937</v>
      </c>
      <c r="AH2668" s="275">
        <v>23.489502875299937</v>
      </c>
      <c r="AI2668" s="275">
        <v>25.964052478780644</v>
      </c>
      <c r="AJ2668" s="275">
        <v>25.964052478780644</v>
      </c>
      <c r="AK2668" s="275">
        <v>25.964052478780644</v>
      </c>
    </row>
    <row r="2669" spans="1:37" ht="15" x14ac:dyDescent="0.25">
      <c r="A2669" s="269" t="s">
        <v>3379</v>
      </c>
      <c r="B2669" s="269" t="s">
        <v>3380</v>
      </c>
      <c r="C2669" s="275">
        <v>12</v>
      </c>
      <c r="D2669" s="269" t="s">
        <v>802</v>
      </c>
      <c r="E2669" s="275">
        <v>0</v>
      </c>
      <c r="F2669" s="275">
        <v>0</v>
      </c>
      <c r="G2669" s="275">
        <v>0</v>
      </c>
      <c r="H2669" s="275">
        <v>0</v>
      </c>
      <c r="I2669" s="275">
        <v>0</v>
      </c>
      <c r="J2669" s="275">
        <v>0</v>
      </c>
      <c r="K2669" s="275">
        <v>0</v>
      </c>
      <c r="L2669" s="275">
        <v>0</v>
      </c>
      <c r="M2669" s="275">
        <v>0</v>
      </c>
      <c r="N2669" s="275">
        <v>0.20812656877558233</v>
      </c>
      <c r="O2669" s="275">
        <v>0.20812656877558233</v>
      </c>
      <c r="P2669" s="275">
        <v>0.20812656877558225</v>
      </c>
      <c r="Q2669" s="275">
        <v>0.20812656877558233</v>
      </c>
      <c r="R2669" s="275">
        <v>0.20812656877558233</v>
      </c>
      <c r="S2669" s="275">
        <v>0.20812656877558233</v>
      </c>
      <c r="T2669" s="275">
        <v>0.20812656877558233</v>
      </c>
      <c r="U2669" s="275">
        <v>0.20812656877558233</v>
      </c>
      <c r="V2669" s="275">
        <v>0.20812656877558233</v>
      </c>
      <c r="W2669" s="275">
        <v>0</v>
      </c>
      <c r="X2669" s="275">
        <v>0</v>
      </c>
      <c r="Y2669" s="275">
        <v>0</v>
      </c>
      <c r="Z2669" s="275">
        <v>0</v>
      </c>
      <c r="AA2669" s="275">
        <v>0</v>
      </c>
      <c r="AB2669" s="275">
        <v>0</v>
      </c>
      <c r="AC2669" s="275">
        <v>0</v>
      </c>
      <c r="AD2669" s="275">
        <v>0</v>
      </c>
      <c r="AE2669" s="275">
        <v>0</v>
      </c>
      <c r="AF2669" s="275">
        <v>7.4495879000000004E-3</v>
      </c>
      <c r="AG2669" s="275">
        <v>6.8982489999999989E-4</v>
      </c>
      <c r="AH2669" s="275">
        <v>6.8982489999999989E-4</v>
      </c>
      <c r="AI2669" s="275">
        <v>3.2093190232368965E-2</v>
      </c>
      <c r="AJ2669" s="275">
        <v>3.2093190232368965E-2</v>
      </c>
      <c r="AK2669" s="275">
        <v>3.2093190232368965E-2</v>
      </c>
    </row>
    <row r="2670" spans="1:37" ht="15" x14ac:dyDescent="0.25">
      <c r="A2670" s="269" t="s">
        <v>3381</v>
      </c>
      <c r="B2670" s="269" t="s">
        <v>1420</v>
      </c>
      <c r="C2670" s="275">
        <v>9</v>
      </c>
      <c r="D2670" s="269" t="s">
        <v>802</v>
      </c>
      <c r="E2670" s="275">
        <v>38.931566684847482</v>
      </c>
      <c r="F2670" s="275">
        <v>23.759740059736615</v>
      </c>
      <c r="G2670" s="275">
        <v>28.86260208671909</v>
      </c>
      <c r="H2670" s="275">
        <v>28.740729116974649</v>
      </c>
      <c r="I2670" s="275">
        <v>23.759740059736615</v>
      </c>
      <c r="J2670" s="275">
        <v>25.599830551531401</v>
      </c>
      <c r="K2670" s="275">
        <v>38.931566684847482</v>
      </c>
      <c r="L2670" s="275">
        <v>23.759740059736615</v>
      </c>
      <c r="M2670" s="275">
        <v>29.251750725058823</v>
      </c>
      <c r="N2670" s="275">
        <v>12.732007765270044</v>
      </c>
      <c r="O2670" s="275">
        <v>6.0490998317657407</v>
      </c>
      <c r="P2670" s="275">
        <v>9.3128703258379755</v>
      </c>
      <c r="Q2670" s="275">
        <v>11.644439147751202</v>
      </c>
      <c r="R2670" s="275">
        <v>6.0490998317657407</v>
      </c>
      <c r="S2670" s="275">
        <v>8.8467694897584721</v>
      </c>
      <c r="T2670" s="275">
        <v>11.644439147751202</v>
      </c>
      <c r="U2670" s="275">
        <v>5.5829989956862374</v>
      </c>
      <c r="V2670" s="275">
        <v>8.6137190717187195</v>
      </c>
      <c r="W2670" s="275">
        <v>0.12230972574710067</v>
      </c>
      <c r="X2670" s="275">
        <v>1.3244440964942747E-3</v>
      </c>
      <c r="Y2670" s="275">
        <v>6.1817084921797473E-2</v>
      </c>
      <c r="Z2670" s="275">
        <v>3.8521694722608343E-2</v>
      </c>
      <c r="AA2670" s="275">
        <v>3.8521694722608343E-2</v>
      </c>
      <c r="AB2670" s="275">
        <v>3.8521694722608343E-2</v>
      </c>
      <c r="AC2670" s="275">
        <v>3.8521694722608343E-2</v>
      </c>
      <c r="AD2670" s="275">
        <v>3.8521694722608343E-2</v>
      </c>
      <c r="AE2670" s="275">
        <v>3.8521694722608343E-2</v>
      </c>
      <c r="AF2670" s="275">
        <v>36.689851167</v>
      </c>
      <c r="AG2670" s="275">
        <v>3.3974434934999995</v>
      </c>
      <c r="AH2670" s="275">
        <v>3.3974434934999995</v>
      </c>
      <c r="AI2670" s="275">
        <v>3.1488730708404145</v>
      </c>
      <c r="AJ2670" s="275">
        <v>3.1488730708404145</v>
      </c>
      <c r="AK2670" s="275">
        <v>3.1488730708404145</v>
      </c>
    </row>
    <row r="2671" spans="1:37" ht="15" x14ac:dyDescent="0.25">
      <c r="A2671" s="269" t="s">
        <v>4395</v>
      </c>
      <c r="B2671" s="269" t="s">
        <v>2717</v>
      </c>
      <c r="C2671" s="275">
        <v>5</v>
      </c>
      <c r="D2671" s="269" t="s">
        <v>802</v>
      </c>
      <c r="E2671" s="275">
        <v>0</v>
      </c>
      <c r="F2671" s="275">
        <v>0</v>
      </c>
      <c r="G2671" s="275">
        <v>0</v>
      </c>
      <c r="H2671" s="275">
        <v>0</v>
      </c>
      <c r="I2671" s="275">
        <v>0</v>
      </c>
      <c r="J2671" s="275">
        <v>0</v>
      </c>
      <c r="K2671" s="275">
        <v>0</v>
      </c>
      <c r="L2671" s="275">
        <v>0</v>
      </c>
      <c r="M2671" s="275">
        <v>0</v>
      </c>
      <c r="N2671" s="275">
        <v>0.1248759412653494</v>
      </c>
      <c r="O2671" s="275">
        <v>0.1248759412653494</v>
      </c>
      <c r="P2671" s="275">
        <v>0.12487594126534944</v>
      </c>
      <c r="Q2671" s="275">
        <v>0.1248759412653494</v>
      </c>
      <c r="R2671" s="275">
        <v>0.1248759412653494</v>
      </c>
      <c r="S2671" s="275">
        <v>0.1248759412653494</v>
      </c>
      <c r="T2671" s="275">
        <v>0.1248759412653494</v>
      </c>
      <c r="U2671" s="275">
        <v>0.1248759412653494</v>
      </c>
      <c r="V2671" s="275">
        <v>0.1248759412653494</v>
      </c>
      <c r="W2671" s="275">
        <v>6.8764291979187681E-2</v>
      </c>
      <c r="X2671" s="275">
        <v>6.6271389012213724E-4</v>
      </c>
      <c r="Y2671" s="275">
        <v>3.4713502934654909E-2</v>
      </c>
      <c r="Z2671" s="275">
        <v>3.6197887815768458E-2</v>
      </c>
      <c r="AA2671" s="275">
        <v>3.6197887815768458E-2</v>
      </c>
      <c r="AB2671" s="275">
        <v>3.6197887815768458E-2</v>
      </c>
      <c r="AC2671" s="275">
        <v>3.6197887815768458E-2</v>
      </c>
      <c r="AD2671" s="275">
        <v>3.6197887815768458E-2</v>
      </c>
      <c r="AE2671" s="275">
        <v>3.6197887815768458E-2</v>
      </c>
      <c r="AF2671" s="275">
        <v>3.0060244000000001E-3</v>
      </c>
      <c r="AG2671" s="275">
        <v>2.7835499999999999E-4</v>
      </c>
      <c r="AH2671" s="275">
        <v>2.7835499999999999E-4</v>
      </c>
      <c r="AI2671" s="275">
        <v>1.5171179598591525E-2</v>
      </c>
      <c r="AJ2671" s="275">
        <v>1.5171179598591525E-2</v>
      </c>
      <c r="AK2671" s="275">
        <v>1.5171179598591525E-2</v>
      </c>
    </row>
    <row r="2672" spans="1:37" ht="15" x14ac:dyDescent="0.25">
      <c r="A2672" s="269" t="s">
        <v>2716</v>
      </c>
      <c r="B2672" s="269" t="s">
        <v>2717</v>
      </c>
      <c r="C2672" s="275">
        <v>5</v>
      </c>
      <c r="D2672" s="269" t="s">
        <v>802</v>
      </c>
      <c r="E2672" s="275">
        <v>0</v>
      </c>
      <c r="F2672" s="275">
        <v>0</v>
      </c>
      <c r="G2672" s="275">
        <v>0</v>
      </c>
      <c r="H2672" s="275">
        <v>0</v>
      </c>
      <c r="I2672" s="275">
        <v>0</v>
      </c>
      <c r="J2672" s="275">
        <v>0</v>
      </c>
      <c r="K2672" s="275">
        <v>0</v>
      </c>
      <c r="L2672" s="275">
        <v>0</v>
      </c>
      <c r="M2672" s="275">
        <v>0</v>
      </c>
      <c r="N2672" s="275">
        <v>0.1248759412653494</v>
      </c>
      <c r="O2672" s="275">
        <v>0.1248759412653494</v>
      </c>
      <c r="P2672" s="275">
        <v>0.12487594126534944</v>
      </c>
      <c r="Q2672" s="275">
        <v>0.1248759412653494</v>
      </c>
      <c r="R2672" s="275">
        <v>0.1248759412653494</v>
      </c>
      <c r="S2672" s="275">
        <v>0.1248759412653494</v>
      </c>
      <c r="T2672" s="275">
        <v>0.1248759412653494</v>
      </c>
      <c r="U2672" s="275">
        <v>0.1248759412653494</v>
      </c>
      <c r="V2672" s="275">
        <v>0.1248759412653494</v>
      </c>
      <c r="W2672" s="275">
        <v>6.8764291979187681E-2</v>
      </c>
      <c r="X2672" s="275">
        <v>6.6271389012213724E-4</v>
      </c>
      <c r="Y2672" s="275">
        <v>3.4713502934654909E-2</v>
      </c>
      <c r="Z2672" s="275">
        <v>3.6197887815768458E-2</v>
      </c>
      <c r="AA2672" s="275">
        <v>3.6197887815768458E-2</v>
      </c>
      <c r="AB2672" s="275">
        <v>3.6197887815768458E-2</v>
      </c>
      <c r="AC2672" s="275">
        <v>3.6197887815768458E-2</v>
      </c>
      <c r="AD2672" s="275">
        <v>3.6197887815768458E-2</v>
      </c>
      <c r="AE2672" s="275">
        <v>3.6197887815768458E-2</v>
      </c>
      <c r="AF2672" s="275">
        <v>3.0060244000000001E-3</v>
      </c>
      <c r="AG2672" s="275">
        <v>2.7835499999999999E-4</v>
      </c>
      <c r="AH2672" s="275">
        <v>2.7835499999999999E-4</v>
      </c>
      <c r="AI2672" s="275">
        <v>1.5171179598591525E-2</v>
      </c>
      <c r="AJ2672" s="275">
        <v>1.5171179598591525E-2</v>
      </c>
      <c r="AK2672" s="275">
        <v>1.5171179598591525E-2</v>
      </c>
    </row>
    <row r="2673" spans="1:37" ht="15" x14ac:dyDescent="0.25">
      <c r="A2673" s="269" t="s">
        <v>1419</v>
      </c>
      <c r="B2673" s="269" t="s">
        <v>1420</v>
      </c>
      <c r="C2673" s="275">
        <v>10</v>
      </c>
      <c r="D2673" s="269" t="s">
        <v>802</v>
      </c>
      <c r="E2673" s="275">
        <v>37.172632368508971</v>
      </c>
      <c r="F2673" s="275">
        <v>23.282265168910477</v>
      </c>
      <c r="G2673" s="275">
        <v>27.918049022938121</v>
      </c>
      <c r="H2673" s="275">
        <v>28.038966587302461</v>
      </c>
      <c r="I2673" s="275">
        <v>23.282265168910477</v>
      </c>
      <c r="J2673" s="275">
        <v>24.998434331941723</v>
      </c>
      <c r="K2673" s="275">
        <v>37.172632368508971</v>
      </c>
      <c r="L2673" s="275">
        <v>23.282265168910477</v>
      </c>
      <c r="M2673" s="275">
        <v>28.268206349569454</v>
      </c>
      <c r="N2673" s="275">
        <v>12.77363307902516</v>
      </c>
      <c r="O2673" s="275">
        <v>6.0907251455208584</v>
      </c>
      <c r="P2673" s="275">
        <v>9.3544956395930914</v>
      </c>
      <c r="Q2673" s="275">
        <v>11.686064461506319</v>
      </c>
      <c r="R2673" s="275">
        <v>6.0907251455208584</v>
      </c>
      <c r="S2673" s="275">
        <v>8.888394803513588</v>
      </c>
      <c r="T2673" s="275">
        <v>11.686064461506319</v>
      </c>
      <c r="U2673" s="275">
        <v>5.6246243094413551</v>
      </c>
      <c r="V2673" s="275">
        <v>8.6553443854738372</v>
      </c>
      <c r="W2673" s="275">
        <v>0.12230972574710067</v>
      </c>
      <c r="X2673" s="275">
        <v>1.3244440964942747E-3</v>
      </c>
      <c r="Y2673" s="275">
        <v>6.1817084921797473E-2</v>
      </c>
      <c r="Z2673" s="275">
        <v>3.8521694722608343E-2</v>
      </c>
      <c r="AA2673" s="275">
        <v>3.8521694722608343E-2</v>
      </c>
      <c r="AB2673" s="275">
        <v>3.8521694722608343E-2</v>
      </c>
      <c r="AC2673" s="275">
        <v>3.8521694722608343E-2</v>
      </c>
      <c r="AD2673" s="275">
        <v>3.8521694722608343E-2</v>
      </c>
      <c r="AE2673" s="275">
        <v>3.8521694722608343E-2</v>
      </c>
      <c r="AF2673" s="275">
        <v>27.420521374800003</v>
      </c>
      <c r="AG2673" s="275">
        <v>2.5391126868999994</v>
      </c>
      <c r="AH2673" s="275">
        <v>2.5391126868999994</v>
      </c>
      <c r="AI2673" s="275">
        <v>3.1719401017022548</v>
      </c>
      <c r="AJ2673" s="275">
        <v>3.1719401017022548</v>
      </c>
      <c r="AK2673" s="275">
        <v>3.1719401017022548</v>
      </c>
    </row>
    <row r="2674" spans="1:37" ht="15" x14ac:dyDescent="0.25">
      <c r="A2674" s="269" t="s">
        <v>4396</v>
      </c>
      <c r="B2674" s="269" t="s">
        <v>4397</v>
      </c>
      <c r="C2674" s="275">
        <v>22</v>
      </c>
      <c r="D2674" s="269" t="s">
        <v>802</v>
      </c>
      <c r="E2674" s="275">
        <v>0</v>
      </c>
      <c r="F2674" s="275">
        <v>0</v>
      </c>
      <c r="G2674" s="275">
        <v>0</v>
      </c>
      <c r="H2674" s="275">
        <v>0</v>
      </c>
      <c r="I2674" s="275">
        <v>0</v>
      </c>
      <c r="J2674" s="275">
        <v>0</v>
      </c>
      <c r="K2674" s="275">
        <v>0</v>
      </c>
      <c r="L2674" s="275">
        <v>0</v>
      </c>
      <c r="M2674" s="275">
        <v>0</v>
      </c>
      <c r="N2674" s="275">
        <v>0.33300251004093173</v>
      </c>
      <c r="O2674" s="275">
        <v>0.33300251004093173</v>
      </c>
      <c r="P2674" s="275">
        <v>0.33300251004093173</v>
      </c>
      <c r="Q2674" s="275">
        <v>0.33300251004093173</v>
      </c>
      <c r="R2674" s="275">
        <v>0.33300251004093173</v>
      </c>
      <c r="S2674" s="275">
        <v>0.33300251004093173</v>
      </c>
      <c r="T2674" s="275">
        <v>0.33300251004093173</v>
      </c>
      <c r="U2674" s="275">
        <v>0.33300251004093173</v>
      </c>
      <c r="V2674" s="275">
        <v>0.33300251004093173</v>
      </c>
      <c r="W2674" s="275">
        <v>0.19645276491294802</v>
      </c>
      <c r="X2674" s="275">
        <v>2.2027772769923669E-3</v>
      </c>
      <c r="Y2674" s="275">
        <v>9.9327771094970194E-2</v>
      </c>
      <c r="Z2674" s="275">
        <v>0.12055130291353733</v>
      </c>
      <c r="AA2674" s="275">
        <v>0.12055130291353733</v>
      </c>
      <c r="AB2674" s="275">
        <v>0.12055130291353733</v>
      </c>
      <c r="AC2674" s="275">
        <v>0.12055130291353733</v>
      </c>
      <c r="AD2674" s="275">
        <v>0.12055130291353733</v>
      </c>
      <c r="AE2674" s="275">
        <v>0.12055130291353733</v>
      </c>
      <c r="AF2674" s="275">
        <v>1.0915654300000001E-2</v>
      </c>
      <c r="AG2674" s="275">
        <v>1.0107798999999999E-3</v>
      </c>
      <c r="AH2674" s="275">
        <v>1.0107798999999999E-3</v>
      </c>
      <c r="AI2674" s="275">
        <v>5.6377644875559192E-2</v>
      </c>
      <c r="AJ2674" s="275">
        <v>5.6377644875559192E-2</v>
      </c>
      <c r="AK2674" s="275">
        <v>5.6377644875559192E-2</v>
      </c>
    </row>
    <row r="2675" spans="1:37" ht="15" x14ac:dyDescent="0.25">
      <c r="A2675" s="269" t="s">
        <v>1421</v>
      </c>
      <c r="B2675" s="269" t="s">
        <v>1422</v>
      </c>
      <c r="C2675" s="275">
        <v>22</v>
      </c>
      <c r="D2675" s="269" t="s">
        <v>802</v>
      </c>
      <c r="E2675" s="275">
        <v>0</v>
      </c>
      <c r="F2675" s="275">
        <v>0</v>
      </c>
      <c r="G2675" s="275">
        <v>0</v>
      </c>
      <c r="H2675" s="275">
        <v>0</v>
      </c>
      <c r="I2675" s="275">
        <v>0</v>
      </c>
      <c r="J2675" s="275">
        <v>0</v>
      </c>
      <c r="K2675" s="275">
        <v>0</v>
      </c>
      <c r="L2675" s="275">
        <v>0</v>
      </c>
      <c r="M2675" s="275">
        <v>0</v>
      </c>
      <c r="N2675" s="275">
        <v>0.33300251004093173</v>
      </c>
      <c r="O2675" s="275">
        <v>0.33300251004093173</v>
      </c>
      <c r="P2675" s="275">
        <v>0.33300251004093173</v>
      </c>
      <c r="Q2675" s="275">
        <v>0.33300251004093173</v>
      </c>
      <c r="R2675" s="275">
        <v>0.33300251004093173</v>
      </c>
      <c r="S2675" s="275">
        <v>0.33300251004093173</v>
      </c>
      <c r="T2675" s="275">
        <v>0.33300251004093173</v>
      </c>
      <c r="U2675" s="275">
        <v>0.33300251004093173</v>
      </c>
      <c r="V2675" s="275">
        <v>0.33300251004093173</v>
      </c>
      <c r="W2675" s="275">
        <v>0.19645276491294802</v>
      </c>
      <c r="X2675" s="275">
        <v>2.2027772769923669E-3</v>
      </c>
      <c r="Y2675" s="275">
        <v>9.9327771094970194E-2</v>
      </c>
      <c r="Z2675" s="275">
        <v>0.12055130291353733</v>
      </c>
      <c r="AA2675" s="275">
        <v>0.12055130291353733</v>
      </c>
      <c r="AB2675" s="275">
        <v>0.12055130291353733</v>
      </c>
      <c r="AC2675" s="275">
        <v>0.12055130291353733</v>
      </c>
      <c r="AD2675" s="275">
        <v>0.12055130291353733</v>
      </c>
      <c r="AE2675" s="275">
        <v>0.12055130291353733</v>
      </c>
      <c r="AF2675" s="275">
        <v>1.0220063200000001E-2</v>
      </c>
      <c r="AG2675" s="275">
        <v>9.463687999999999E-4</v>
      </c>
      <c r="AH2675" s="275">
        <v>9.463687999999999E-4</v>
      </c>
      <c r="AI2675" s="275">
        <v>5.6377515782535047E-2</v>
      </c>
      <c r="AJ2675" s="275">
        <v>5.6377515782535047E-2</v>
      </c>
      <c r="AK2675" s="275">
        <v>5.6377515782535047E-2</v>
      </c>
    </row>
    <row r="2676" spans="1:37" ht="15" x14ac:dyDescent="0.25">
      <c r="A2676" s="269" t="s">
        <v>1423</v>
      </c>
      <c r="B2676" s="269" t="s">
        <v>728</v>
      </c>
      <c r="C2676" s="275">
        <v>13</v>
      </c>
      <c r="D2676" s="269" t="s">
        <v>802</v>
      </c>
      <c r="E2676" s="275">
        <v>0</v>
      </c>
      <c r="F2676" s="275">
        <v>0</v>
      </c>
      <c r="G2676" s="275">
        <v>0</v>
      </c>
      <c r="H2676" s="275">
        <v>0</v>
      </c>
      <c r="I2676" s="275">
        <v>0</v>
      </c>
      <c r="J2676" s="275">
        <v>0</v>
      </c>
      <c r="K2676" s="275">
        <v>0</v>
      </c>
      <c r="L2676" s="275">
        <v>0</v>
      </c>
      <c r="M2676" s="275">
        <v>0</v>
      </c>
      <c r="N2676" s="275">
        <v>0.2497518825306988</v>
      </c>
      <c r="O2676" s="275">
        <v>0.2497518825306988</v>
      </c>
      <c r="P2676" s="275">
        <v>0.24975188253069888</v>
      </c>
      <c r="Q2676" s="275">
        <v>0.2497518825306988</v>
      </c>
      <c r="R2676" s="275">
        <v>0.2497518825306988</v>
      </c>
      <c r="S2676" s="275">
        <v>0.2497518825306988</v>
      </c>
      <c r="T2676" s="275">
        <v>0.2497518825306988</v>
      </c>
      <c r="U2676" s="275">
        <v>0.2497518825306988</v>
      </c>
      <c r="V2676" s="275">
        <v>0.2497518825306988</v>
      </c>
      <c r="W2676" s="275">
        <v>0.14069028685043405</v>
      </c>
      <c r="X2676" s="275">
        <v>1.4761851939942747E-3</v>
      </c>
      <c r="Y2676" s="275">
        <v>7.1083236022214169E-2</v>
      </c>
      <c r="Z2676" s="275">
        <v>7.8439449681358339E-2</v>
      </c>
      <c r="AA2676" s="275">
        <v>7.8439449681358339E-2</v>
      </c>
      <c r="AB2676" s="275">
        <v>7.8439449681358339E-2</v>
      </c>
      <c r="AC2676" s="275">
        <v>7.8439449681358339E-2</v>
      </c>
      <c r="AD2676" s="275">
        <v>7.8439449681358339E-2</v>
      </c>
      <c r="AE2676" s="275">
        <v>7.8439449681358339E-2</v>
      </c>
      <c r="AF2676" s="275">
        <v>8.3902571000000013E-3</v>
      </c>
      <c r="AG2676" s="275">
        <v>7.7692989999999997E-4</v>
      </c>
      <c r="AH2676" s="275">
        <v>7.7692989999999997E-4</v>
      </c>
      <c r="AI2676" s="275">
        <v>3.5935146759286302E-2</v>
      </c>
      <c r="AJ2676" s="275">
        <v>3.5935146759286302E-2</v>
      </c>
      <c r="AK2676" s="275">
        <v>3.5935146759286302E-2</v>
      </c>
    </row>
    <row r="2677" spans="1:37" ht="15" x14ac:dyDescent="0.25">
      <c r="A2677" s="273"/>
      <c r="B2677" s="273"/>
      <c r="C2677" s="270"/>
      <c r="D2677" s="273"/>
      <c r="E2677" s="270"/>
      <c r="F2677" s="270"/>
      <c r="G2677" s="270"/>
      <c r="H2677" s="270"/>
      <c r="I2677" s="270"/>
      <c r="J2677" s="270"/>
      <c r="K2677" s="270"/>
      <c r="L2677" s="270"/>
      <c r="M2677" s="270"/>
      <c r="N2677" s="270"/>
      <c r="O2677" s="270"/>
      <c r="P2677" s="270"/>
      <c r="Q2677" s="270"/>
      <c r="R2677" s="270"/>
      <c r="S2677" s="270"/>
      <c r="T2677" s="270"/>
      <c r="U2677" s="270"/>
      <c r="V2677" s="270"/>
      <c r="W2677" s="270"/>
      <c r="X2677" s="270"/>
      <c r="Y2677" s="270"/>
      <c r="Z2677" s="270"/>
      <c r="AA2677" s="270"/>
      <c r="AB2677" s="270"/>
      <c r="AC2677" s="270"/>
      <c r="AD2677" s="270"/>
      <c r="AE2677" s="270"/>
      <c r="AF2677" s="270"/>
      <c r="AG2677" s="270"/>
      <c r="AH2677" s="270"/>
      <c r="AI2677" s="270"/>
      <c r="AJ2677" s="270"/>
      <c r="AK2677" s="270"/>
    </row>
    <row r="2678" spans="1:37" ht="15" x14ac:dyDescent="0.25">
      <c r="A2678" s="273"/>
      <c r="B2678" s="273"/>
      <c r="C2678" s="270"/>
      <c r="D2678" s="273"/>
      <c r="E2678" s="270"/>
      <c r="F2678" s="270"/>
      <c r="G2678" s="270"/>
      <c r="H2678" s="270"/>
      <c r="I2678" s="270"/>
      <c r="J2678" s="270"/>
      <c r="K2678" s="270"/>
      <c r="L2678" s="270"/>
      <c r="M2678" s="270"/>
      <c r="N2678" s="270"/>
      <c r="O2678" s="270"/>
      <c r="P2678" s="270"/>
      <c r="Q2678" s="270"/>
      <c r="R2678" s="270"/>
      <c r="S2678" s="270"/>
      <c r="T2678" s="270"/>
      <c r="U2678" s="270"/>
      <c r="V2678" s="270"/>
      <c r="W2678" s="270"/>
      <c r="X2678" s="270"/>
      <c r="Y2678" s="270"/>
      <c r="Z2678" s="270"/>
      <c r="AA2678" s="270"/>
      <c r="AB2678" s="270"/>
      <c r="AC2678" s="270"/>
      <c r="AD2678" s="270"/>
      <c r="AE2678" s="270"/>
      <c r="AF2678" s="270"/>
      <c r="AG2678" s="270"/>
      <c r="AH2678" s="270"/>
      <c r="AI2678" s="270"/>
      <c r="AJ2678" s="270"/>
      <c r="AK2678" s="270"/>
    </row>
    <row r="2679" spans="1:37" ht="15" x14ac:dyDescent="0.25">
      <c r="A2679" s="273"/>
      <c r="B2679" s="273"/>
      <c r="C2679" s="270"/>
      <c r="D2679" s="273"/>
      <c r="E2679" s="270"/>
      <c r="F2679" s="270"/>
      <c r="G2679" s="270"/>
      <c r="H2679" s="270"/>
      <c r="I2679" s="270"/>
      <c r="J2679" s="270"/>
      <c r="K2679" s="270"/>
      <c r="L2679" s="270"/>
      <c r="M2679" s="270"/>
      <c r="N2679" s="270"/>
      <c r="O2679" s="270"/>
      <c r="P2679" s="270"/>
      <c r="Q2679" s="270"/>
      <c r="R2679" s="270"/>
      <c r="S2679" s="270"/>
      <c r="T2679" s="270"/>
      <c r="U2679" s="270"/>
      <c r="V2679" s="270"/>
      <c r="W2679" s="270"/>
      <c r="X2679" s="270"/>
      <c r="Y2679" s="270"/>
      <c r="Z2679" s="270"/>
      <c r="AA2679" s="270"/>
      <c r="AB2679" s="270"/>
      <c r="AC2679" s="270"/>
      <c r="AD2679" s="270"/>
      <c r="AE2679" s="270"/>
      <c r="AF2679" s="270"/>
      <c r="AG2679" s="270"/>
      <c r="AH2679" s="270"/>
      <c r="AI2679" s="270"/>
      <c r="AJ2679" s="270"/>
      <c r="AK2679" s="270"/>
    </row>
    <row r="2680" spans="1:37" ht="15" x14ac:dyDescent="0.25">
      <c r="A2680" s="273"/>
      <c r="B2680" s="273"/>
      <c r="C2680" s="270"/>
      <c r="D2680" s="273"/>
      <c r="E2680" s="270"/>
      <c r="F2680" s="270"/>
      <c r="G2680" s="270"/>
      <c r="H2680" s="270"/>
      <c r="I2680" s="270"/>
      <c r="J2680" s="270"/>
      <c r="K2680" s="270"/>
      <c r="L2680" s="270"/>
      <c r="M2680" s="270"/>
      <c r="N2680" s="270"/>
      <c r="O2680" s="270"/>
      <c r="P2680" s="270"/>
      <c r="Q2680" s="270"/>
      <c r="R2680" s="270"/>
      <c r="S2680" s="270"/>
      <c r="T2680" s="270"/>
      <c r="U2680" s="270"/>
      <c r="V2680" s="270"/>
      <c r="W2680" s="270"/>
      <c r="X2680" s="270"/>
      <c r="Y2680" s="270"/>
      <c r="Z2680" s="270"/>
      <c r="AA2680" s="270"/>
      <c r="AB2680" s="270"/>
      <c r="AC2680" s="270"/>
      <c r="AD2680" s="270"/>
      <c r="AE2680" s="270"/>
      <c r="AF2680" s="270"/>
      <c r="AG2680" s="270"/>
      <c r="AH2680" s="270"/>
      <c r="AI2680" s="270"/>
      <c r="AJ2680" s="270"/>
      <c r="AK2680" s="270"/>
    </row>
    <row r="2681" spans="1:37" ht="15" x14ac:dyDescent="0.25">
      <c r="A2681" s="273"/>
      <c r="B2681" s="273"/>
      <c r="C2681" s="270"/>
      <c r="D2681" s="273"/>
      <c r="E2681" s="270"/>
      <c r="F2681" s="270"/>
      <c r="G2681" s="270"/>
      <c r="H2681" s="270"/>
      <c r="I2681" s="270"/>
      <c r="J2681" s="270"/>
      <c r="K2681" s="270"/>
      <c r="L2681" s="270"/>
      <c r="M2681" s="270"/>
      <c r="N2681" s="270"/>
      <c r="O2681" s="270"/>
      <c r="P2681" s="270"/>
      <c r="Q2681" s="270"/>
      <c r="R2681" s="270"/>
      <c r="S2681" s="270"/>
      <c r="T2681" s="270"/>
      <c r="U2681" s="270"/>
      <c r="V2681" s="270"/>
      <c r="W2681" s="270"/>
      <c r="X2681" s="270"/>
      <c r="Y2681" s="270"/>
      <c r="Z2681" s="270"/>
      <c r="AA2681" s="270"/>
      <c r="AB2681" s="270"/>
      <c r="AC2681" s="270"/>
      <c r="AD2681" s="270"/>
      <c r="AE2681" s="270"/>
      <c r="AF2681" s="270"/>
      <c r="AG2681" s="270"/>
      <c r="AH2681" s="270"/>
      <c r="AI2681" s="270"/>
      <c r="AJ2681" s="270"/>
      <c r="AK2681" s="270"/>
    </row>
    <row r="2682" spans="1:37" ht="15" x14ac:dyDescent="0.25">
      <c r="A2682" s="273"/>
      <c r="B2682" s="273"/>
      <c r="C2682" s="270"/>
      <c r="D2682" s="273"/>
      <c r="E2682" s="270"/>
      <c r="F2682" s="270"/>
      <c r="G2682" s="270"/>
      <c r="H2682" s="270"/>
      <c r="I2682" s="270"/>
      <c r="J2682" s="270"/>
      <c r="K2682" s="270"/>
      <c r="L2682" s="270"/>
      <c r="M2682" s="270"/>
      <c r="N2682" s="270"/>
      <c r="O2682" s="270"/>
      <c r="P2682" s="270"/>
      <c r="Q2682" s="270"/>
      <c r="R2682" s="270"/>
      <c r="S2682" s="270"/>
      <c r="T2682" s="270"/>
      <c r="U2682" s="270"/>
      <c r="V2682" s="270"/>
      <c r="W2682" s="270"/>
      <c r="X2682" s="270"/>
      <c r="Y2682" s="270"/>
      <c r="Z2682" s="270"/>
      <c r="AA2682" s="270"/>
      <c r="AB2682" s="270"/>
      <c r="AC2682" s="270"/>
      <c r="AD2682" s="270"/>
      <c r="AE2682" s="270"/>
      <c r="AF2682" s="270"/>
      <c r="AG2682" s="270"/>
      <c r="AH2682" s="270"/>
      <c r="AI2682" s="270"/>
      <c r="AJ2682" s="270"/>
      <c r="AK2682" s="270"/>
    </row>
    <row r="2683" spans="1:37" ht="15" x14ac:dyDescent="0.25">
      <c r="A2683" s="273"/>
      <c r="B2683" s="273"/>
      <c r="C2683" s="270"/>
      <c r="D2683" s="273"/>
      <c r="E2683" s="270"/>
      <c r="F2683" s="270"/>
      <c r="G2683" s="270"/>
      <c r="H2683" s="270"/>
      <c r="I2683" s="270"/>
      <c r="J2683" s="270"/>
      <c r="K2683" s="270"/>
      <c r="L2683" s="270"/>
      <c r="M2683" s="270"/>
      <c r="N2683" s="270"/>
      <c r="O2683" s="270"/>
      <c r="P2683" s="270"/>
      <c r="Q2683" s="270"/>
      <c r="R2683" s="270"/>
      <c r="S2683" s="270"/>
      <c r="T2683" s="270"/>
      <c r="U2683" s="270"/>
      <c r="V2683" s="270"/>
      <c r="W2683" s="270"/>
      <c r="X2683" s="270"/>
      <c r="Y2683" s="270"/>
      <c r="Z2683" s="270"/>
      <c r="AA2683" s="270"/>
      <c r="AB2683" s="270"/>
      <c r="AC2683" s="270"/>
      <c r="AD2683" s="270"/>
      <c r="AE2683" s="270"/>
      <c r="AF2683" s="270"/>
      <c r="AG2683" s="270"/>
      <c r="AH2683" s="270"/>
      <c r="AI2683" s="270"/>
      <c r="AJ2683" s="270"/>
      <c r="AK2683" s="270"/>
    </row>
    <row r="2684" spans="1:37" ht="15" x14ac:dyDescent="0.25">
      <c r="A2684" s="273"/>
      <c r="B2684" s="273"/>
      <c r="C2684" s="270"/>
      <c r="D2684" s="273"/>
      <c r="E2684" s="270"/>
      <c r="F2684" s="270"/>
      <c r="G2684" s="270"/>
      <c r="H2684" s="270"/>
      <c r="I2684" s="270"/>
      <c r="J2684" s="270"/>
      <c r="K2684" s="270"/>
      <c r="L2684" s="270"/>
      <c r="M2684" s="270"/>
      <c r="N2684" s="270"/>
      <c r="O2684" s="270"/>
      <c r="P2684" s="270"/>
      <c r="Q2684" s="270"/>
      <c r="R2684" s="270"/>
      <c r="S2684" s="270"/>
      <c r="T2684" s="270"/>
      <c r="U2684" s="270"/>
      <c r="V2684" s="270"/>
      <c r="W2684" s="270"/>
      <c r="X2684" s="270"/>
      <c r="Y2684" s="270"/>
      <c r="Z2684" s="270"/>
      <c r="AA2684" s="270"/>
      <c r="AB2684" s="270"/>
      <c r="AC2684" s="270"/>
      <c r="AD2684" s="270"/>
      <c r="AE2684" s="270"/>
      <c r="AF2684" s="270"/>
      <c r="AG2684" s="270"/>
      <c r="AH2684" s="270"/>
      <c r="AI2684" s="270"/>
      <c r="AJ2684" s="270"/>
      <c r="AK2684" s="270"/>
    </row>
    <row r="2685" spans="1:37" ht="15" x14ac:dyDescent="0.25">
      <c r="A2685" s="273"/>
      <c r="B2685" s="273"/>
      <c r="C2685" s="270"/>
      <c r="D2685" s="273"/>
      <c r="E2685" s="270"/>
      <c r="F2685" s="270"/>
      <c r="G2685" s="270"/>
      <c r="H2685" s="270"/>
      <c r="I2685" s="270"/>
      <c r="J2685" s="270"/>
      <c r="K2685" s="270"/>
      <c r="L2685" s="270"/>
      <c r="M2685" s="270"/>
      <c r="N2685" s="270"/>
      <c r="O2685" s="270"/>
      <c r="P2685" s="270"/>
      <c r="Q2685" s="270"/>
      <c r="R2685" s="270"/>
      <c r="S2685" s="270"/>
      <c r="T2685" s="270"/>
      <c r="U2685" s="270"/>
      <c r="V2685" s="270"/>
      <c r="W2685" s="270"/>
      <c r="X2685" s="270"/>
      <c r="Y2685" s="270"/>
      <c r="Z2685" s="270"/>
      <c r="AA2685" s="270"/>
      <c r="AB2685" s="270"/>
      <c r="AC2685" s="270"/>
      <c r="AD2685" s="270"/>
      <c r="AE2685" s="270"/>
      <c r="AF2685" s="270"/>
      <c r="AG2685" s="270"/>
      <c r="AH2685" s="270"/>
      <c r="AI2685" s="270"/>
      <c r="AJ2685" s="270"/>
      <c r="AK2685" s="270"/>
    </row>
    <row r="2686" spans="1:37" ht="15" x14ac:dyDescent="0.25">
      <c r="A2686" s="273"/>
      <c r="B2686" s="273"/>
      <c r="C2686" s="270"/>
      <c r="D2686" s="273"/>
      <c r="E2686" s="270"/>
      <c r="F2686" s="270"/>
      <c r="G2686" s="270"/>
      <c r="H2686" s="270"/>
      <c r="I2686" s="270"/>
      <c r="J2686" s="270"/>
      <c r="K2686" s="270"/>
      <c r="L2686" s="270"/>
      <c r="M2686" s="270"/>
      <c r="N2686" s="270"/>
      <c r="O2686" s="270"/>
      <c r="P2686" s="270"/>
      <c r="Q2686" s="270"/>
      <c r="R2686" s="270"/>
      <c r="S2686" s="270"/>
      <c r="T2686" s="270"/>
      <c r="U2686" s="270"/>
      <c r="V2686" s="270"/>
      <c r="W2686" s="270"/>
      <c r="X2686" s="270"/>
      <c r="Y2686" s="270"/>
      <c r="Z2686" s="270"/>
      <c r="AA2686" s="270"/>
      <c r="AB2686" s="270"/>
      <c r="AC2686" s="270"/>
      <c r="AD2686" s="270"/>
      <c r="AE2686" s="270"/>
      <c r="AF2686" s="270"/>
      <c r="AG2686" s="270"/>
      <c r="AH2686" s="270"/>
      <c r="AI2686" s="270"/>
      <c r="AJ2686" s="270"/>
      <c r="AK2686" s="270"/>
    </row>
    <row r="2687" spans="1:37" ht="15" x14ac:dyDescent="0.25">
      <c r="A2687" s="273"/>
      <c r="B2687" s="273"/>
      <c r="C2687" s="270"/>
      <c r="D2687" s="273"/>
      <c r="E2687" s="270"/>
      <c r="F2687" s="270"/>
      <c r="G2687" s="270"/>
      <c r="H2687" s="270"/>
      <c r="I2687" s="270"/>
      <c r="J2687" s="270"/>
      <c r="K2687" s="270"/>
      <c r="L2687" s="270"/>
      <c r="M2687" s="270"/>
      <c r="N2687" s="270"/>
      <c r="O2687" s="270"/>
      <c r="P2687" s="270"/>
      <c r="Q2687" s="270"/>
      <c r="R2687" s="270"/>
      <c r="S2687" s="270"/>
      <c r="T2687" s="270"/>
      <c r="U2687" s="270"/>
      <c r="V2687" s="270"/>
      <c r="W2687" s="270"/>
      <c r="X2687" s="270"/>
      <c r="Y2687" s="270"/>
      <c r="Z2687" s="270"/>
      <c r="AA2687" s="270"/>
      <c r="AB2687" s="270"/>
      <c r="AC2687" s="270"/>
      <c r="AD2687" s="270"/>
      <c r="AE2687" s="270"/>
      <c r="AF2687" s="270"/>
      <c r="AG2687" s="270"/>
      <c r="AH2687" s="270"/>
      <c r="AI2687" s="270"/>
      <c r="AJ2687" s="270"/>
      <c r="AK2687" s="270"/>
    </row>
    <row r="2688" spans="1:37" ht="15" x14ac:dyDescent="0.25">
      <c r="A2688" s="273"/>
      <c r="B2688" s="273"/>
      <c r="C2688" s="270"/>
      <c r="D2688" s="273"/>
      <c r="E2688" s="270"/>
      <c r="F2688" s="270"/>
      <c r="G2688" s="270"/>
      <c r="H2688" s="270"/>
      <c r="I2688" s="270"/>
      <c r="J2688" s="270"/>
      <c r="K2688" s="270"/>
      <c r="L2688" s="270"/>
      <c r="M2688" s="270"/>
      <c r="N2688" s="270"/>
      <c r="O2688" s="270"/>
      <c r="P2688" s="270"/>
      <c r="Q2688" s="270"/>
      <c r="R2688" s="270"/>
      <c r="S2688" s="270"/>
      <c r="T2688" s="270"/>
      <c r="U2688" s="270"/>
      <c r="V2688" s="270"/>
      <c r="W2688" s="270"/>
      <c r="X2688" s="270"/>
      <c r="Y2688" s="270"/>
      <c r="Z2688" s="270"/>
      <c r="AA2688" s="270"/>
      <c r="AB2688" s="270"/>
      <c r="AC2688" s="270"/>
      <c r="AD2688" s="270"/>
      <c r="AE2688" s="270"/>
      <c r="AF2688" s="270"/>
      <c r="AG2688" s="270"/>
      <c r="AH2688" s="270"/>
      <c r="AI2688" s="270"/>
      <c r="AJ2688" s="270"/>
      <c r="AK2688" s="270"/>
    </row>
    <row r="2689" spans="1:37" ht="15" x14ac:dyDescent="0.25">
      <c r="A2689" s="273"/>
      <c r="B2689" s="273"/>
      <c r="C2689" s="270"/>
      <c r="D2689" s="273"/>
      <c r="E2689" s="270"/>
      <c r="F2689" s="270"/>
      <c r="G2689" s="270"/>
      <c r="H2689" s="270"/>
      <c r="I2689" s="270"/>
      <c r="J2689" s="270"/>
      <c r="K2689" s="270"/>
      <c r="L2689" s="270"/>
      <c r="M2689" s="270"/>
      <c r="N2689" s="270"/>
      <c r="O2689" s="270"/>
      <c r="P2689" s="270"/>
      <c r="Q2689" s="270"/>
      <c r="R2689" s="270"/>
      <c r="S2689" s="270"/>
      <c r="T2689" s="270"/>
      <c r="U2689" s="270"/>
      <c r="V2689" s="270"/>
      <c r="W2689" s="270"/>
      <c r="X2689" s="270"/>
      <c r="Y2689" s="270"/>
      <c r="Z2689" s="270"/>
      <c r="AA2689" s="270"/>
      <c r="AB2689" s="270"/>
      <c r="AC2689" s="270"/>
      <c r="AD2689" s="270"/>
      <c r="AE2689" s="270"/>
      <c r="AF2689" s="270"/>
      <c r="AG2689" s="270"/>
      <c r="AH2689" s="270"/>
      <c r="AI2689" s="270"/>
      <c r="AJ2689" s="270"/>
      <c r="AK2689" s="270"/>
    </row>
    <row r="2690" spans="1:37" ht="15" x14ac:dyDescent="0.25">
      <c r="A2690" s="273"/>
      <c r="B2690" s="273"/>
      <c r="C2690" s="270"/>
      <c r="D2690" s="273"/>
      <c r="E2690" s="270"/>
      <c r="F2690" s="270"/>
      <c r="G2690" s="270"/>
      <c r="H2690" s="270"/>
      <c r="I2690" s="270"/>
      <c r="J2690" s="270"/>
      <c r="K2690" s="270"/>
      <c r="L2690" s="270"/>
      <c r="M2690" s="270"/>
      <c r="N2690" s="270"/>
      <c r="O2690" s="270"/>
      <c r="P2690" s="270"/>
      <c r="Q2690" s="270"/>
      <c r="R2690" s="270"/>
      <c r="S2690" s="270"/>
      <c r="T2690" s="270"/>
      <c r="U2690" s="270"/>
      <c r="V2690" s="270"/>
      <c r="W2690" s="270"/>
      <c r="X2690" s="270"/>
      <c r="Y2690" s="270"/>
      <c r="Z2690" s="270"/>
      <c r="AA2690" s="270"/>
      <c r="AB2690" s="270"/>
      <c r="AC2690" s="270"/>
      <c r="AD2690" s="270"/>
      <c r="AE2690" s="270"/>
      <c r="AF2690" s="270"/>
      <c r="AG2690" s="270"/>
      <c r="AH2690" s="270"/>
      <c r="AI2690" s="270"/>
      <c r="AJ2690" s="270"/>
      <c r="AK2690" s="270"/>
    </row>
    <row r="2691" spans="1:37" ht="15" x14ac:dyDescent="0.25">
      <c r="A2691" s="273"/>
      <c r="B2691" s="273"/>
      <c r="C2691" s="270"/>
      <c r="D2691" s="273"/>
      <c r="E2691" s="270"/>
      <c r="F2691" s="270"/>
      <c r="G2691" s="270"/>
      <c r="H2691" s="270"/>
      <c r="I2691" s="270"/>
      <c r="J2691" s="270"/>
      <c r="K2691" s="270"/>
      <c r="L2691" s="270"/>
      <c r="M2691" s="270"/>
      <c r="N2691" s="270"/>
      <c r="O2691" s="270"/>
      <c r="P2691" s="270"/>
      <c r="Q2691" s="270"/>
      <c r="R2691" s="270"/>
      <c r="S2691" s="270"/>
      <c r="T2691" s="270"/>
      <c r="U2691" s="270"/>
      <c r="V2691" s="270"/>
      <c r="W2691" s="270"/>
      <c r="X2691" s="270"/>
      <c r="Y2691" s="270"/>
      <c r="Z2691" s="270"/>
      <c r="AA2691" s="270"/>
      <c r="AB2691" s="270"/>
      <c r="AC2691" s="270"/>
      <c r="AD2691" s="270"/>
      <c r="AE2691" s="270"/>
      <c r="AF2691" s="270"/>
      <c r="AG2691" s="270"/>
      <c r="AH2691" s="270"/>
      <c r="AI2691" s="270"/>
      <c r="AJ2691" s="270"/>
      <c r="AK2691" s="270"/>
    </row>
    <row r="2692" spans="1:37" ht="15" x14ac:dyDescent="0.25">
      <c r="A2692" s="273"/>
      <c r="B2692" s="273"/>
      <c r="C2692" s="270"/>
      <c r="D2692" s="273"/>
      <c r="E2692" s="270"/>
      <c r="F2692" s="270"/>
      <c r="G2692" s="270"/>
      <c r="H2692" s="270"/>
      <c r="I2692" s="270"/>
      <c r="J2692" s="270"/>
      <c r="K2692" s="270"/>
      <c r="L2692" s="270"/>
      <c r="M2692" s="270"/>
      <c r="N2692" s="270"/>
      <c r="O2692" s="270"/>
      <c r="P2692" s="270"/>
      <c r="Q2692" s="270"/>
      <c r="R2692" s="270"/>
      <c r="S2692" s="270"/>
      <c r="T2692" s="270"/>
      <c r="U2692" s="270"/>
      <c r="V2692" s="270"/>
      <c r="W2692" s="270"/>
      <c r="X2692" s="270"/>
      <c r="Y2692" s="270"/>
      <c r="Z2692" s="270"/>
      <c r="AA2692" s="270"/>
      <c r="AB2692" s="270"/>
      <c r="AC2692" s="270"/>
      <c r="AD2692" s="270"/>
      <c r="AE2692" s="270"/>
      <c r="AF2692" s="270"/>
      <c r="AG2692" s="270"/>
      <c r="AH2692" s="270"/>
      <c r="AI2692" s="270"/>
      <c r="AJ2692" s="270"/>
      <c r="AK2692" s="270"/>
    </row>
    <row r="2693" spans="1:37" ht="15" x14ac:dyDescent="0.25">
      <c r="A2693" s="273"/>
      <c r="B2693" s="273"/>
      <c r="C2693" s="270"/>
      <c r="D2693" s="273"/>
      <c r="E2693" s="270"/>
      <c r="F2693" s="270"/>
      <c r="G2693" s="270"/>
      <c r="H2693" s="270"/>
      <c r="I2693" s="270"/>
      <c r="J2693" s="270"/>
      <c r="K2693" s="270"/>
      <c r="L2693" s="270"/>
      <c r="M2693" s="270"/>
      <c r="N2693" s="270"/>
      <c r="O2693" s="270"/>
      <c r="P2693" s="270"/>
      <c r="Q2693" s="270"/>
      <c r="R2693" s="270"/>
      <c r="S2693" s="270"/>
      <c r="T2693" s="270"/>
      <c r="U2693" s="270"/>
      <c r="V2693" s="270"/>
      <c r="W2693" s="270"/>
      <c r="X2693" s="270"/>
      <c r="Y2693" s="270"/>
      <c r="Z2693" s="270"/>
      <c r="AA2693" s="270"/>
      <c r="AB2693" s="270"/>
      <c r="AC2693" s="270"/>
      <c r="AD2693" s="270"/>
      <c r="AE2693" s="270"/>
      <c r="AF2693" s="270"/>
      <c r="AG2693" s="270"/>
      <c r="AH2693" s="270"/>
      <c r="AI2693" s="270"/>
      <c r="AJ2693" s="270"/>
      <c r="AK2693" s="270"/>
    </row>
    <row r="2694" spans="1:37" ht="15" x14ac:dyDescent="0.25">
      <c r="A2694" s="273"/>
      <c r="B2694" s="273"/>
      <c r="C2694" s="270"/>
      <c r="D2694" s="273"/>
      <c r="E2694" s="270"/>
      <c r="F2694" s="270"/>
      <c r="G2694" s="270"/>
      <c r="H2694" s="270"/>
      <c r="I2694" s="270"/>
      <c r="J2694" s="270"/>
      <c r="K2694" s="270"/>
      <c r="L2694" s="270"/>
      <c r="M2694" s="270"/>
      <c r="N2694" s="270"/>
      <c r="O2694" s="270"/>
      <c r="P2694" s="270"/>
      <c r="Q2694" s="270"/>
      <c r="R2694" s="270"/>
      <c r="S2694" s="270"/>
      <c r="T2694" s="270"/>
      <c r="U2694" s="270"/>
      <c r="V2694" s="270"/>
      <c r="W2694" s="270"/>
      <c r="X2694" s="270"/>
      <c r="Y2694" s="270"/>
      <c r="Z2694" s="270"/>
      <c r="AA2694" s="270"/>
      <c r="AB2694" s="270"/>
      <c r="AC2694" s="270"/>
      <c r="AD2694" s="270"/>
      <c r="AE2694" s="270"/>
      <c r="AF2694" s="270"/>
      <c r="AG2694" s="270"/>
      <c r="AH2694" s="270"/>
      <c r="AI2694" s="270"/>
      <c r="AJ2694" s="270"/>
      <c r="AK2694" s="270"/>
    </row>
    <row r="2695" spans="1:37" ht="15" x14ac:dyDescent="0.25">
      <c r="A2695" s="273"/>
      <c r="B2695" s="273"/>
      <c r="C2695" s="270"/>
      <c r="D2695" s="273"/>
      <c r="E2695" s="270"/>
      <c r="F2695" s="270"/>
      <c r="G2695" s="270"/>
      <c r="H2695" s="270"/>
      <c r="I2695" s="270"/>
      <c r="J2695" s="270"/>
      <c r="K2695" s="270"/>
      <c r="L2695" s="270"/>
      <c r="M2695" s="270"/>
      <c r="N2695" s="270"/>
      <c r="O2695" s="270"/>
      <c r="P2695" s="270"/>
      <c r="Q2695" s="270"/>
      <c r="R2695" s="270"/>
      <c r="S2695" s="270"/>
      <c r="T2695" s="270"/>
      <c r="U2695" s="270"/>
      <c r="V2695" s="270"/>
      <c r="W2695" s="270"/>
      <c r="X2695" s="270"/>
      <c r="Y2695" s="270"/>
      <c r="Z2695" s="270"/>
      <c r="AA2695" s="270"/>
      <c r="AB2695" s="270"/>
      <c r="AC2695" s="270"/>
      <c r="AD2695" s="270"/>
      <c r="AE2695" s="270"/>
      <c r="AF2695" s="270"/>
      <c r="AG2695" s="270"/>
      <c r="AH2695" s="270"/>
      <c r="AI2695" s="270"/>
      <c r="AJ2695" s="270"/>
      <c r="AK2695" s="270"/>
    </row>
    <row r="2696" spans="1:37" ht="15" x14ac:dyDescent="0.25">
      <c r="A2696" s="273"/>
      <c r="B2696" s="273"/>
      <c r="C2696" s="270"/>
      <c r="D2696" s="273"/>
      <c r="E2696" s="270"/>
      <c r="F2696" s="270"/>
      <c r="G2696" s="270"/>
      <c r="H2696" s="270"/>
      <c r="I2696" s="270"/>
      <c r="J2696" s="270"/>
      <c r="K2696" s="270"/>
      <c r="L2696" s="270"/>
      <c r="M2696" s="270"/>
      <c r="N2696" s="270"/>
      <c r="O2696" s="270"/>
      <c r="P2696" s="270"/>
      <c r="Q2696" s="270"/>
      <c r="R2696" s="270"/>
      <c r="S2696" s="270"/>
      <c r="T2696" s="270"/>
      <c r="U2696" s="270"/>
      <c r="V2696" s="270"/>
      <c r="W2696" s="270"/>
      <c r="X2696" s="270"/>
      <c r="Y2696" s="270"/>
      <c r="Z2696" s="270"/>
      <c r="AA2696" s="270"/>
      <c r="AB2696" s="270"/>
      <c r="AC2696" s="270"/>
      <c r="AD2696" s="270"/>
      <c r="AE2696" s="270"/>
      <c r="AF2696" s="270"/>
      <c r="AG2696" s="270"/>
      <c r="AH2696" s="270"/>
      <c r="AI2696" s="270"/>
      <c r="AJ2696" s="270"/>
      <c r="AK2696" s="270"/>
    </row>
    <row r="2697" spans="1:37" ht="15" x14ac:dyDescent="0.25">
      <c r="A2697" s="273"/>
      <c r="B2697" s="273"/>
      <c r="C2697" s="270"/>
      <c r="D2697" s="273"/>
      <c r="E2697" s="270"/>
      <c r="F2697" s="270"/>
      <c r="G2697" s="270"/>
      <c r="H2697" s="270"/>
      <c r="I2697" s="270"/>
      <c r="J2697" s="270"/>
      <c r="K2697" s="270"/>
      <c r="L2697" s="270"/>
      <c r="M2697" s="270"/>
      <c r="N2697" s="270"/>
      <c r="O2697" s="270"/>
      <c r="P2697" s="270"/>
      <c r="Q2697" s="270"/>
      <c r="R2697" s="270"/>
      <c r="S2697" s="270"/>
      <c r="T2697" s="270"/>
      <c r="U2697" s="270"/>
      <c r="V2697" s="270"/>
      <c r="W2697" s="270"/>
      <c r="X2697" s="270"/>
      <c r="Y2697" s="270"/>
      <c r="Z2697" s="270"/>
      <c r="AA2697" s="270"/>
      <c r="AB2697" s="270"/>
      <c r="AC2697" s="270"/>
      <c r="AD2697" s="270"/>
      <c r="AE2697" s="270"/>
      <c r="AF2697" s="270"/>
      <c r="AG2697" s="270"/>
      <c r="AH2697" s="270"/>
      <c r="AI2697" s="270"/>
      <c r="AJ2697" s="270"/>
      <c r="AK2697" s="270"/>
    </row>
    <row r="2698" spans="1:37" ht="15" x14ac:dyDescent="0.25">
      <c r="A2698" s="273"/>
      <c r="B2698" s="273"/>
      <c r="C2698" s="270"/>
      <c r="D2698" s="273"/>
      <c r="E2698" s="270"/>
      <c r="F2698" s="270"/>
      <c r="G2698" s="270"/>
      <c r="H2698" s="270"/>
      <c r="I2698" s="270"/>
      <c r="J2698" s="270"/>
      <c r="K2698" s="270"/>
      <c r="L2698" s="270"/>
      <c r="M2698" s="270"/>
      <c r="N2698" s="270"/>
      <c r="O2698" s="270"/>
      <c r="P2698" s="270"/>
      <c r="Q2698" s="270"/>
      <c r="R2698" s="270"/>
      <c r="S2698" s="270"/>
      <c r="T2698" s="270"/>
      <c r="U2698" s="270"/>
      <c r="V2698" s="270"/>
      <c r="W2698" s="270"/>
      <c r="X2698" s="270"/>
      <c r="Y2698" s="270"/>
      <c r="Z2698" s="270"/>
      <c r="AA2698" s="270"/>
      <c r="AB2698" s="270"/>
      <c r="AC2698" s="270"/>
      <c r="AD2698" s="270"/>
      <c r="AE2698" s="270"/>
      <c r="AF2698" s="270"/>
      <c r="AG2698" s="270"/>
      <c r="AH2698" s="270"/>
      <c r="AI2698" s="270"/>
      <c r="AJ2698" s="270"/>
      <c r="AK2698" s="270"/>
    </row>
    <row r="2699" spans="1:37" ht="15" x14ac:dyDescent="0.25">
      <c r="A2699" s="273"/>
      <c r="B2699" s="273"/>
      <c r="C2699" s="270"/>
      <c r="D2699" s="273"/>
      <c r="E2699" s="270"/>
      <c r="F2699" s="270"/>
      <c r="G2699" s="270"/>
      <c r="H2699" s="270"/>
      <c r="I2699" s="270"/>
      <c r="J2699" s="270"/>
      <c r="K2699" s="270"/>
      <c r="L2699" s="270"/>
      <c r="M2699" s="270"/>
      <c r="N2699" s="270"/>
      <c r="O2699" s="270"/>
      <c r="P2699" s="270"/>
      <c r="Q2699" s="270"/>
      <c r="R2699" s="270"/>
      <c r="S2699" s="270"/>
      <c r="T2699" s="270"/>
      <c r="U2699" s="270"/>
      <c r="V2699" s="270"/>
      <c r="W2699" s="270"/>
      <c r="X2699" s="270"/>
      <c r="Y2699" s="270"/>
      <c r="Z2699" s="270"/>
      <c r="AA2699" s="270"/>
      <c r="AB2699" s="270"/>
      <c r="AC2699" s="270"/>
      <c r="AD2699" s="270"/>
      <c r="AE2699" s="270"/>
      <c r="AF2699" s="270"/>
      <c r="AG2699" s="270"/>
      <c r="AH2699" s="270"/>
      <c r="AI2699" s="270"/>
      <c r="AJ2699" s="270"/>
      <c r="AK2699" s="270"/>
    </row>
    <row r="2700" spans="1:37" ht="15" x14ac:dyDescent="0.25">
      <c r="A2700" s="273"/>
      <c r="B2700" s="273"/>
      <c r="C2700" s="270"/>
      <c r="D2700" s="273"/>
      <c r="E2700" s="270"/>
      <c r="F2700" s="270"/>
      <c r="G2700" s="270"/>
      <c r="H2700" s="270"/>
      <c r="I2700" s="270"/>
      <c r="J2700" s="270"/>
      <c r="K2700" s="270"/>
      <c r="L2700" s="270"/>
      <c r="M2700" s="270"/>
      <c r="N2700" s="270"/>
      <c r="O2700" s="270"/>
      <c r="P2700" s="270"/>
      <c r="Q2700" s="270"/>
      <c r="R2700" s="270"/>
      <c r="S2700" s="270"/>
      <c r="T2700" s="270"/>
      <c r="U2700" s="270"/>
      <c r="V2700" s="270"/>
      <c r="W2700" s="270"/>
      <c r="X2700" s="270"/>
      <c r="Y2700" s="270"/>
      <c r="Z2700" s="270"/>
      <c r="AA2700" s="270"/>
      <c r="AB2700" s="270"/>
      <c r="AC2700" s="270"/>
      <c r="AD2700" s="270"/>
      <c r="AE2700" s="270"/>
      <c r="AF2700" s="270"/>
      <c r="AG2700" s="270"/>
      <c r="AH2700" s="270"/>
      <c r="AI2700" s="270"/>
      <c r="AJ2700" s="270"/>
      <c r="AK2700" s="270"/>
    </row>
    <row r="2701" spans="1:37" ht="15" x14ac:dyDescent="0.25">
      <c r="A2701" s="273"/>
      <c r="B2701" s="273"/>
      <c r="C2701" s="270"/>
      <c r="D2701" s="273"/>
      <c r="E2701" s="270"/>
      <c r="F2701" s="270"/>
      <c r="G2701" s="270"/>
      <c r="H2701" s="270"/>
      <c r="I2701" s="270"/>
      <c r="J2701" s="270"/>
      <c r="K2701" s="270"/>
      <c r="L2701" s="270"/>
      <c r="M2701" s="270"/>
      <c r="N2701" s="270"/>
      <c r="O2701" s="270"/>
      <c r="P2701" s="270"/>
      <c r="Q2701" s="270"/>
      <c r="R2701" s="270"/>
      <c r="S2701" s="270"/>
      <c r="T2701" s="270"/>
      <c r="U2701" s="270"/>
      <c r="V2701" s="270"/>
      <c r="W2701" s="270"/>
      <c r="X2701" s="270"/>
      <c r="Y2701" s="270"/>
      <c r="Z2701" s="270"/>
      <c r="AA2701" s="270"/>
      <c r="AB2701" s="270"/>
      <c r="AC2701" s="270"/>
      <c r="AD2701" s="270"/>
      <c r="AE2701" s="270"/>
      <c r="AF2701" s="270"/>
      <c r="AG2701" s="270"/>
      <c r="AH2701" s="270"/>
      <c r="AI2701" s="270"/>
      <c r="AJ2701" s="270"/>
      <c r="AK2701" s="270"/>
    </row>
    <row r="2702" spans="1:37" ht="15" x14ac:dyDescent="0.25">
      <c r="A2702" s="273"/>
      <c r="B2702" s="273"/>
      <c r="C2702" s="270"/>
      <c r="D2702" s="273"/>
      <c r="E2702" s="270"/>
      <c r="F2702" s="270"/>
      <c r="G2702" s="270"/>
      <c r="H2702" s="270"/>
      <c r="I2702" s="270"/>
      <c r="J2702" s="270"/>
      <c r="K2702" s="270"/>
      <c r="L2702" s="270"/>
      <c r="M2702" s="270"/>
      <c r="N2702" s="270"/>
      <c r="O2702" s="270"/>
      <c r="P2702" s="270"/>
      <c r="Q2702" s="270"/>
      <c r="R2702" s="270"/>
      <c r="S2702" s="270"/>
      <c r="T2702" s="270"/>
      <c r="U2702" s="270"/>
      <c r="V2702" s="270"/>
      <c r="W2702" s="270"/>
      <c r="X2702" s="270"/>
      <c r="Y2702" s="270"/>
      <c r="Z2702" s="270"/>
      <c r="AA2702" s="270"/>
      <c r="AB2702" s="270"/>
      <c r="AC2702" s="270"/>
      <c r="AD2702" s="270"/>
      <c r="AE2702" s="270"/>
      <c r="AF2702" s="270"/>
      <c r="AG2702" s="270"/>
      <c r="AH2702" s="270"/>
      <c r="AI2702" s="270"/>
      <c r="AJ2702" s="270"/>
      <c r="AK2702" s="270"/>
    </row>
    <row r="2703" spans="1:37" ht="15" x14ac:dyDescent="0.25">
      <c r="A2703" s="273"/>
      <c r="B2703" s="273"/>
      <c r="C2703" s="270"/>
      <c r="D2703" s="273"/>
      <c r="E2703" s="270"/>
      <c r="F2703" s="270"/>
      <c r="G2703" s="270"/>
      <c r="H2703" s="270"/>
      <c r="I2703" s="270"/>
      <c r="J2703" s="270"/>
      <c r="K2703" s="270"/>
      <c r="L2703" s="270"/>
      <c r="M2703" s="270"/>
      <c r="N2703" s="270"/>
      <c r="O2703" s="270"/>
      <c r="P2703" s="270"/>
      <c r="Q2703" s="270"/>
      <c r="R2703" s="270"/>
      <c r="S2703" s="270"/>
      <c r="T2703" s="270"/>
      <c r="U2703" s="270"/>
      <c r="V2703" s="270"/>
      <c r="W2703" s="270"/>
      <c r="X2703" s="270"/>
      <c r="Y2703" s="270"/>
      <c r="Z2703" s="270"/>
      <c r="AA2703" s="270"/>
      <c r="AB2703" s="270"/>
      <c r="AC2703" s="270"/>
      <c r="AD2703" s="270"/>
      <c r="AE2703" s="270"/>
      <c r="AF2703" s="270"/>
      <c r="AG2703" s="270"/>
      <c r="AH2703" s="270"/>
      <c r="AI2703" s="270"/>
      <c r="AJ2703" s="270"/>
      <c r="AK2703" s="270"/>
    </row>
    <row r="2704" spans="1:37" ht="15" x14ac:dyDescent="0.25">
      <c r="A2704" s="273"/>
      <c r="B2704" s="273"/>
      <c r="C2704" s="270"/>
      <c r="D2704" s="273"/>
      <c r="E2704" s="270"/>
      <c r="F2704" s="270"/>
      <c r="G2704" s="270"/>
      <c r="H2704" s="270"/>
      <c r="I2704" s="270"/>
      <c r="J2704" s="270"/>
      <c r="K2704" s="270"/>
      <c r="L2704" s="270"/>
      <c r="M2704" s="270"/>
      <c r="N2704" s="270"/>
      <c r="O2704" s="270"/>
      <c r="P2704" s="270"/>
      <c r="Q2704" s="270"/>
      <c r="R2704" s="270"/>
      <c r="S2704" s="270"/>
      <c r="T2704" s="270"/>
      <c r="U2704" s="270"/>
      <c r="V2704" s="270"/>
      <c r="W2704" s="270"/>
      <c r="X2704" s="270"/>
      <c r="Y2704" s="270"/>
      <c r="Z2704" s="270"/>
      <c r="AA2704" s="270"/>
      <c r="AB2704" s="270"/>
      <c r="AC2704" s="270"/>
      <c r="AD2704" s="270"/>
      <c r="AE2704" s="270"/>
      <c r="AF2704" s="270"/>
      <c r="AG2704" s="270"/>
      <c r="AH2704" s="270"/>
      <c r="AI2704" s="270"/>
      <c r="AJ2704" s="270"/>
      <c r="AK2704" s="270"/>
    </row>
    <row r="2705" spans="1:37" ht="15" x14ac:dyDescent="0.25">
      <c r="A2705" s="273"/>
      <c r="B2705" s="273"/>
      <c r="C2705" s="270"/>
      <c r="D2705" s="273"/>
      <c r="E2705" s="270"/>
      <c r="F2705" s="270"/>
      <c r="G2705" s="270"/>
      <c r="H2705" s="270"/>
      <c r="I2705" s="270"/>
      <c r="J2705" s="270"/>
      <c r="K2705" s="270"/>
      <c r="L2705" s="270"/>
      <c r="M2705" s="270"/>
      <c r="N2705" s="270"/>
      <c r="O2705" s="270"/>
      <c r="P2705" s="270"/>
      <c r="Q2705" s="270"/>
      <c r="R2705" s="270"/>
      <c r="S2705" s="270"/>
      <c r="T2705" s="270"/>
      <c r="U2705" s="270"/>
      <c r="V2705" s="270"/>
      <c r="W2705" s="270"/>
      <c r="X2705" s="270"/>
      <c r="Y2705" s="270"/>
      <c r="Z2705" s="270"/>
      <c r="AA2705" s="270"/>
      <c r="AB2705" s="270"/>
      <c r="AC2705" s="270"/>
      <c r="AD2705" s="270"/>
      <c r="AE2705" s="270"/>
      <c r="AF2705" s="270"/>
      <c r="AG2705" s="270"/>
      <c r="AH2705" s="270"/>
      <c r="AI2705" s="270"/>
      <c r="AJ2705" s="270"/>
      <c r="AK2705" s="270"/>
    </row>
    <row r="2706" spans="1:37" ht="15" x14ac:dyDescent="0.25">
      <c r="A2706" s="273"/>
      <c r="B2706" s="273"/>
      <c r="C2706" s="270"/>
      <c r="D2706" s="273"/>
      <c r="E2706" s="270"/>
      <c r="F2706" s="270"/>
      <c r="G2706" s="270"/>
      <c r="H2706" s="270"/>
      <c r="I2706" s="270"/>
      <c r="J2706" s="270"/>
      <c r="K2706" s="270"/>
      <c r="L2706" s="270"/>
      <c r="M2706" s="270"/>
      <c r="N2706" s="270"/>
      <c r="O2706" s="270"/>
      <c r="P2706" s="270"/>
      <c r="Q2706" s="270"/>
      <c r="R2706" s="270"/>
      <c r="S2706" s="270"/>
      <c r="T2706" s="270"/>
      <c r="U2706" s="270"/>
      <c r="V2706" s="270"/>
      <c r="W2706" s="270"/>
      <c r="X2706" s="270"/>
      <c r="Y2706" s="270"/>
      <c r="Z2706" s="270"/>
      <c r="AA2706" s="270"/>
      <c r="AB2706" s="270"/>
      <c r="AC2706" s="270"/>
      <c r="AD2706" s="270"/>
      <c r="AE2706" s="270"/>
      <c r="AF2706" s="270"/>
      <c r="AG2706" s="270"/>
      <c r="AH2706" s="270"/>
      <c r="AI2706" s="270"/>
      <c r="AJ2706" s="270"/>
      <c r="AK2706" s="270"/>
    </row>
    <row r="2707" spans="1:37" ht="15" x14ac:dyDescent="0.25">
      <c r="A2707" s="273"/>
      <c r="B2707" s="273"/>
      <c r="C2707" s="270"/>
      <c r="D2707" s="273"/>
      <c r="E2707" s="270"/>
      <c r="F2707" s="270"/>
      <c r="G2707" s="270"/>
      <c r="H2707" s="270"/>
      <c r="I2707" s="270"/>
      <c r="J2707" s="270"/>
      <c r="K2707" s="270"/>
      <c r="L2707" s="270"/>
      <c r="M2707" s="270"/>
      <c r="N2707" s="270"/>
      <c r="O2707" s="270"/>
      <c r="P2707" s="270"/>
      <c r="Q2707" s="270"/>
      <c r="R2707" s="270"/>
      <c r="S2707" s="270"/>
      <c r="T2707" s="270"/>
      <c r="U2707" s="270"/>
      <c r="V2707" s="270"/>
      <c r="W2707" s="270"/>
      <c r="X2707" s="270"/>
      <c r="Y2707" s="270"/>
      <c r="Z2707" s="270"/>
      <c r="AA2707" s="270"/>
      <c r="AB2707" s="270"/>
      <c r="AC2707" s="270"/>
      <c r="AD2707" s="270"/>
      <c r="AE2707" s="270"/>
      <c r="AF2707" s="270"/>
      <c r="AG2707" s="270"/>
      <c r="AH2707" s="270"/>
      <c r="AI2707" s="270"/>
      <c r="AJ2707" s="270"/>
      <c r="AK2707" s="270"/>
    </row>
    <row r="2708" spans="1:37" ht="15" x14ac:dyDescent="0.25">
      <c r="A2708" s="273"/>
      <c r="B2708" s="273"/>
      <c r="C2708" s="270"/>
      <c r="D2708" s="273"/>
      <c r="E2708" s="270"/>
      <c r="F2708" s="270"/>
      <c r="G2708" s="270"/>
      <c r="H2708" s="270"/>
      <c r="I2708" s="270"/>
      <c r="J2708" s="270"/>
      <c r="K2708" s="270"/>
      <c r="L2708" s="270"/>
      <c r="M2708" s="270"/>
      <c r="N2708" s="270"/>
      <c r="O2708" s="270"/>
      <c r="P2708" s="270"/>
      <c r="Q2708" s="270"/>
      <c r="R2708" s="270"/>
      <c r="S2708" s="270"/>
      <c r="T2708" s="270"/>
      <c r="U2708" s="270"/>
      <c r="V2708" s="270"/>
      <c r="W2708" s="270"/>
      <c r="X2708" s="270"/>
      <c r="Y2708" s="270"/>
      <c r="Z2708" s="270"/>
      <c r="AA2708" s="270"/>
      <c r="AB2708" s="270"/>
      <c r="AC2708" s="270"/>
      <c r="AD2708" s="270"/>
      <c r="AE2708" s="270"/>
      <c r="AF2708" s="270"/>
      <c r="AG2708" s="270"/>
      <c r="AH2708" s="270"/>
      <c r="AI2708" s="270"/>
      <c r="AJ2708" s="270"/>
      <c r="AK2708" s="270"/>
    </row>
    <row r="2709" spans="1:37" ht="15" x14ac:dyDescent="0.25">
      <c r="A2709" s="273"/>
      <c r="B2709" s="273"/>
      <c r="C2709" s="270"/>
      <c r="D2709" s="273"/>
      <c r="E2709" s="270"/>
      <c r="F2709" s="270"/>
      <c r="G2709" s="270"/>
      <c r="H2709" s="270"/>
      <c r="I2709" s="270"/>
      <c r="J2709" s="270"/>
      <c r="K2709" s="270"/>
      <c r="L2709" s="270"/>
      <c r="M2709" s="270"/>
      <c r="N2709" s="270"/>
      <c r="O2709" s="270"/>
      <c r="P2709" s="270"/>
      <c r="Q2709" s="270"/>
      <c r="R2709" s="270"/>
      <c r="S2709" s="270"/>
      <c r="T2709" s="270"/>
      <c r="U2709" s="270"/>
      <c r="V2709" s="270"/>
      <c r="W2709" s="270"/>
      <c r="X2709" s="270"/>
      <c r="Y2709" s="270"/>
      <c r="Z2709" s="270"/>
      <c r="AA2709" s="270"/>
      <c r="AB2709" s="270"/>
      <c r="AC2709" s="270"/>
      <c r="AD2709" s="270"/>
      <c r="AE2709" s="270"/>
      <c r="AF2709" s="270"/>
      <c r="AG2709" s="270"/>
      <c r="AH2709" s="270"/>
      <c r="AI2709" s="270"/>
      <c r="AJ2709" s="270"/>
      <c r="AK2709" s="270"/>
    </row>
    <row r="2710" spans="1:37" ht="15" x14ac:dyDescent="0.25">
      <c r="A2710" s="273"/>
      <c r="B2710" s="273"/>
      <c r="C2710" s="270"/>
      <c r="D2710" s="273"/>
      <c r="E2710" s="270"/>
      <c r="F2710" s="270"/>
      <c r="G2710" s="270"/>
      <c r="H2710" s="270"/>
      <c r="I2710" s="270"/>
      <c r="J2710" s="270"/>
      <c r="K2710" s="270"/>
      <c r="L2710" s="270"/>
      <c r="M2710" s="270"/>
      <c r="N2710" s="270"/>
      <c r="O2710" s="270"/>
      <c r="P2710" s="270"/>
      <c r="Q2710" s="270"/>
      <c r="R2710" s="270"/>
      <c r="S2710" s="270"/>
      <c r="T2710" s="270"/>
      <c r="U2710" s="270"/>
      <c r="V2710" s="270"/>
      <c r="W2710" s="270"/>
      <c r="X2710" s="270"/>
      <c r="Y2710" s="270"/>
      <c r="Z2710" s="270"/>
      <c r="AA2710" s="270"/>
      <c r="AB2710" s="270"/>
      <c r="AC2710" s="270"/>
      <c r="AD2710" s="270"/>
      <c r="AE2710" s="270"/>
      <c r="AF2710" s="270"/>
      <c r="AG2710" s="270"/>
      <c r="AH2710" s="270"/>
      <c r="AI2710" s="270"/>
      <c r="AJ2710" s="270"/>
      <c r="AK2710" s="270"/>
    </row>
    <row r="2711" spans="1:37" ht="15" x14ac:dyDescent="0.25">
      <c r="A2711" s="273"/>
      <c r="B2711" s="273"/>
      <c r="C2711" s="270"/>
      <c r="D2711" s="273"/>
      <c r="E2711" s="270"/>
      <c r="F2711" s="270"/>
      <c r="G2711" s="270"/>
      <c r="H2711" s="270"/>
      <c r="I2711" s="270"/>
      <c r="J2711" s="270"/>
      <c r="K2711" s="270"/>
      <c r="L2711" s="270"/>
      <c r="M2711" s="270"/>
      <c r="N2711" s="270"/>
      <c r="O2711" s="270"/>
      <c r="P2711" s="270"/>
      <c r="Q2711" s="270"/>
      <c r="R2711" s="270"/>
      <c r="S2711" s="270"/>
      <c r="T2711" s="270"/>
      <c r="U2711" s="270"/>
      <c r="V2711" s="270"/>
      <c r="W2711" s="270"/>
      <c r="X2711" s="270"/>
      <c r="Y2711" s="270"/>
      <c r="Z2711" s="270"/>
      <c r="AA2711" s="270"/>
      <c r="AB2711" s="270"/>
      <c r="AC2711" s="270"/>
      <c r="AD2711" s="270"/>
      <c r="AE2711" s="270"/>
      <c r="AF2711" s="270"/>
      <c r="AG2711" s="270"/>
      <c r="AH2711" s="270"/>
      <c r="AI2711" s="270"/>
      <c r="AJ2711" s="270"/>
      <c r="AK2711" s="270"/>
    </row>
    <row r="2712" spans="1:37" ht="15" x14ac:dyDescent="0.25">
      <c r="A2712" s="273"/>
      <c r="B2712" s="273"/>
      <c r="C2712" s="270"/>
      <c r="D2712" s="273"/>
      <c r="E2712" s="270"/>
      <c r="F2712" s="270"/>
      <c r="G2712" s="270"/>
      <c r="H2712" s="270"/>
      <c r="I2712" s="270"/>
      <c r="J2712" s="270"/>
      <c r="K2712" s="270"/>
      <c r="L2712" s="270"/>
      <c r="M2712" s="270"/>
      <c r="N2712" s="270"/>
      <c r="O2712" s="270"/>
      <c r="P2712" s="270"/>
      <c r="Q2712" s="270"/>
      <c r="R2712" s="270"/>
      <c r="S2712" s="270"/>
      <c r="T2712" s="270"/>
      <c r="U2712" s="270"/>
      <c r="V2712" s="270"/>
      <c r="W2712" s="270"/>
      <c r="X2712" s="270"/>
      <c r="Y2712" s="270"/>
      <c r="Z2712" s="270"/>
      <c r="AA2712" s="270"/>
      <c r="AB2712" s="270"/>
      <c r="AC2712" s="270"/>
      <c r="AD2712" s="270"/>
      <c r="AE2712" s="270"/>
      <c r="AF2712" s="270"/>
      <c r="AG2712" s="270"/>
      <c r="AH2712" s="270"/>
      <c r="AI2712" s="270"/>
      <c r="AJ2712" s="270"/>
      <c r="AK2712" s="270"/>
    </row>
    <row r="2713" spans="1:37" ht="15" x14ac:dyDescent="0.25">
      <c r="A2713" s="273"/>
      <c r="B2713" s="273"/>
      <c r="C2713" s="270"/>
      <c r="D2713" s="273"/>
      <c r="E2713" s="270"/>
      <c r="F2713" s="270"/>
      <c r="G2713" s="270"/>
      <c r="H2713" s="270"/>
      <c r="I2713" s="270"/>
      <c r="J2713" s="270"/>
      <c r="K2713" s="270"/>
      <c r="L2713" s="270"/>
      <c r="M2713" s="270"/>
      <c r="N2713" s="270"/>
      <c r="O2713" s="270"/>
      <c r="P2713" s="270"/>
      <c r="Q2713" s="270"/>
      <c r="R2713" s="270"/>
      <c r="S2713" s="270"/>
      <c r="T2713" s="270"/>
      <c r="U2713" s="270"/>
      <c r="V2713" s="270"/>
      <c r="W2713" s="270"/>
      <c r="X2713" s="270"/>
      <c r="Y2713" s="270"/>
      <c r="Z2713" s="270"/>
      <c r="AA2713" s="270"/>
      <c r="AB2713" s="270"/>
      <c r="AC2713" s="270"/>
      <c r="AD2713" s="270"/>
      <c r="AE2713" s="270"/>
      <c r="AF2713" s="270"/>
      <c r="AG2713" s="270"/>
      <c r="AH2713" s="270"/>
      <c r="AI2713" s="270"/>
      <c r="AJ2713" s="270"/>
      <c r="AK2713" s="270"/>
    </row>
    <row r="2714" spans="1:37" ht="15" x14ac:dyDescent="0.25">
      <c r="A2714" s="273"/>
      <c r="B2714" s="273"/>
      <c r="C2714" s="270"/>
      <c r="D2714" s="273"/>
      <c r="E2714" s="270"/>
      <c r="F2714" s="270"/>
      <c r="G2714" s="270"/>
      <c r="H2714" s="270"/>
      <c r="I2714" s="270"/>
      <c r="J2714" s="270"/>
      <c r="K2714" s="270"/>
      <c r="L2714" s="270"/>
      <c r="M2714" s="270"/>
      <c r="N2714" s="270"/>
      <c r="O2714" s="270"/>
      <c r="P2714" s="270"/>
      <c r="Q2714" s="270"/>
      <c r="R2714" s="270"/>
      <c r="S2714" s="270"/>
      <c r="T2714" s="270"/>
      <c r="U2714" s="270"/>
      <c r="V2714" s="270"/>
      <c r="W2714" s="270"/>
      <c r="X2714" s="270"/>
      <c r="Y2714" s="270"/>
      <c r="Z2714" s="270"/>
      <c r="AA2714" s="270"/>
      <c r="AB2714" s="270"/>
      <c r="AC2714" s="270"/>
      <c r="AD2714" s="270"/>
      <c r="AE2714" s="270"/>
      <c r="AF2714" s="270"/>
      <c r="AG2714" s="270"/>
      <c r="AH2714" s="270"/>
      <c r="AI2714" s="270"/>
      <c r="AJ2714" s="270"/>
      <c r="AK2714" s="270"/>
    </row>
    <row r="2715" spans="1:37" ht="15" x14ac:dyDescent="0.25">
      <c r="A2715" s="273"/>
      <c r="B2715" s="273"/>
      <c r="C2715" s="270"/>
      <c r="D2715" s="273"/>
      <c r="E2715" s="270"/>
      <c r="F2715" s="270"/>
      <c r="G2715" s="270"/>
      <c r="H2715" s="270"/>
      <c r="I2715" s="270"/>
      <c r="J2715" s="270"/>
      <c r="K2715" s="270"/>
      <c r="L2715" s="270"/>
      <c r="M2715" s="270"/>
      <c r="N2715" s="270"/>
      <c r="O2715" s="270"/>
      <c r="P2715" s="270"/>
      <c r="Q2715" s="270"/>
      <c r="R2715" s="270"/>
      <c r="S2715" s="270"/>
      <c r="T2715" s="270"/>
      <c r="U2715" s="270"/>
      <c r="V2715" s="270"/>
      <c r="W2715" s="270"/>
      <c r="X2715" s="270"/>
      <c r="Y2715" s="270"/>
      <c r="Z2715" s="270"/>
      <c r="AA2715" s="270"/>
      <c r="AB2715" s="270"/>
      <c r="AC2715" s="270"/>
      <c r="AD2715" s="270"/>
      <c r="AE2715" s="270"/>
      <c r="AF2715" s="270"/>
      <c r="AG2715" s="270"/>
      <c r="AH2715" s="270"/>
      <c r="AI2715" s="270"/>
      <c r="AJ2715" s="270"/>
      <c r="AK2715" s="270"/>
    </row>
    <row r="2716" spans="1:37" ht="15" x14ac:dyDescent="0.25">
      <c r="A2716" s="273"/>
      <c r="B2716" s="273"/>
      <c r="C2716" s="270"/>
      <c r="D2716" s="273"/>
      <c r="E2716" s="270"/>
      <c r="F2716" s="270"/>
      <c r="G2716" s="270"/>
      <c r="H2716" s="270"/>
      <c r="I2716" s="270"/>
      <c r="J2716" s="270"/>
      <c r="K2716" s="270"/>
      <c r="L2716" s="270"/>
      <c r="M2716" s="270"/>
      <c r="N2716" s="270"/>
      <c r="O2716" s="270"/>
      <c r="P2716" s="270"/>
      <c r="Q2716" s="270"/>
      <c r="R2716" s="270"/>
      <c r="S2716" s="270"/>
      <c r="T2716" s="270"/>
      <c r="U2716" s="270"/>
      <c r="V2716" s="270"/>
      <c r="W2716" s="270"/>
      <c r="X2716" s="270"/>
      <c r="Y2716" s="270"/>
      <c r="Z2716" s="270"/>
      <c r="AA2716" s="270"/>
      <c r="AB2716" s="270"/>
      <c r="AC2716" s="270"/>
      <c r="AD2716" s="270"/>
      <c r="AE2716" s="270"/>
      <c r="AF2716" s="270"/>
      <c r="AG2716" s="270"/>
      <c r="AH2716" s="270"/>
      <c r="AI2716" s="270"/>
      <c r="AJ2716" s="270"/>
      <c r="AK2716" s="270"/>
    </row>
    <row r="2717" spans="1:37" ht="15" x14ac:dyDescent="0.25">
      <c r="A2717" s="273"/>
      <c r="B2717" s="273"/>
      <c r="C2717" s="270"/>
      <c r="D2717" s="273"/>
      <c r="E2717" s="270"/>
      <c r="F2717" s="270"/>
      <c r="G2717" s="270"/>
      <c r="H2717" s="270"/>
      <c r="I2717" s="270"/>
      <c r="J2717" s="270"/>
      <c r="K2717" s="270"/>
      <c r="L2717" s="270"/>
      <c r="M2717" s="270"/>
      <c r="N2717" s="270"/>
      <c r="O2717" s="270"/>
      <c r="P2717" s="270"/>
      <c r="Q2717" s="270"/>
      <c r="R2717" s="270"/>
      <c r="S2717" s="270"/>
      <c r="T2717" s="270"/>
      <c r="U2717" s="270"/>
      <c r="V2717" s="270"/>
      <c r="W2717" s="270"/>
      <c r="X2717" s="270"/>
      <c r="Y2717" s="270"/>
      <c r="Z2717" s="270"/>
      <c r="AA2717" s="270"/>
      <c r="AB2717" s="270"/>
      <c r="AC2717" s="270"/>
      <c r="AD2717" s="270"/>
      <c r="AE2717" s="270"/>
      <c r="AF2717" s="270"/>
      <c r="AG2717" s="270"/>
      <c r="AH2717" s="270"/>
      <c r="AI2717" s="270"/>
      <c r="AJ2717" s="270"/>
      <c r="AK2717" s="270"/>
    </row>
    <row r="2718" spans="1:37" ht="15" x14ac:dyDescent="0.25">
      <c r="A2718" s="273"/>
      <c r="B2718" s="273"/>
      <c r="C2718" s="270"/>
      <c r="D2718" s="273"/>
      <c r="E2718" s="270"/>
      <c r="F2718" s="270"/>
      <c r="G2718" s="270"/>
      <c r="H2718" s="270"/>
      <c r="I2718" s="270"/>
      <c r="J2718" s="270"/>
      <c r="K2718" s="270"/>
      <c r="L2718" s="270"/>
      <c r="M2718" s="270"/>
      <c r="N2718" s="270"/>
      <c r="O2718" s="270"/>
      <c r="P2718" s="270"/>
      <c r="Q2718" s="270"/>
      <c r="R2718" s="270"/>
      <c r="S2718" s="270"/>
      <c r="T2718" s="270"/>
      <c r="U2718" s="270"/>
      <c r="V2718" s="270"/>
      <c r="W2718" s="270"/>
      <c r="X2718" s="270"/>
      <c r="Y2718" s="270"/>
      <c r="Z2718" s="270"/>
      <c r="AA2718" s="270"/>
      <c r="AB2718" s="270"/>
      <c r="AC2718" s="270"/>
      <c r="AD2718" s="270"/>
      <c r="AE2718" s="270"/>
      <c r="AF2718" s="270"/>
      <c r="AG2718" s="270"/>
      <c r="AH2718" s="270"/>
      <c r="AI2718" s="270"/>
      <c r="AJ2718" s="270"/>
      <c r="AK2718" s="270"/>
    </row>
    <row r="2719" spans="1:37" ht="15" x14ac:dyDescent="0.25">
      <c r="A2719" s="273"/>
      <c r="B2719" s="273"/>
      <c r="C2719" s="270"/>
      <c r="D2719" s="273"/>
      <c r="E2719" s="270"/>
      <c r="F2719" s="270"/>
      <c r="G2719" s="270"/>
      <c r="H2719" s="270"/>
      <c r="I2719" s="270"/>
      <c r="J2719" s="270"/>
      <c r="K2719" s="270"/>
      <c r="L2719" s="270"/>
      <c r="M2719" s="270"/>
      <c r="N2719" s="270"/>
      <c r="O2719" s="270"/>
      <c r="P2719" s="270"/>
      <c r="Q2719" s="270"/>
      <c r="R2719" s="270"/>
      <c r="S2719" s="270"/>
      <c r="T2719" s="270"/>
      <c r="U2719" s="270"/>
      <c r="V2719" s="270"/>
      <c r="W2719" s="270"/>
      <c r="X2719" s="270"/>
      <c r="Y2719" s="270"/>
      <c r="Z2719" s="270"/>
      <c r="AA2719" s="270"/>
      <c r="AB2719" s="270"/>
      <c r="AC2719" s="270"/>
      <c r="AD2719" s="270"/>
      <c r="AE2719" s="270"/>
      <c r="AF2719" s="270"/>
      <c r="AG2719" s="270"/>
      <c r="AH2719" s="270"/>
      <c r="AI2719" s="270"/>
      <c r="AJ2719" s="270"/>
      <c r="AK2719" s="270"/>
    </row>
    <row r="2720" spans="1:37" ht="15" x14ac:dyDescent="0.25">
      <c r="A2720" s="273"/>
      <c r="B2720" s="273"/>
      <c r="C2720" s="270"/>
      <c r="D2720" s="273"/>
      <c r="E2720" s="270"/>
      <c r="F2720" s="270"/>
      <c r="G2720" s="270"/>
      <c r="H2720" s="270"/>
      <c r="I2720" s="270"/>
      <c r="J2720" s="270"/>
      <c r="K2720" s="270"/>
      <c r="L2720" s="270"/>
      <c r="M2720" s="270"/>
      <c r="N2720" s="270"/>
      <c r="O2720" s="270"/>
      <c r="P2720" s="270"/>
      <c r="Q2720" s="270"/>
      <c r="R2720" s="270"/>
      <c r="S2720" s="270"/>
      <c r="T2720" s="270"/>
      <c r="U2720" s="270"/>
      <c r="V2720" s="270"/>
      <c r="W2720" s="270"/>
      <c r="X2720" s="270"/>
      <c r="Y2720" s="270"/>
      <c r="Z2720" s="270"/>
      <c r="AA2720" s="270"/>
      <c r="AB2720" s="270"/>
      <c r="AC2720" s="270"/>
      <c r="AD2720" s="270"/>
      <c r="AE2720" s="270"/>
      <c r="AF2720" s="270"/>
      <c r="AG2720" s="270"/>
      <c r="AH2720" s="270"/>
      <c r="AI2720" s="270"/>
      <c r="AJ2720" s="270"/>
      <c r="AK2720" s="270"/>
    </row>
    <row r="2721" spans="1:37" ht="15" x14ac:dyDescent="0.25">
      <c r="A2721" s="273"/>
      <c r="B2721" s="273"/>
      <c r="C2721" s="270"/>
      <c r="D2721" s="273"/>
      <c r="E2721" s="270"/>
      <c r="F2721" s="270"/>
      <c r="G2721" s="270"/>
      <c r="H2721" s="270"/>
      <c r="I2721" s="270"/>
      <c r="J2721" s="270"/>
      <c r="K2721" s="270"/>
      <c r="L2721" s="270"/>
      <c r="M2721" s="270"/>
      <c r="N2721" s="270"/>
      <c r="O2721" s="270"/>
      <c r="P2721" s="270"/>
      <c r="Q2721" s="270"/>
      <c r="R2721" s="270"/>
      <c r="S2721" s="270"/>
      <c r="T2721" s="270"/>
      <c r="U2721" s="270"/>
      <c r="V2721" s="270"/>
      <c r="W2721" s="270"/>
      <c r="X2721" s="270"/>
      <c r="Y2721" s="270"/>
      <c r="Z2721" s="270"/>
      <c r="AA2721" s="270"/>
      <c r="AB2721" s="270"/>
      <c r="AC2721" s="270"/>
      <c r="AD2721" s="270"/>
      <c r="AE2721" s="270"/>
      <c r="AF2721" s="270"/>
      <c r="AG2721" s="270"/>
      <c r="AH2721" s="270"/>
      <c r="AI2721" s="270"/>
      <c r="AJ2721" s="270"/>
      <c r="AK2721" s="270"/>
    </row>
    <row r="2722" spans="1:37" ht="15" x14ac:dyDescent="0.25">
      <c r="A2722" s="273"/>
      <c r="B2722" s="273"/>
      <c r="C2722" s="270"/>
      <c r="D2722" s="273"/>
      <c r="E2722" s="270"/>
      <c r="F2722" s="270"/>
      <c r="G2722" s="270"/>
      <c r="H2722" s="270"/>
      <c r="I2722" s="270"/>
      <c r="J2722" s="270"/>
      <c r="K2722" s="270"/>
      <c r="L2722" s="270"/>
      <c r="M2722" s="270"/>
      <c r="N2722" s="270"/>
      <c r="O2722" s="270"/>
      <c r="P2722" s="270"/>
      <c r="Q2722" s="270"/>
      <c r="R2722" s="270"/>
      <c r="S2722" s="270"/>
      <c r="T2722" s="270"/>
      <c r="U2722" s="270"/>
      <c r="V2722" s="270"/>
      <c r="W2722" s="270"/>
      <c r="X2722" s="270"/>
      <c r="Y2722" s="270"/>
      <c r="Z2722" s="270"/>
      <c r="AA2722" s="270"/>
      <c r="AB2722" s="270"/>
      <c r="AC2722" s="270"/>
      <c r="AD2722" s="270"/>
      <c r="AE2722" s="270"/>
      <c r="AF2722" s="270"/>
      <c r="AG2722" s="270"/>
      <c r="AH2722" s="270"/>
      <c r="AI2722" s="270"/>
      <c r="AJ2722" s="270"/>
      <c r="AK2722" s="270"/>
    </row>
    <row r="2723" spans="1:37" ht="15" x14ac:dyDescent="0.25">
      <c r="A2723" s="273"/>
      <c r="B2723" s="273"/>
      <c r="C2723" s="270"/>
      <c r="D2723" s="273"/>
      <c r="E2723" s="270"/>
      <c r="F2723" s="270"/>
      <c r="G2723" s="270"/>
      <c r="H2723" s="270"/>
      <c r="I2723" s="270"/>
      <c r="J2723" s="270"/>
      <c r="K2723" s="270"/>
      <c r="L2723" s="270"/>
      <c r="M2723" s="270"/>
      <c r="N2723" s="270"/>
      <c r="O2723" s="270"/>
      <c r="P2723" s="270"/>
      <c r="Q2723" s="270"/>
      <c r="R2723" s="270"/>
      <c r="S2723" s="270"/>
      <c r="T2723" s="270"/>
      <c r="U2723" s="270"/>
      <c r="V2723" s="270"/>
      <c r="W2723" s="270"/>
      <c r="X2723" s="270"/>
      <c r="Y2723" s="270"/>
      <c r="Z2723" s="270"/>
      <c r="AA2723" s="270"/>
      <c r="AB2723" s="270"/>
      <c r="AC2723" s="270"/>
      <c r="AD2723" s="270"/>
      <c r="AE2723" s="270"/>
      <c r="AF2723" s="270"/>
      <c r="AG2723" s="270"/>
      <c r="AH2723" s="270"/>
      <c r="AI2723" s="270"/>
      <c r="AJ2723" s="270"/>
      <c r="AK2723" s="270"/>
    </row>
    <row r="2724" spans="1:37" ht="15" x14ac:dyDescent="0.25">
      <c r="A2724" s="273"/>
      <c r="B2724" s="273"/>
      <c r="C2724" s="270"/>
      <c r="D2724" s="273"/>
      <c r="E2724" s="270"/>
      <c r="F2724" s="270"/>
      <c r="G2724" s="270"/>
      <c r="H2724" s="270"/>
      <c r="I2724" s="270"/>
      <c r="J2724" s="270"/>
      <c r="K2724" s="270"/>
      <c r="L2724" s="270"/>
      <c r="M2724" s="270"/>
      <c r="N2724" s="270"/>
      <c r="O2724" s="270"/>
      <c r="P2724" s="270"/>
      <c r="Q2724" s="270"/>
      <c r="R2724" s="270"/>
      <c r="S2724" s="270"/>
      <c r="T2724" s="270"/>
      <c r="U2724" s="270"/>
      <c r="V2724" s="270"/>
      <c r="W2724" s="270"/>
      <c r="X2724" s="270"/>
      <c r="Y2724" s="270"/>
      <c r="Z2724" s="270"/>
      <c r="AA2724" s="270"/>
      <c r="AB2724" s="270"/>
      <c r="AC2724" s="270"/>
      <c r="AD2724" s="270"/>
      <c r="AE2724" s="270"/>
      <c r="AF2724" s="270"/>
      <c r="AG2724" s="270"/>
      <c r="AH2724" s="270"/>
      <c r="AI2724" s="270"/>
      <c r="AJ2724" s="270"/>
      <c r="AK2724" s="270"/>
    </row>
    <row r="2725" spans="1:37" ht="15" x14ac:dyDescent="0.25">
      <c r="A2725" s="273"/>
      <c r="B2725" s="273"/>
      <c r="C2725" s="270"/>
      <c r="D2725" s="273"/>
      <c r="E2725" s="270"/>
      <c r="F2725" s="270"/>
      <c r="G2725" s="270"/>
      <c r="H2725" s="270"/>
      <c r="I2725" s="270"/>
      <c r="J2725" s="270"/>
      <c r="K2725" s="270"/>
      <c r="L2725" s="270"/>
      <c r="M2725" s="270"/>
      <c r="N2725" s="270"/>
      <c r="O2725" s="270"/>
      <c r="P2725" s="270"/>
      <c r="Q2725" s="270"/>
      <c r="R2725" s="270"/>
      <c r="S2725" s="270"/>
      <c r="T2725" s="270"/>
      <c r="U2725" s="270"/>
      <c r="V2725" s="270"/>
      <c r="W2725" s="270"/>
      <c r="X2725" s="270"/>
      <c r="Y2725" s="270"/>
      <c r="Z2725" s="270"/>
      <c r="AA2725" s="270"/>
      <c r="AB2725" s="270"/>
      <c r="AC2725" s="270"/>
      <c r="AD2725" s="270"/>
      <c r="AE2725" s="270"/>
      <c r="AF2725" s="270"/>
      <c r="AG2725" s="270"/>
      <c r="AH2725" s="270"/>
      <c r="AI2725" s="270"/>
      <c r="AJ2725" s="270"/>
      <c r="AK2725" s="270"/>
    </row>
    <row r="2726" spans="1:37" ht="15" x14ac:dyDescent="0.25">
      <c r="A2726" s="273"/>
      <c r="B2726" s="273"/>
      <c r="C2726" s="270"/>
      <c r="D2726" s="273"/>
      <c r="E2726" s="270"/>
      <c r="F2726" s="270"/>
      <c r="G2726" s="270"/>
      <c r="H2726" s="270"/>
      <c r="I2726" s="270"/>
      <c r="J2726" s="270"/>
      <c r="K2726" s="270"/>
      <c r="L2726" s="270"/>
      <c r="M2726" s="270"/>
      <c r="N2726" s="270"/>
      <c r="O2726" s="270"/>
      <c r="P2726" s="270"/>
      <c r="Q2726" s="270"/>
      <c r="R2726" s="270"/>
      <c r="S2726" s="270"/>
      <c r="T2726" s="270"/>
      <c r="U2726" s="270"/>
      <c r="V2726" s="270"/>
      <c r="W2726" s="270"/>
      <c r="X2726" s="270"/>
      <c r="Y2726" s="270"/>
      <c r="Z2726" s="270"/>
      <c r="AA2726" s="270"/>
      <c r="AB2726" s="270"/>
      <c r="AC2726" s="270"/>
      <c r="AD2726" s="270"/>
      <c r="AE2726" s="270"/>
      <c r="AF2726" s="270"/>
      <c r="AG2726" s="270"/>
      <c r="AH2726" s="270"/>
      <c r="AI2726" s="270"/>
      <c r="AJ2726" s="270"/>
      <c r="AK2726" s="270"/>
    </row>
    <row r="2727" spans="1:37" ht="15" x14ac:dyDescent="0.25">
      <c r="A2727" s="273"/>
      <c r="B2727" s="273"/>
      <c r="C2727" s="270"/>
      <c r="D2727" s="273"/>
      <c r="E2727" s="270"/>
      <c r="F2727" s="270"/>
      <c r="G2727" s="270"/>
      <c r="H2727" s="270"/>
      <c r="I2727" s="270"/>
      <c r="J2727" s="270"/>
      <c r="K2727" s="270"/>
      <c r="L2727" s="270"/>
      <c r="M2727" s="270"/>
      <c r="N2727" s="270"/>
      <c r="O2727" s="270"/>
      <c r="P2727" s="270"/>
      <c r="Q2727" s="270"/>
      <c r="R2727" s="270"/>
      <c r="S2727" s="270"/>
      <c r="T2727" s="270"/>
      <c r="U2727" s="270"/>
      <c r="V2727" s="270"/>
      <c r="W2727" s="270"/>
      <c r="X2727" s="270"/>
      <c r="Y2727" s="270"/>
      <c r="Z2727" s="270"/>
      <c r="AA2727" s="270"/>
      <c r="AB2727" s="270"/>
      <c r="AC2727" s="270"/>
      <c r="AD2727" s="270"/>
      <c r="AE2727" s="270"/>
      <c r="AF2727" s="270"/>
      <c r="AG2727" s="270"/>
      <c r="AH2727" s="270"/>
      <c r="AI2727" s="270"/>
      <c r="AJ2727" s="270"/>
      <c r="AK2727" s="270"/>
    </row>
    <row r="2728" spans="1:37" ht="15" x14ac:dyDescent="0.25">
      <c r="A2728" s="273"/>
      <c r="B2728" s="273"/>
      <c r="C2728" s="270"/>
      <c r="D2728" s="273"/>
      <c r="E2728" s="270"/>
      <c r="F2728" s="270"/>
      <c r="G2728" s="270"/>
      <c r="H2728" s="270"/>
      <c r="I2728" s="270"/>
      <c r="J2728" s="270"/>
      <c r="K2728" s="270"/>
      <c r="L2728" s="270"/>
      <c r="M2728" s="270"/>
      <c r="N2728" s="270"/>
      <c r="O2728" s="270"/>
      <c r="P2728" s="270"/>
      <c r="Q2728" s="270"/>
      <c r="R2728" s="270"/>
      <c r="S2728" s="270"/>
      <c r="T2728" s="270"/>
      <c r="U2728" s="270"/>
      <c r="V2728" s="270"/>
      <c r="W2728" s="270"/>
      <c r="X2728" s="270"/>
      <c r="Y2728" s="270"/>
      <c r="Z2728" s="270"/>
      <c r="AA2728" s="270"/>
      <c r="AB2728" s="270"/>
      <c r="AC2728" s="270"/>
      <c r="AD2728" s="270"/>
      <c r="AE2728" s="270"/>
      <c r="AF2728" s="270"/>
      <c r="AG2728" s="270"/>
      <c r="AH2728" s="270"/>
      <c r="AI2728" s="270"/>
      <c r="AJ2728" s="270"/>
      <c r="AK2728" s="270"/>
    </row>
    <row r="2729" spans="1:37" ht="15" x14ac:dyDescent="0.25">
      <c r="A2729" s="273"/>
      <c r="B2729" s="273"/>
      <c r="C2729" s="270"/>
      <c r="D2729" s="273"/>
      <c r="E2729" s="270"/>
      <c r="F2729" s="270"/>
      <c r="G2729" s="270"/>
      <c r="H2729" s="270"/>
      <c r="I2729" s="270"/>
      <c r="J2729" s="270"/>
      <c r="K2729" s="270"/>
      <c r="L2729" s="270"/>
      <c r="M2729" s="270"/>
      <c r="N2729" s="270"/>
      <c r="O2729" s="270"/>
      <c r="P2729" s="270"/>
      <c r="Q2729" s="270"/>
      <c r="R2729" s="270"/>
      <c r="S2729" s="270"/>
      <c r="T2729" s="270"/>
      <c r="U2729" s="270"/>
      <c r="V2729" s="270"/>
      <c r="W2729" s="270"/>
      <c r="X2729" s="270"/>
      <c r="Y2729" s="270"/>
      <c r="Z2729" s="270"/>
      <c r="AA2729" s="270"/>
      <c r="AB2729" s="270"/>
      <c r="AC2729" s="270"/>
      <c r="AD2729" s="270"/>
      <c r="AE2729" s="270"/>
      <c r="AF2729" s="270"/>
      <c r="AG2729" s="270"/>
      <c r="AH2729" s="270"/>
      <c r="AI2729" s="270"/>
      <c r="AJ2729" s="270"/>
      <c r="AK2729" s="270"/>
    </row>
    <row r="2730" spans="1:37" ht="15" x14ac:dyDescent="0.25">
      <c r="A2730" s="273"/>
      <c r="B2730" s="273"/>
      <c r="C2730" s="270"/>
      <c r="D2730" s="273"/>
      <c r="E2730" s="270"/>
      <c r="F2730" s="270"/>
      <c r="G2730" s="270"/>
      <c r="H2730" s="270"/>
      <c r="I2730" s="270"/>
      <c r="J2730" s="270"/>
      <c r="K2730" s="270"/>
      <c r="L2730" s="270"/>
      <c r="M2730" s="270"/>
      <c r="N2730" s="270"/>
      <c r="O2730" s="270"/>
      <c r="P2730" s="270"/>
      <c r="Q2730" s="270"/>
      <c r="R2730" s="270"/>
      <c r="S2730" s="270"/>
      <c r="T2730" s="270"/>
      <c r="U2730" s="270"/>
      <c r="V2730" s="270"/>
      <c r="W2730" s="270"/>
      <c r="X2730" s="270"/>
      <c r="Y2730" s="270"/>
      <c r="Z2730" s="270"/>
      <c r="AA2730" s="270"/>
      <c r="AB2730" s="270"/>
      <c r="AC2730" s="270"/>
      <c r="AD2730" s="270"/>
      <c r="AE2730" s="270"/>
      <c r="AF2730" s="270"/>
      <c r="AG2730" s="270"/>
      <c r="AH2730" s="270"/>
      <c r="AI2730" s="270"/>
      <c r="AJ2730" s="270"/>
      <c r="AK2730" s="270"/>
    </row>
    <row r="2731" spans="1:37" ht="15" x14ac:dyDescent="0.25">
      <c r="A2731" s="273"/>
      <c r="B2731" s="273"/>
      <c r="C2731" s="270"/>
      <c r="D2731" s="273"/>
      <c r="E2731" s="270"/>
      <c r="F2731" s="270"/>
      <c r="G2731" s="270"/>
      <c r="H2731" s="270"/>
      <c r="I2731" s="270"/>
      <c r="J2731" s="270"/>
      <c r="K2731" s="270"/>
      <c r="L2731" s="270"/>
      <c r="M2731" s="270"/>
      <c r="N2731" s="270"/>
      <c r="O2731" s="270"/>
      <c r="P2731" s="270"/>
      <c r="Q2731" s="270"/>
      <c r="R2731" s="270"/>
      <c r="S2731" s="270"/>
      <c r="T2731" s="270"/>
      <c r="U2731" s="270"/>
      <c r="V2731" s="270"/>
      <c r="W2731" s="270"/>
      <c r="X2731" s="270"/>
      <c r="Y2731" s="270"/>
      <c r="Z2731" s="270"/>
      <c r="AA2731" s="270"/>
      <c r="AB2731" s="270"/>
      <c r="AC2731" s="270"/>
      <c r="AD2731" s="270"/>
      <c r="AE2731" s="270"/>
      <c r="AF2731" s="270"/>
      <c r="AG2731" s="270"/>
      <c r="AH2731" s="270"/>
      <c r="AI2731" s="270"/>
      <c r="AJ2731" s="270"/>
      <c r="AK2731" s="270"/>
    </row>
    <row r="2732" spans="1:37" ht="15" x14ac:dyDescent="0.25">
      <c r="A2732" s="273"/>
      <c r="B2732" s="273"/>
      <c r="C2732" s="270"/>
      <c r="D2732" s="273"/>
      <c r="E2732" s="270"/>
      <c r="F2732" s="270"/>
      <c r="G2732" s="270"/>
      <c r="H2732" s="270"/>
      <c r="I2732" s="270"/>
      <c r="J2732" s="270"/>
      <c r="K2732" s="270"/>
      <c r="L2732" s="270"/>
      <c r="M2732" s="270"/>
      <c r="N2732" s="270"/>
      <c r="O2732" s="270"/>
      <c r="P2732" s="270"/>
      <c r="Q2732" s="270"/>
      <c r="R2732" s="270"/>
      <c r="S2732" s="270"/>
      <c r="T2732" s="270"/>
      <c r="U2732" s="270"/>
      <c r="V2732" s="270"/>
      <c r="W2732" s="270"/>
      <c r="X2732" s="270"/>
      <c r="Y2732" s="270"/>
      <c r="Z2732" s="270"/>
      <c r="AA2732" s="270"/>
      <c r="AB2732" s="270"/>
      <c r="AC2732" s="270"/>
      <c r="AD2732" s="270"/>
      <c r="AE2732" s="270"/>
      <c r="AF2732" s="270"/>
      <c r="AG2732" s="270"/>
      <c r="AH2732" s="270"/>
      <c r="AI2732" s="270"/>
      <c r="AJ2732" s="270"/>
      <c r="AK2732" s="270"/>
    </row>
    <row r="2733" spans="1:37" ht="15" x14ac:dyDescent="0.25">
      <c r="A2733" s="273"/>
      <c r="B2733" s="273"/>
      <c r="C2733" s="270"/>
      <c r="D2733" s="273"/>
      <c r="E2733" s="270"/>
      <c r="F2733" s="270"/>
      <c r="G2733" s="270"/>
      <c r="H2733" s="270"/>
      <c r="I2733" s="270"/>
      <c r="J2733" s="270"/>
      <c r="K2733" s="270"/>
      <c r="L2733" s="270"/>
      <c r="M2733" s="270"/>
      <c r="N2733" s="270"/>
      <c r="O2733" s="270"/>
      <c r="P2733" s="270"/>
      <c r="Q2733" s="270"/>
      <c r="R2733" s="270"/>
      <c r="S2733" s="270"/>
      <c r="T2733" s="270"/>
      <c r="U2733" s="270"/>
      <c r="V2733" s="270"/>
      <c r="W2733" s="270"/>
      <c r="X2733" s="270"/>
      <c r="Y2733" s="270"/>
      <c r="Z2733" s="270"/>
      <c r="AA2733" s="270"/>
      <c r="AB2733" s="270"/>
      <c r="AC2733" s="270"/>
      <c r="AD2733" s="270"/>
      <c r="AE2733" s="270"/>
      <c r="AF2733" s="270"/>
      <c r="AG2733" s="270"/>
      <c r="AH2733" s="270"/>
      <c r="AI2733" s="270"/>
      <c r="AJ2733" s="270"/>
      <c r="AK2733" s="270"/>
    </row>
    <row r="2734" spans="1:37" ht="15" x14ac:dyDescent="0.25">
      <c r="A2734" s="273"/>
      <c r="B2734" s="273"/>
      <c r="C2734" s="270"/>
      <c r="D2734" s="273"/>
      <c r="E2734" s="270"/>
      <c r="F2734" s="270"/>
      <c r="G2734" s="270"/>
      <c r="H2734" s="270"/>
      <c r="I2734" s="270"/>
      <c r="J2734" s="270"/>
      <c r="K2734" s="270"/>
      <c r="L2734" s="270"/>
      <c r="M2734" s="270"/>
      <c r="N2734" s="270"/>
      <c r="O2734" s="270"/>
      <c r="P2734" s="270"/>
      <c r="Q2734" s="270"/>
      <c r="R2734" s="270"/>
      <c r="S2734" s="270"/>
      <c r="T2734" s="270"/>
      <c r="U2734" s="270"/>
      <c r="V2734" s="270"/>
      <c r="W2734" s="270"/>
      <c r="X2734" s="270"/>
      <c r="Y2734" s="270"/>
      <c r="Z2734" s="270"/>
      <c r="AA2734" s="270"/>
      <c r="AB2734" s="270"/>
      <c r="AC2734" s="270"/>
      <c r="AD2734" s="270"/>
      <c r="AE2734" s="270"/>
      <c r="AF2734" s="270"/>
      <c r="AG2734" s="270"/>
      <c r="AH2734" s="270"/>
      <c r="AI2734" s="270"/>
      <c r="AJ2734" s="270"/>
      <c r="AK2734" s="270"/>
    </row>
    <row r="2735" spans="1:37" ht="15" x14ac:dyDescent="0.25">
      <c r="A2735" s="273"/>
      <c r="B2735" s="273"/>
      <c r="C2735" s="270"/>
      <c r="D2735" s="273"/>
      <c r="E2735" s="270"/>
      <c r="F2735" s="270"/>
      <c r="G2735" s="270"/>
      <c r="H2735" s="270"/>
      <c r="I2735" s="270"/>
      <c r="J2735" s="270"/>
      <c r="K2735" s="270"/>
      <c r="L2735" s="270"/>
      <c r="M2735" s="270"/>
      <c r="N2735" s="270"/>
      <c r="O2735" s="270"/>
      <c r="P2735" s="270"/>
      <c r="Q2735" s="270"/>
      <c r="R2735" s="270"/>
      <c r="S2735" s="270"/>
      <c r="T2735" s="270"/>
      <c r="U2735" s="270"/>
      <c r="V2735" s="270"/>
      <c r="W2735" s="270"/>
      <c r="X2735" s="270"/>
      <c r="Y2735" s="270"/>
      <c r="Z2735" s="270"/>
      <c r="AA2735" s="270"/>
      <c r="AB2735" s="270"/>
      <c r="AC2735" s="270"/>
      <c r="AD2735" s="270"/>
      <c r="AE2735" s="270"/>
      <c r="AF2735" s="270"/>
      <c r="AG2735" s="270"/>
      <c r="AH2735" s="270"/>
      <c r="AI2735" s="270"/>
      <c r="AJ2735" s="270"/>
      <c r="AK2735" s="270"/>
    </row>
    <row r="2736" spans="1:37" ht="15" x14ac:dyDescent="0.25">
      <c r="A2736" s="273"/>
      <c r="B2736" s="273"/>
      <c r="C2736" s="270"/>
      <c r="D2736" s="273"/>
      <c r="E2736" s="270"/>
      <c r="F2736" s="270"/>
      <c r="G2736" s="270"/>
      <c r="H2736" s="270"/>
      <c r="I2736" s="270"/>
      <c r="J2736" s="270"/>
      <c r="K2736" s="270"/>
      <c r="L2736" s="270"/>
      <c r="M2736" s="270"/>
      <c r="N2736" s="270"/>
      <c r="O2736" s="270"/>
      <c r="P2736" s="270"/>
      <c r="Q2736" s="270"/>
      <c r="R2736" s="270"/>
      <c r="S2736" s="270"/>
      <c r="T2736" s="270"/>
      <c r="U2736" s="270"/>
      <c r="V2736" s="270"/>
      <c r="W2736" s="270"/>
      <c r="X2736" s="270"/>
      <c r="Y2736" s="270"/>
      <c r="Z2736" s="270"/>
      <c r="AA2736" s="270"/>
      <c r="AB2736" s="270"/>
      <c r="AC2736" s="270"/>
      <c r="AD2736" s="270"/>
      <c r="AE2736" s="270"/>
      <c r="AF2736" s="270"/>
      <c r="AG2736" s="270"/>
      <c r="AH2736" s="270"/>
      <c r="AI2736" s="270"/>
      <c r="AJ2736" s="270"/>
      <c r="AK2736" s="270"/>
    </row>
    <row r="2737" spans="1:37" ht="15" x14ac:dyDescent="0.25">
      <c r="A2737" s="273"/>
      <c r="B2737" s="273"/>
      <c r="C2737" s="270"/>
      <c r="D2737" s="273"/>
      <c r="E2737" s="270"/>
      <c r="F2737" s="270"/>
      <c r="G2737" s="270"/>
      <c r="H2737" s="270"/>
      <c r="I2737" s="270"/>
      <c r="J2737" s="270"/>
      <c r="K2737" s="270"/>
      <c r="L2737" s="270"/>
      <c r="M2737" s="270"/>
      <c r="N2737" s="270"/>
      <c r="O2737" s="270"/>
      <c r="P2737" s="270"/>
      <c r="Q2737" s="270"/>
      <c r="R2737" s="270"/>
      <c r="S2737" s="270"/>
      <c r="T2737" s="270"/>
      <c r="U2737" s="270"/>
      <c r="V2737" s="270"/>
      <c r="W2737" s="270"/>
      <c r="X2737" s="270"/>
      <c r="Y2737" s="270"/>
      <c r="Z2737" s="270"/>
      <c r="AA2737" s="270"/>
      <c r="AB2737" s="270"/>
      <c r="AC2737" s="270"/>
      <c r="AD2737" s="270"/>
      <c r="AE2737" s="270"/>
      <c r="AF2737" s="270"/>
      <c r="AG2737" s="270"/>
      <c r="AH2737" s="270"/>
      <c r="AI2737" s="270"/>
      <c r="AJ2737" s="270"/>
      <c r="AK2737" s="270"/>
    </row>
    <row r="2738" spans="1:37" ht="15" x14ac:dyDescent="0.25">
      <c r="A2738" s="273"/>
      <c r="B2738" s="273"/>
      <c r="C2738" s="270"/>
      <c r="D2738" s="273"/>
      <c r="E2738" s="270"/>
      <c r="F2738" s="270"/>
      <c r="G2738" s="270"/>
      <c r="H2738" s="270"/>
      <c r="I2738" s="270"/>
      <c r="J2738" s="270"/>
      <c r="K2738" s="270"/>
      <c r="L2738" s="270"/>
      <c r="M2738" s="270"/>
      <c r="N2738" s="270"/>
      <c r="O2738" s="270"/>
      <c r="P2738" s="270"/>
      <c r="Q2738" s="270"/>
      <c r="R2738" s="270"/>
      <c r="S2738" s="270"/>
      <c r="T2738" s="270"/>
      <c r="U2738" s="270"/>
      <c r="V2738" s="270"/>
      <c r="W2738" s="270"/>
      <c r="X2738" s="270"/>
      <c r="Y2738" s="270"/>
      <c r="Z2738" s="270"/>
      <c r="AA2738" s="270"/>
      <c r="AB2738" s="270"/>
      <c r="AC2738" s="270"/>
      <c r="AD2738" s="270"/>
      <c r="AE2738" s="270"/>
      <c r="AF2738" s="270"/>
      <c r="AG2738" s="270"/>
      <c r="AH2738" s="270"/>
      <c r="AI2738" s="270"/>
      <c r="AJ2738" s="270"/>
      <c r="AK2738" s="270"/>
    </row>
    <row r="2739" spans="1:37" ht="15" x14ac:dyDescent="0.25">
      <c r="A2739" s="273"/>
      <c r="B2739" s="273"/>
      <c r="C2739" s="270"/>
      <c r="D2739" s="273"/>
      <c r="E2739" s="270"/>
      <c r="F2739" s="270"/>
      <c r="G2739" s="270"/>
      <c r="H2739" s="270"/>
      <c r="I2739" s="270"/>
      <c r="J2739" s="270"/>
      <c r="K2739" s="270"/>
      <c r="L2739" s="270"/>
      <c r="M2739" s="270"/>
      <c r="N2739" s="270"/>
      <c r="O2739" s="270"/>
      <c r="P2739" s="270"/>
      <c r="Q2739" s="270"/>
      <c r="R2739" s="270"/>
      <c r="S2739" s="270"/>
      <c r="T2739" s="270"/>
      <c r="U2739" s="270"/>
      <c r="V2739" s="270"/>
      <c r="W2739" s="270"/>
      <c r="X2739" s="270"/>
      <c r="Y2739" s="270"/>
      <c r="Z2739" s="270"/>
      <c r="AA2739" s="270"/>
      <c r="AB2739" s="270"/>
      <c r="AC2739" s="270"/>
      <c r="AD2739" s="270"/>
      <c r="AE2739" s="270"/>
      <c r="AF2739" s="270"/>
      <c r="AG2739" s="270"/>
      <c r="AH2739" s="270"/>
      <c r="AI2739" s="270"/>
      <c r="AJ2739" s="270"/>
      <c r="AK2739" s="270"/>
    </row>
    <row r="2740" spans="1:37" ht="15" x14ac:dyDescent="0.25">
      <c r="A2740" s="273"/>
      <c r="B2740" s="273"/>
      <c r="C2740" s="270"/>
      <c r="D2740" s="273"/>
      <c r="E2740" s="270"/>
      <c r="F2740" s="270"/>
      <c r="G2740" s="270"/>
      <c r="H2740" s="270"/>
      <c r="I2740" s="270"/>
      <c r="J2740" s="270"/>
      <c r="K2740" s="270"/>
      <c r="L2740" s="270"/>
      <c r="M2740" s="270"/>
      <c r="N2740" s="270"/>
      <c r="O2740" s="270"/>
      <c r="P2740" s="270"/>
      <c r="Q2740" s="270"/>
      <c r="R2740" s="270"/>
      <c r="S2740" s="270"/>
      <c r="T2740" s="270"/>
      <c r="U2740" s="270"/>
      <c r="V2740" s="270"/>
      <c r="W2740" s="270"/>
      <c r="X2740" s="270"/>
      <c r="Y2740" s="270"/>
      <c r="Z2740" s="270"/>
      <c r="AA2740" s="270"/>
      <c r="AB2740" s="270"/>
      <c r="AC2740" s="270"/>
      <c r="AD2740" s="270"/>
      <c r="AE2740" s="270"/>
      <c r="AF2740" s="270"/>
      <c r="AG2740" s="270"/>
      <c r="AH2740" s="270"/>
      <c r="AI2740" s="270"/>
      <c r="AJ2740" s="270"/>
      <c r="AK2740" s="270"/>
    </row>
    <row r="2741" spans="1:37" ht="15" x14ac:dyDescent="0.25">
      <c r="A2741" s="273"/>
      <c r="B2741" s="273"/>
      <c r="C2741" s="270"/>
      <c r="D2741" s="273"/>
      <c r="E2741" s="270"/>
      <c r="F2741" s="270"/>
      <c r="G2741" s="270"/>
      <c r="H2741" s="270"/>
      <c r="I2741" s="270"/>
      <c r="J2741" s="270"/>
      <c r="K2741" s="270"/>
      <c r="L2741" s="270"/>
      <c r="M2741" s="270"/>
      <c r="N2741" s="270"/>
      <c r="O2741" s="270"/>
      <c r="P2741" s="270"/>
      <c r="Q2741" s="270"/>
      <c r="R2741" s="270"/>
      <c r="S2741" s="270"/>
      <c r="T2741" s="270"/>
      <c r="U2741" s="270"/>
      <c r="V2741" s="270"/>
      <c r="W2741" s="270"/>
      <c r="X2741" s="270"/>
      <c r="Y2741" s="270"/>
      <c r="Z2741" s="270"/>
      <c r="AA2741" s="270"/>
      <c r="AB2741" s="270"/>
      <c r="AC2741" s="270"/>
      <c r="AD2741" s="270"/>
      <c r="AE2741" s="270"/>
      <c r="AF2741" s="270"/>
      <c r="AG2741" s="270"/>
      <c r="AH2741" s="270"/>
      <c r="AI2741" s="270"/>
      <c r="AJ2741" s="270"/>
      <c r="AK2741" s="270"/>
    </row>
    <row r="2742" spans="1:37" ht="15" x14ac:dyDescent="0.25">
      <c r="A2742" s="273"/>
      <c r="B2742" s="273"/>
      <c r="C2742" s="270"/>
      <c r="D2742" s="273"/>
      <c r="E2742" s="270"/>
      <c r="F2742" s="270"/>
      <c r="G2742" s="270"/>
      <c r="H2742" s="270"/>
      <c r="I2742" s="270"/>
      <c r="J2742" s="270"/>
      <c r="K2742" s="270"/>
      <c r="L2742" s="270"/>
      <c r="M2742" s="270"/>
      <c r="N2742" s="270"/>
      <c r="O2742" s="270"/>
      <c r="P2742" s="270"/>
      <c r="Q2742" s="270"/>
      <c r="R2742" s="270"/>
      <c r="S2742" s="270"/>
      <c r="T2742" s="270"/>
      <c r="U2742" s="270"/>
      <c r="V2742" s="270"/>
      <c r="W2742" s="270"/>
      <c r="X2742" s="270"/>
      <c r="Y2742" s="270"/>
      <c r="Z2742" s="270"/>
      <c r="AA2742" s="270"/>
      <c r="AB2742" s="270"/>
      <c r="AC2742" s="270"/>
      <c r="AD2742" s="270"/>
      <c r="AE2742" s="270"/>
      <c r="AF2742" s="270"/>
      <c r="AG2742" s="270"/>
      <c r="AH2742" s="270"/>
      <c r="AI2742" s="270"/>
      <c r="AJ2742" s="270"/>
      <c r="AK2742" s="270"/>
    </row>
    <row r="2743" spans="1:37" ht="15" x14ac:dyDescent="0.25">
      <c r="A2743" s="273"/>
      <c r="B2743" s="273"/>
      <c r="C2743" s="270"/>
      <c r="D2743" s="273"/>
      <c r="E2743" s="270"/>
      <c r="F2743" s="270"/>
      <c r="G2743" s="270"/>
      <c r="H2743" s="270"/>
      <c r="I2743" s="270"/>
      <c r="J2743" s="270"/>
      <c r="K2743" s="270"/>
      <c r="L2743" s="270"/>
      <c r="M2743" s="270"/>
      <c r="N2743" s="270"/>
      <c r="O2743" s="270"/>
      <c r="P2743" s="270"/>
      <c r="Q2743" s="270"/>
      <c r="R2743" s="270"/>
      <c r="S2743" s="270"/>
      <c r="T2743" s="270"/>
      <c r="U2743" s="270"/>
      <c r="V2743" s="270"/>
      <c r="W2743" s="270"/>
      <c r="X2743" s="270"/>
      <c r="Y2743" s="270"/>
      <c r="Z2743" s="270"/>
      <c r="AA2743" s="270"/>
      <c r="AB2743" s="270"/>
      <c r="AC2743" s="270"/>
      <c r="AD2743" s="270"/>
      <c r="AE2743" s="270"/>
      <c r="AF2743" s="270"/>
      <c r="AG2743" s="270"/>
      <c r="AH2743" s="270"/>
      <c r="AI2743" s="270"/>
      <c r="AJ2743" s="270"/>
      <c r="AK2743" s="270"/>
    </row>
    <row r="2744" spans="1:37" ht="15" x14ac:dyDescent="0.25">
      <c r="A2744" s="273"/>
      <c r="B2744" s="273"/>
      <c r="C2744" s="270"/>
      <c r="D2744" s="273"/>
      <c r="E2744" s="270"/>
      <c r="F2744" s="270"/>
      <c r="G2744" s="270"/>
      <c r="H2744" s="270"/>
      <c r="I2744" s="270"/>
      <c r="J2744" s="270"/>
      <c r="K2744" s="270"/>
      <c r="L2744" s="270"/>
      <c r="M2744" s="270"/>
      <c r="N2744" s="270"/>
      <c r="O2744" s="270"/>
      <c r="P2744" s="270"/>
      <c r="Q2744" s="270"/>
      <c r="R2744" s="270"/>
      <c r="S2744" s="270"/>
      <c r="T2744" s="270"/>
      <c r="U2744" s="270"/>
      <c r="V2744" s="270"/>
      <c r="W2744" s="270"/>
      <c r="X2744" s="270"/>
      <c r="Y2744" s="270"/>
      <c r="Z2744" s="270"/>
      <c r="AA2744" s="270"/>
      <c r="AB2744" s="270"/>
      <c r="AC2744" s="270"/>
      <c r="AD2744" s="270"/>
      <c r="AE2744" s="270"/>
      <c r="AF2744" s="270"/>
      <c r="AG2744" s="270"/>
      <c r="AH2744" s="270"/>
      <c r="AI2744" s="270"/>
      <c r="AJ2744" s="270"/>
      <c r="AK2744" s="270"/>
    </row>
    <row r="2745" spans="1:37" ht="15" x14ac:dyDescent="0.25">
      <c r="A2745" s="273"/>
      <c r="B2745" s="273"/>
      <c r="C2745" s="270"/>
      <c r="D2745" s="273"/>
      <c r="E2745" s="270"/>
      <c r="F2745" s="270"/>
      <c r="G2745" s="270"/>
      <c r="H2745" s="270"/>
      <c r="I2745" s="270"/>
      <c r="J2745" s="270"/>
      <c r="K2745" s="270"/>
      <c r="L2745" s="270"/>
      <c r="M2745" s="270"/>
      <c r="N2745" s="270"/>
      <c r="O2745" s="270"/>
      <c r="P2745" s="270"/>
      <c r="Q2745" s="270"/>
      <c r="R2745" s="270"/>
      <c r="S2745" s="270"/>
      <c r="T2745" s="270"/>
      <c r="U2745" s="270"/>
      <c r="V2745" s="270"/>
      <c r="W2745" s="270"/>
      <c r="X2745" s="270"/>
      <c r="Y2745" s="270"/>
      <c r="Z2745" s="270"/>
      <c r="AA2745" s="270"/>
      <c r="AB2745" s="270"/>
      <c r="AC2745" s="270"/>
      <c r="AD2745" s="270"/>
      <c r="AE2745" s="270"/>
      <c r="AF2745" s="270"/>
      <c r="AG2745" s="270"/>
      <c r="AH2745" s="270"/>
      <c r="AI2745" s="270"/>
      <c r="AJ2745" s="270"/>
      <c r="AK2745" s="270"/>
    </row>
    <row r="2746" spans="1:37" ht="15" x14ac:dyDescent="0.25">
      <c r="A2746" s="273"/>
      <c r="B2746" s="273"/>
      <c r="C2746" s="270"/>
      <c r="D2746" s="273"/>
      <c r="E2746" s="270"/>
      <c r="F2746" s="270"/>
      <c r="G2746" s="270"/>
      <c r="H2746" s="270"/>
      <c r="I2746" s="270"/>
      <c r="J2746" s="270"/>
      <c r="K2746" s="270"/>
      <c r="L2746" s="270"/>
      <c r="M2746" s="270"/>
      <c r="N2746" s="270"/>
      <c r="O2746" s="270"/>
      <c r="P2746" s="270"/>
      <c r="Q2746" s="270"/>
      <c r="R2746" s="270"/>
      <c r="S2746" s="270"/>
      <c r="T2746" s="270"/>
      <c r="U2746" s="270"/>
      <c r="V2746" s="270"/>
      <c r="W2746" s="270"/>
      <c r="X2746" s="270"/>
      <c r="Y2746" s="270"/>
      <c r="Z2746" s="270"/>
      <c r="AA2746" s="270"/>
      <c r="AB2746" s="270"/>
      <c r="AC2746" s="270"/>
      <c r="AD2746" s="270"/>
      <c r="AE2746" s="270"/>
      <c r="AF2746" s="270"/>
      <c r="AG2746" s="270"/>
      <c r="AH2746" s="270"/>
      <c r="AI2746" s="270"/>
      <c r="AJ2746" s="270"/>
      <c r="AK2746" s="270"/>
    </row>
    <row r="2747" spans="1:37" ht="15" x14ac:dyDescent="0.25">
      <c r="A2747" s="273"/>
      <c r="B2747" s="273"/>
      <c r="C2747" s="270"/>
      <c r="D2747" s="273"/>
      <c r="E2747" s="270"/>
      <c r="F2747" s="270"/>
      <c r="G2747" s="270"/>
      <c r="H2747" s="270"/>
      <c r="I2747" s="270"/>
      <c r="J2747" s="270"/>
      <c r="K2747" s="270"/>
      <c r="L2747" s="270"/>
      <c r="M2747" s="270"/>
      <c r="N2747" s="270"/>
      <c r="O2747" s="270"/>
      <c r="P2747" s="270"/>
      <c r="Q2747" s="270"/>
      <c r="R2747" s="270"/>
      <c r="S2747" s="270"/>
      <c r="T2747" s="270"/>
      <c r="U2747" s="270"/>
      <c r="V2747" s="270"/>
      <c r="W2747" s="270"/>
      <c r="X2747" s="270"/>
      <c r="Y2747" s="270"/>
      <c r="Z2747" s="270"/>
      <c r="AA2747" s="270"/>
      <c r="AB2747" s="270"/>
      <c r="AC2747" s="270"/>
      <c r="AD2747" s="270"/>
      <c r="AE2747" s="270"/>
      <c r="AF2747" s="270"/>
      <c r="AG2747" s="270"/>
      <c r="AH2747" s="270"/>
      <c r="AI2747" s="270"/>
      <c r="AJ2747" s="270"/>
      <c r="AK2747" s="270"/>
    </row>
    <row r="2748" spans="1:37" ht="15" x14ac:dyDescent="0.25">
      <c r="A2748" s="273"/>
      <c r="B2748" s="273"/>
      <c r="C2748" s="270"/>
      <c r="D2748" s="273"/>
      <c r="E2748" s="270"/>
      <c r="F2748" s="270"/>
      <c r="G2748" s="270"/>
      <c r="H2748" s="270"/>
      <c r="I2748" s="270"/>
      <c r="J2748" s="270"/>
      <c r="K2748" s="270"/>
      <c r="L2748" s="270"/>
      <c r="M2748" s="270"/>
      <c r="N2748" s="270"/>
      <c r="O2748" s="270"/>
      <c r="P2748" s="270"/>
      <c r="Q2748" s="270"/>
      <c r="R2748" s="270"/>
      <c r="S2748" s="270"/>
      <c r="T2748" s="270"/>
      <c r="U2748" s="270"/>
      <c r="V2748" s="270"/>
      <c r="W2748" s="270"/>
      <c r="X2748" s="270"/>
      <c r="Y2748" s="270"/>
      <c r="Z2748" s="270"/>
      <c r="AA2748" s="270"/>
      <c r="AB2748" s="270"/>
      <c r="AC2748" s="270"/>
      <c r="AD2748" s="270"/>
      <c r="AE2748" s="270"/>
      <c r="AF2748" s="270"/>
      <c r="AG2748" s="270"/>
      <c r="AH2748" s="270"/>
      <c r="AI2748" s="270"/>
      <c r="AJ2748" s="270"/>
      <c r="AK2748" s="270"/>
    </row>
    <row r="2749" spans="1:37" ht="15" x14ac:dyDescent="0.25">
      <c r="A2749" s="273"/>
      <c r="B2749" s="273"/>
      <c r="C2749" s="270"/>
      <c r="D2749" s="273"/>
      <c r="E2749" s="270"/>
      <c r="F2749" s="270"/>
      <c r="G2749" s="270"/>
      <c r="H2749" s="270"/>
      <c r="I2749" s="270"/>
      <c r="J2749" s="270"/>
      <c r="K2749" s="270"/>
      <c r="L2749" s="270"/>
      <c r="M2749" s="270"/>
      <c r="N2749" s="270"/>
      <c r="O2749" s="270"/>
      <c r="P2749" s="270"/>
      <c r="Q2749" s="270"/>
      <c r="R2749" s="270"/>
      <c r="S2749" s="270"/>
      <c r="T2749" s="270"/>
      <c r="U2749" s="270"/>
      <c r="V2749" s="270"/>
      <c r="W2749" s="270"/>
      <c r="X2749" s="270"/>
      <c r="Y2749" s="270"/>
      <c r="Z2749" s="270"/>
      <c r="AA2749" s="270"/>
      <c r="AB2749" s="270"/>
      <c r="AC2749" s="270"/>
      <c r="AD2749" s="270"/>
      <c r="AE2749" s="270"/>
      <c r="AF2749" s="270"/>
      <c r="AG2749" s="270"/>
      <c r="AH2749" s="270"/>
      <c r="AI2749" s="270"/>
      <c r="AJ2749" s="270"/>
      <c r="AK2749" s="270"/>
    </row>
    <row r="2750" spans="1:37" ht="15" x14ac:dyDescent="0.25">
      <c r="A2750" s="273"/>
      <c r="B2750" s="273"/>
      <c r="C2750" s="270"/>
      <c r="D2750" s="273"/>
      <c r="E2750" s="270"/>
      <c r="F2750" s="270"/>
      <c r="G2750" s="270"/>
      <c r="H2750" s="270"/>
      <c r="I2750" s="270"/>
      <c r="J2750" s="270"/>
      <c r="K2750" s="270"/>
      <c r="L2750" s="270"/>
      <c r="M2750" s="270"/>
      <c r="N2750" s="270"/>
      <c r="O2750" s="270"/>
      <c r="P2750" s="270"/>
      <c r="Q2750" s="270"/>
      <c r="R2750" s="270"/>
      <c r="S2750" s="270"/>
      <c r="T2750" s="270"/>
      <c r="U2750" s="270"/>
      <c r="V2750" s="270"/>
      <c r="W2750" s="270"/>
      <c r="X2750" s="270"/>
      <c r="Y2750" s="270"/>
      <c r="Z2750" s="270"/>
      <c r="AA2750" s="270"/>
      <c r="AB2750" s="270"/>
      <c r="AC2750" s="270"/>
      <c r="AD2750" s="270"/>
      <c r="AE2750" s="270"/>
      <c r="AF2750" s="270"/>
      <c r="AG2750" s="270"/>
      <c r="AH2750" s="270"/>
      <c r="AI2750" s="270"/>
      <c r="AJ2750" s="270"/>
      <c r="AK2750" s="270"/>
    </row>
    <row r="2751" spans="1:37" ht="15" x14ac:dyDescent="0.25">
      <c r="A2751" s="273"/>
      <c r="B2751" s="273"/>
      <c r="C2751" s="270"/>
      <c r="D2751" s="273"/>
      <c r="E2751" s="270"/>
      <c r="F2751" s="270"/>
      <c r="G2751" s="270"/>
      <c r="H2751" s="270"/>
      <c r="I2751" s="270"/>
      <c r="J2751" s="270"/>
      <c r="K2751" s="270"/>
      <c r="L2751" s="270"/>
      <c r="M2751" s="270"/>
      <c r="N2751" s="270"/>
      <c r="O2751" s="270"/>
      <c r="P2751" s="270"/>
      <c r="Q2751" s="270"/>
      <c r="R2751" s="270"/>
      <c r="S2751" s="270"/>
      <c r="T2751" s="270"/>
      <c r="U2751" s="270"/>
      <c r="V2751" s="270"/>
      <c r="W2751" s="270"/>
      <c r="X2751" s="270"/>
      <c r="Y2751" s="270"/>
      <c r="Z2751" s="270"/>
      <c r="AA2751" s="270"/>
      <c r="AB2751" s="270"/>
      <c r="AC2751" s="270"/>
      <c r="AD2751" s="270"/>
      <c r="AE2751" s="270"/>
      <c r="AF2751" s="270"/>
      <c r="AG2751" s="270"/>
      <c r="AH2751" s="270"/>
      <c r="AI2751" s="270"/>
      <c r="AJ2751" s="270"/>
      <c r="AK2751" s="270"/>
    </row>
    <row r="2752" spans="1:37" ht="15" x14ac:dyDescent="0.25">
      <c r="A2752" s="273"/>
      <c r="B2752" s="273"/>
      <c r="C2752" s="270"/>
      <c r="D2752" s="273"/>
      <c r="E2752" s="270"/>
      <c r="F2752" s="270"/>
      <c r="G2752" s="270"/>
      <c r="H2752" s="270"/>
      <c r="I2752" s="270"/>
      <c r="J2752" s="270"/>
      <c r="K2752" s="270"/>
      <c r="L2752" s="270"/>
      <c r="M2752" s="270"/>
      <c r="N2752" s="270"/>
      <c r="O2752" s="270"/>
      <c r="P2752" s="270"/>
      <c r="Q2752" s="270"/>
      <c r="R2752" s="270"/>
      <c r="S2752" s="270"/>
      <c r="T2752" s="270"/>
      <c r="U2752" s="270"/>
      <c r="V2752" s="270"/>
      <c r="W2752" s="270"/>
      <c r="X2752" s="270"/>
      <c r="Y2752" s="270"/>
      <c r="Z2752" s="270"/>
      <c r="AA2752" s="270"/>
      <c r="AB2752" s="270"/>
      <c r="AC2752" s="270"/>
      <c r="AD2752" s="270"/>
      <c r="AE2752" s="270"/>
      <c r="AF2752" s="270"/>
      <c r="AG2752" s="270"/>
      <c r="AH2752" s="270"/>
      <c r="AI2752" s="270"/>
      <c r="AJ2752" s="270"/>
      <c r="AK2752" s="270"/>
    </row>
    <row r="2753" spans="1:37" ht="15" x14ac:dyDescent="0.25">
      <c r="A2753" s="273"/>
      <c r="B2753" s="273"/>
      <c r="C2753" s="270"/>
      <c r="D2753" s="273"/>
      <c r="E2753" s="270"/>
      <c r="F2753" s="270"/>
      <c r="G2753" s="270"/>
      <c r="H2753" s="270"/>
      <c r="I2753" s="270"/>
      <c r="J2753" s="270"/>
      <c r="K2753" s="270"/>
      <c r="L2753" s="270"/>
      <c r="M2753" s="270"/>
      <c r="N2753" s="270"/>
      <c r="O2753" s="270"/>
      <c r="P2753" s="270"/>
      <c r="Q2753" s="270"/>
      <c r="R2753" s="270"/>
      <c r="S2753" s="270"/>
      <c r="T2753" s="270"/>
      <c r="U2753" s="270"/>
      <c r="V2753" s="270"/>
      <c r="W2753" s="270"/>
      <c r="X2753" s="270"/>
      <c r="Y2753" s="270"/>
      <c r="Z2753" s="270"/>
      <c r="AA2753" s="270"/>
      <c r="AB2753" s="270"/>
      <c r="AC2753" s="270"/>
      <c r="AD2753" s="270"/>
      <c r="AE2753" s="270"/>
      <c r="AF2753" s="270"/>
      <c r="AG2753" s="270"/>
      <c r="AH2753" s="270"/>
      <c r="AI2753" s="270"/>
      <c r="AJ2753" s="270"/>
      <c r="AK2753" s="270"/>
    </row>
    <row r="2754" spans="1:37" ht="15" x14ac:dyDescent="0.25">
      <c r="A2754" s="273"/>
      <c r="B2754" s="273"/>
      <c r="C2754" s="270"/>
      <c r="D2754" s="273"/>
      <c r="E2754" s="270"/>
      <c r="F2754" s="270"/>
      <c r="G2754" s="270"/>
      <c r="H2754" s="270"/>
      <c r="I2754" s="270"/>
      <c r="J2754" s="270"/>
      <c r="K2754" s="270"/>
      <c r="L2754" s="270"/>
      <c r="M2754" s="270"/>
      <c r="N2754" s="270"/>
      <c r="O2754" s="270"/>
      <c r="P2754" s="270"/>
      <c r="Q2754" s="270"/>
      <c r="R2754" s="270"/>
      <c r="S2754" s="270"/>
      <c r="T2754" s="270"/>
      <c r="U2754" s="270"/>
      <c r="V2754" s="270"/>
      <c r="W2754" s="270"/>
      <c r="X2754" s="270"/>
      <c r="Y2754" s="270"/>
      <c r="Z2754" s="270"/>
      <c r="AA2754" s="270"/>
      <c r="AB2754" s="270"/>
      <c r="AC2754" s="270"/>
      <c r="AD2754" s="270"/>
      <c r="AE2754" s="270"/>
      <c r="AF2754" s="270"/>
      <c r="AG2754" s="270"/>
      <c r="AH2754" s="270"/>
      <c r="AI2754" s="270"/>
      <c r="AJ2754" s="270"/>
      <c r="AK2754" s="270"/>
    </row>
    <row r="2755" spans="1:37" ht="15" x14ac:dyDescent="0.25">
      <c r="A2755" s="273"/>
      <c r="B2755" s="273"/>
      <c r="C2755" s="270"/>
      <c r="D2755" s="273"/>
      <c r="E2755" s="270"/>
      <c r="F2755" s="270"/>
      <c r="G2755" s="270"/>
      <c r="H2755" s="270"/>
      <c r="I2755" s="270"/>
      <c r="J2755" s="270"/>
      <c r="K2755" s="270"/>
      <c r="L2755" s="270"/>
      <c r="M2755" s="270"/>
      <c r="N2755" s="270"/>
      <c r="O2755" s="270"/>
      <c r="P2755" s="270"/>
      <c r="Q2755" s="270"/>
      <c r="R2755" s="270"/>
      <c r="S2755" s="270"/>
      <c r="T2755" s="270"/>
      <c r="U2755" s="270"/>
      <c r="V2755" s="270"/>
      <c r="W2755" s="270"/>
      <c r="X2755" s="270"/>
      <c r="Y2755" s="270"/>
      <c r="Z2755" s="270"/>
      <c r="AA2755" s="270"/>
      <c r="AB2755" s="270"/>
      <c r="AC2755" s="270"/>
      <c r="AD2755" s="270"/>
      <c r="AE2755" s="270"/>
      <c r="AF2755" s="270"/>
      <c r="AG2755" s="270"/>
      <c r="AH2755" s="270"/>
      <c r="AI2755" s="270"/>
      <c r="AJ2755" s="270"/>
      <c r="AK2755" s="270"/>
    </row>
    <row r="2756" spans="1:37" ht="15" x14ac:dyDescent="0.25">
      <c r="A2756" s="273"/>
      <c r="B2756" s="273"/>
      <c r="C2756" s="270"/>
      <c r="D2756" s="273"/>
      <c r="E2756" s="270"/>
      <c r="F2756" s="270"/>
      <c r="G2756" s="270"/>
      <c r="H2756" s="270"/>
      <c r="I2756" s="270"/>
      <c r="J2756" s="270"/>
      <c r="K2756" s="270"/>
      <c r="L2756" s="270"/>
      <c r="M2756" s="270"/>
      <c r="N2756" s="270"/>
      <c r="O2756" s="270"/>
      <c r="P2756" s="270"/>
      <c r="Q2756" s="270"/>
      <c r="R2756" s="270"/>
      <c r="S2756" s="270"/>
      <c r="T2756" s="270"/>
      <c r="U2756" s="270"/>
      <c r="V2756" s="270"/>
      <c r="W2756" s="270"/>
      <c r="X2756" s="270"/>
      <c r="Y2756" s="270"/>
      <c r="Z2756" s="270"/>
      <c r="AA2756" s="270"/>
      <c r="AB2756" s="270"/>
      <c r="AC2756" s="270"/>
      <c r="AD2756" s="270"/>
      <c r="AE2756" s="270"/>
      <c r="AF2756" s="270"/>
      <c r="AG2756" s="270"/>
      <c r="AH2756" s="270"/>
      <c r="AI2756" s="270"/>
      <c r="AJ2756" s="270"/>
      <c r="AK2756" s="270"/>
    </row>
    <row r="2757" spans="1:37" ht="15" x14ac:dyDescent="0.25">
      <c r="A2757" s="273"/>
      <c r="B2757" s="273"/>
      <c r="C2757" s="270"/>
      <c r="D2757" s="273"/>
      <c r="E2757" s="270"/>
      <c r="F2757" s="270"/>
      <c r="G2757" s="270"/>
      <c r="H2757" s="270"/>
      <c r="I2757" s="270"/>
      <c r="J2757" s="270"/>
      <c r="K2757" s="270"/>
      <c r="L2757" s="270"/>
      <c r="M2757" s="270"/>
      <c r="N2757" s="270"/>
      <c r="O2757" s="270"/>
      <c r="P2757" s="270"/>
      <c r="Q2757" s="270"/>
      <c r="R2757" s="270"/>
      <c r="S2757" s="270"/>
      <c r="T2757" s="270"/>
      <c r="U2757" s="270"/>
      <c r="V2757" s="270"/>
      <c r="W2757" s="270"/>
      <c r="X2757" s="270"/>
      <c r="Y2757" s="270"/>
      <c r="Z2757" s="270"/>
      <c r="AA2757" s="270"/>
      <c r="AB2757" s="270"/>
      <c r="AC2757" s="270"/>
      <c r="AD2757" s="270"/>
      <c r="AE2757" s="270"/>
      <c r="AF2757" s="270"/>
      <c r="AG2757" s="270"/>
      <c r="AH2757" s="270"/>
      <c r="AI2757" s="270"/>
      <c r="AJ2757" s="270"/>
      <c r="AK2757" s="270"/>
    </row>
    <row r="2758" spans="1:37" ht="15" x14ac:dyDescent="0.25">
      <c r="A2758" s="273"/>
      <c r="B2758" s="273"/>
      <c r="C2758" s="270"/>
      <c r="D2758" s="273"/>
      <c r="E2758" s="270"/>
      <c r="F2758" s="270"/>
      <c r="G2758" s="270"/>
      <c r="H2758" s="270"/>
      <c r="I2758" s="270"/>
      <c r="J2758" s="270"/>
      <c r="K2758" s="270"/>
      <c r="L2758" s="270"/>
      <c r="M2758" s="270"/>
      <c r="N2758" s="270"/>
      <c r="O2758" s="270"/>
      <c r="P2758" s="270"/>
      <c r="Q2758" s="270"/>
      <c r="R2758" s="270"/>
      <c r="S2758" s="270"/>
      <c r="T2758" s="270"/>
      <c r="U2758" s="270"/>
      <c r="V2758" s="270"/>
      <c r="W2758" s="270"/>
      <c r="X2758" s="270"/>
      <c r="Y2758" s="270"/>
      <c r="Z2758" s="270"/>
      <c r="AA2758" s="270"/>
      <c r="AB2758" s="270"/>
      <c r="AC2758" s="270"/>
      <c r="AD2758" s="270"/>
      <c r="AE2758" s="270"/>
      <c r="AF2758" s="270"/>
      <c r="AG2758" s="270"/>
      <c r="AH2758" s="270"/>
      <c r="AI2758" s="270"/>
      <c r="AJ2758" s="270"/>
      <c r="AK2758" s="270"/>
    </row>
    <row r="2759" spans="1:37" ht="15" x14ac:dyDescent="0.25">
      <c r="A2759" s="273"/>
      <c r="B2759" s="273"/>
      <c r="C2759" s="270"/>
      <c r="D2759" s="273"/>
      <c r="E2759" s="270"/>
      <c r="F2759" s="270"/>
      <c r="G2759" s="270"/>
      <c r="H2759" s="270"/>
      <c r="I2759" s="270"/>
      <c r="J2759" s="270"/>
      <c r="K2759" s="270"/>
      <c r="L2759" s="270"/>
      <c r="M2759" s="270"/>
      <c r="N2759" s="270"/>
      <c r="O2759" s="270"/>
      <c r="P2759" s="270"/>
      <c r="Q2759" s="270"/>
      <c r="R2759" s="270"/>
      <c r="S2759" s="270"/>
      <c r="T2759" s="270"/>
      <c r="U2759" s="270"/>
      <c r="V2759" s="270"/>
      <c r="W2759" s="270"/>
      <c r="X2759" s="270"/>
      <c r="Y2759" s="270"/>
      <c r="Z2759" s="270"/>
      <c r="AA2759" s="270"/>
      <c r="AB2759" s="270"/>
      <c r="AC2759" s="270"/>
      <c r="AD2759" s="270"/>
      <c r="AE2759" s="270"/>
      <c r="AF2759" s="270"/>
      <c r="AG2759" s="270"/>
      <c r="AH2759" s="270"/>
      <c r="AI2759" s="270"/>
      <c r="AJ2759" s="270"/>
      <c r="AK2759" s="270"/>
    </row>
    <row r="2760" spans="1:37" ht="15" x14ac:dyDescent="0.25">
      <c r="A2760" s="273"/>
      <c r="B2760" s="273"/>
      <c r="C2760" s="270"/>
      <c r="D2760" s="273"/>
      <c r="E2760" s="270"/>
      <c r="F2760" s="270"/>
      <c r="G2760" s="270"/>
      <c r="H2760" s="270"/>
      <c r="I2760" s="270"/>
      <c r="J2760" s="270"/>
      <c r="K2760" s="270"/>
      <c r="L2760" s="270"/>
      <c r="M2760" s="270"/>
      <c r="N2760" s="270"/>
      <c r="O2760" s="270"/>
      <c r="P2760" s="270"/>
      <c r="Q2760" s="270"/>
      <c r="R2760" s="270"/>
      <c r="S2760" s="270"/>
      <c r="T2760" s="270"/>
      <c r="U2760" s="270"/>
      <c r="V2760" s="270"/>
      <c r="W2760" s="270"/>
      <c r="X2760" s="270"/>
      <c r="Y2760" s="270"/>
      <c r="Z2760" s="270"/>
      <c r="AA2760" s="270"/>
      <c r="AB2760" s="270"/>
      <c r="AC2760" s="270"/>
      <c r="AD2760" s="270"/>
      <c r="AE2760" s="270"/>
      <c r="AF2760" s="270"/>
      <c r="AG2760" s="270"/>
      <c r="AH2760" s="270"/>
      <c r="AI2760" s="270"/>
      <c r="AJ2760" s="270"/>
      <c r="AK2760" s="270"/>
    </row>
    <row r="2761" spans="1:37" ht="15" x14ac:dyDescent="0.25">
      <c r="A2761" s="273"/>
      <c r="B2761" s="273"/>
      <c r="C2761" s="270"/>
      <c r="D2761" s="273"/>
      <c r="E2761" s="270"/>
      <c r="F2761" s="270"/>
      <c r="G2761" s="270"/>
      <c r="H2761" s="270"/>
      <c r="I2761" s="270"/>
      <c r="J2761" s="270"/>
      <c r="K2761" s="270"/>
      <c r="L2761" s="270"/>
      <c r="M2761" s="270"/>
      <c r="N2761" s="270"/>
      <c r="O2761" s="270"/>
      <c r="P2761" s="270"/>
      <c r="Q2761" s="270"/>
      <c r="R2761" s="270"/>
      <c r="S2761" s="270"/>
      <c r="T2761" s="270"/>
      <c r="U2761" s="270"/>
      <c r="V2761" s="270"/>
      <c r="W2761" s="270"/>
      <c r="X2761" s="270"/>
      <c r="Y2761" s="270"/>
      <c r="Z2761" s="270"/>
      <c r="AA2761" s="270"/>
      <c r="AB2761" s="270"/>
      <c r="AC2761" s="270"/>
      <c r="AD2761" s="270"/>
      <c r="AE2761" s="270"/>
      <c r="AF2761" s="270"/>
      <c r="AG2761" s="270"/>
      <c r="AH2761" s="270"/>
      <c r="AI2761" s="270"/>
      <c r="AJ2761" s="270"/>
      <c r="AK2761" s="270"/>
    </row>
    <row r="2762" spans="1:37" ht="15" x14ac:dyDescent="0.25">
      <c r="A2762" s="273"/>
      <c r="B2762" s="273"/>
      <c r="C2762" s="270"/>
      <c r="D2762" s="273"/>
      <c r="E2762" s="270"/>
      <c r="F2762" s="270"/>
      <c r="G2762" s="270"/>
      <c r="H2762" s="270"/>
      <c r="I2762" s="270"/>
      <c r="J2762" s="270"/>
      <c r="K2762" s="270"/>
      <c r="L2762" s="270"/>
      <c r="M2762" s="270"/>
      <c r="N2762" s="270"/>
      <c r="O2762" s="270"/>
      <c r="P2762" s="270"/>
      <c r="Q2762" s="270"/>
      <c r="R2762" s="270"/>
      <c r="S2762" s="270"/>
      <c r="T2762" s="270"/>
      <c r="U2762" s="270"/>
      <c r="V2762" s="270"/>
      <c r="W2762" s="270"/>
      <c r="X2762" s="270"/>
      <c r="Y2762" s="270"/>
      <c r="Z2762" s="270"/>
      <c r="AA2762" s="270"/>
      <c r="AB2762" s="270"/>
      <c r="AC2762" s="270"/>
      <c r="AD2762" s="270"/>
      <c r="AE2762" s="270"/>
      <c r="AF2762" s="270"/>
      <c r="AG2762" s="270"/>
      <c r="AH2762" s="270"/>
      <c r="AI2762" s="270"/>
      <c r="AJ2762" s="270"/>
      <c r="AK2762" s="270"/>
    </row>
    <row r="2763" spans="1:37" ht="15" x14ac:dyDescent="0.25">
      <c r="A2763" s="273"/>
      <c r="B2763" s="273"/>
      <c r="C2763" s="270"/>
      <c r="D2763" s="273"/>
      <c r="E2763" s="270"/>
      <c r="F2763" s="270"/>
      <c r="G2763" s="270"/>
      <c r="H2763" s="270"/>
      <c r="I2763" s="270"/>
      <c r="J2763" s="270"/>
      <c r="K2763" s="270"/>
      <c r="L2763" s="270"/>
      <c r="M2763" s="270"/>
      <c r="N2763" s="270"/>
      <c r="O2763" s="270"/>
      <c r="P2763" s="270"/>
      <c r="Q2763" s="270"/>
      <c r="R2763" s="270"/>
      <c r="S2763" s="270"/>
      <c r="T2763" s="270"/>
      <c r="U2763" s="270"/>
      <c r="V2763" s="270"/>
      <c r="W2763" s="270"/>
      <c r="X2763" s="270"/>
      <c r="Y2763" s="270"/>
      <c r="Z2763" s="270"/>
      <c r="AA2763" s="270"/>
      <c r="AB2763" s="270"/>
      <c r="AC2763" s="270"/>
      <c r="AD2763" s="270"/>
      <c r="AE2763" s="270"/>
      <c r="AF2763" s="270"/>
      <c r="AG2763" s="270"/>
      <c r="AH2763" s="270"/>
      <c r="AI2763" s="270"/>
      <c r="AJ2763" s="270"/>
      <c r="AK2763" s="270"/>
    </row>
    <row r="2764" spans="1:37" ht="15" x14ac:dyDescent="0.25">
      <c r="A2764" s="273"/>
      <c r="B2764" s="273"/>
      <c r="C2764" s="270"/>
      <c r="D2764" s="273"/>
      <c r="E2764" s="270"/>
      <c r="F2764" s="270"/>
      <c r="G2764" s="270"/>
      <c r="H2764" s="270"/>
      <c r="I2764" s="270"/>
      <c r="J2764" s="270"/>
      <c r="K2764" s="270"/>
      <c r="L2764" s="270"/>
      <c r="M2764" s="270"/>
      <c r="N2764" s="270"/>
      <c r="O2764" s="270"/>
      <c r="P2764" s="270"/>
      <c r="Q2764" s="270"/>
      <c r="R2764" s="270"/>
      <c r="S2764" s="270"/>
      <c r="T2764" s="270"/>
      <c r="U2764" s="270"/>
      <c r="V2764" s="270"/>
      <c r="W2764" s="270"/>
      <c r="X2764" s="270"/>
      <c r="Y2764" s="270"/>
      <c r="Z2764" s="270"/>
      <c r="AA2764" s="270"/>
      <c r="AB2764" s="270"/>
      <c r="AC2764" s="270"/>
      <c r="AD2764" s="270"/>
      <c r="AE2764" s="270"/>
      <c r="AF2764" s="270"/>
      <c r="AG2764" s="270"/>
      <c r="AH2764" s="270"/>
      <c r="AI2764" s="270"/>
      <c r="AJ2764" s="270"/>
      <c r="AK2764" s="270"/>
    </row>
    <row r="2765" spans="1:37" ht="15" x14ac:dyDescent="0.25">
      <c r="A2765" s="273"/>
      <c r="B2765" s="273"/>
      <c r="C2765" s="270"/>
      <c r="D2765" s="273"/>
      <c r="E2765" s="270"/>
      <c r="F2765" s="270"/>
      <c r="G2765" s="270"/>
      <c r="H2765" s="270"/>
      <c r="I2765" s="270"/>
      <c r="J2765" s="270"/>
      <c r="K2765" s="270"/>
      <c r="L2765" s="270"/>
      <c r="M2765" s="270"/>
      <c r="N2765" s="270"/>
      <c r="O2765" s="270"/>
      <c r="P2765" s="270"/>
      <c r="Q2765" s="270"/>
      <c r="R2765" s="270"/>
      <c r="S2765" s="270"/>
      <c r="T2765" s="270"/>
      <c r="U2765" s="270"/>
      <c r="V2765" s="270"/>
      <c r="W2765" s="270"/>
      <c r="X2765" s="270"/>
      <c r="Y2765" s="270"/>
      <c r="Z2765" s="270"/>
      <c r="AA2765" s="270"/>
      <c r="AB2765" s="270"/>
      <c r="AC2765" s="270"/>
      <c r="AD2765" s="270"/>
      <c r="AE2765" s="270"/>
      <c r="AF2765" s="270"/>
      <c r="AG2765" s="270"/>
      <c r="AH2765" s="270"/>
      <c r="AI2765" s="270"/>
      <c r="AJ2765" s="270"/>
      <c r="AK2765" s="270"/>
    </row>
    <row r="2766" spans="1:37" ht="15" x14ac:dyDescent="0.25">
      <c r="A2766" s="273"/>
      <c r="B2766" s="273"/>
      <c r="C2766" s="270"/>
      <c r="D2766" s="273"/>
      <c r="E2766" s="270"/>
      <c r="F2766" s="270"/>
      <c r="G2766" s="270"/>
      <c r="H2766" s="270"/>
      <c r="I2766" s="270"/>
      <c r="J2766" s="270"/>
      <c r="K2766" s="270"/>
      <c r="L2766" s="270"/>
      <c r="M2766" s="270"/>
      <c r="N2766" s="270"/>
      <c r="O2766" s="270"/>
      <c r="P2766" s="270"/>
      <c r="Q2766" s="270"/>
      <c r="R2766" s="270"/>
      <c r="S2766" s="270"/>
      <c r="T2766" s="270"/>
      <c r="U2766" s="270"/>
      <c r="V2766" s="270"/>
      <c r="W2766" s="270"/>
      <c r="X2766" s="270"/>
      <c r="Y2766" s="270"/>
      <c r="Z2766" s="270"/>
      <c r="AA2766" s="270"/>
      <c r="AB2766" s="270"/>
      <c r="AC2766" s="270"/>
      <c r="AD2766" s="270"/>
      <c r="AE2766" s="270"/>
      <c r="AF2766" s="270"/>
      <c r="AG2766" s="270"/>
      <c r="AH2766" s="270"/>
      <c r="AI2766" s="270"/>
      <c r="AJ2766" s="270"/>
      <c r="AK2766" s="270"/>
    </row>
    <row r="2767" spans="1:37" ht="15" x14ac:dyDescent="0.25">
      <c r="A2767" s="273"/>
      <c r="B2767" s="273"/>
      <c r="C2767" s="270"/>
      <c r="D2767" s="273"/>
      <c r="E2767" s="270"/>
      <c r="F2767" s="270"/>
      <c r="G2767" s="270"/>
      <c r="H2767" s="270"/>
      <c r="I2767" s="270"/>
      <c r="J2767" s="270"/>
      <c r="K2767" s="270"/>
      <c r="L2767" s="270"/>
      <c r="M2767" s="270"/>
      <c r="N2767" s="270"/>
      <c r="O2767" s="270"/>
      <c r="P2767" s="270"/>
      <c r="Q2767" s="270"/>
      <c r="R2767" s="270"/>
      <c r="S2767" s="270"/>
      <c r="T2767" s="270"/>
      <c r="U2767" s="270"/>
      <c r="V2767" s="270"/>
      <c r="W2767" s="270"/>
      <c r="X2767" s="270"/>
      <c r="Y2767" s="270"/>
      <c r="Z2767" s="270"/>
      <c r="AA2767" s="270"/>
      <c r="AB2767" s="270"/>
      <c r="AC2767" s="270"/>
      <c r="AD2767" s="270"/>
      <c r="AE2767" s="270"/>
      <c r="AF2767" s="270"/>
      <c r="AG2767" s="270"/>
      <c r="AH2767" s="270"/>
      <c r="AI2767" s="270"/>
      <c r="AJ2767" s="270"/>
      <c r="AK2767" s="270"/>
    </row>
    <row r="2768" spans="1:37" ht="15" x14ac:dyDescent="0.25">
      <c r="A2768" s="273"/>
      <c r="B2768" s="273"/>
      <c r="C2768" s="270"/>
      <c r="D2768" s="273"/>
      <c r="E2768" s="270"/>
      <c r="F2768" s="270"/>
      <c r="G2768" s="270"/>
      <c r="H2768" s="270"/>
      <c r="I2768" s="270"/>
      <c r="J2768" s="270"/>
      <c r="K2768" s="270"/>
      <c r="L2768" s="270"/>
      <c r="M2768" s="270"/>
      <c r="N2768" s="270"/>
      <c r="O2768" s="270"/>
      <c r="P2768" s="270"/>
      <c r="Q2768" s="270"/>
      <c r="R2768" s="270"/>
      <c r="S2768" s="270"/>
      <c r="T2768" s="270"/>
      <c r="U2768" s="270"/>
      <c r="V2768" s="270"/>
      <c r="W2768" s="270"/>
      <c r="X2768" s="270"/>
      <c r="Y2768" s="270"/>
      <c r="Z2768" s="270"/>
      <c r="AA2768" s="270"/>
      <c r="AB2768" s="270"/>
      <c r="AC2768" s="270"/>
      <c r="AD2768" s="270"/>
      <c r="AE2768" s="270"/>
      <c r="AF2768" s="270"/>
      <c r="AG2768" s="270"/>
      <c r="AH2768" s="270"/>
      <c r="AI2768" s="270"/>
      <c r="AJ2768" s="270"/>
      <c r="AK2768" s="270"/>
    </row>
    <row r="2769" spans="1:37" ht="15" x14ac:dyDescent="0.25">
      <c r="A2769" s="273"/>
      <c r="B2769" s="273"/>
      <c r="C2769" s="270"/>
      <c r="D2769" s="273"/>
      <c r="E2769" s="270"/>
      <c r="F2769" s="270"/>
      <c r="G2769" s="270"/>
      <c r="H2769" s="270"/>
      <c r="I2769" s="270"/>
      <c r="J2769" s="270"/>
      <c r="K2769" s="270"/>
      <c r="L2769" s="270"/>
      <c r="M2769" s="270"/>
      <c r="N2769" s="270"/>
      <c r="O2769" s="270"/>
      <c r="P2769" s="270"/>
      <c r="Q2769" s="270"/>
      <c r="R2769" s="270"/>
      <c r="S2769" s="270"/>
      <c r="T2769" s="270"/>
      <c r="U2769" s="270"/>
      <c r="V2769" s="270"/>
      <c r="W2769" s="270"/>
      <c r="X2769" s="270"/>
      <c r="Y2769" s="270"/>
      <c r="Z2769" s="270"/>
      <c r="AA2769" s="270"/>
      <c r="AB2769" s="270"/>
      <c r="AC2769" s="270"/>
      <c r="AD2769" s="270"/>
      <c r="AE2769" s="270"/>
      <c r="AF2769" s="270"/>
      <c r="AG2769" s="270"/>
      <c r="AH2769" s="270"/>
      <c r="AI2769" s="270"/>
      <c r="AJ2769" s="270"/>
      <c r="AK2769" s="270"/>
    </row>
    <row r="2770" spans="1:37" ht="15" x14ac:dyDescent="0.25">
      <c r="A2770" s="273"/>
      <c r="B2770" s="273"/>
      <c r="C2770" s="270"/>
      <c r="D2770" s="273"/>
      <c r="E2770" s="270"/>
      <c r="F2770" s="270"/>
      <c r="G2770" s="270"/>
      <c r="H2770" s="270"/>
      <c r="I2770" s="270"/>
      <c r="J2770" s="270"/>
      <c r="K2770" s="270"/>
      <c r="L2770" s="270"/>
      <c r="M2770" s="270"/>
      <c r="N2770" s="270"/>
      <c r="O2770" s="270"/>
      <c r="P2770" s="270"/>
      <c r="Q2770" s="270"/>
      <c r="R2770" s="270"/>
      <c r="S2770" s="270"/>
      <c r="T2770" s="270"/>
      <c r="U2770" s="270"/>
      <c r="V2770" s="270"/>
      <c r="W2770" s="270"/>
      <c r="X2770" s="270"/>
      <c r="Y2770" s="270"/>
      <c r="Z2770" s="270"/>
      <c r="AA2770" s="270"/>
      <c r="AB2770" s="270"/>
      <c r="AC2770" s="270"/>
      <c r="AD2770" s="270"/>
      <c r="AE2770" s="270"/>
      <c r="AF2770" s="270"/>
      <c r="AG2770" s="270"/>
      <c r="AH2770" s="270"/>
      <c r="AI2770" s="270"/>
      <c r="AJ2770" s="270"/>
      <c r="AK2770" s="270"/>
    </row>
    <row r="2771" spans="1:37" ht="15" x14ac:dyDescent="0.25">
      <c r="A2771" s="273"/>
      <c r="B2771" s="273"/>
      <c r="C2771" s="270"/>
      <c r="D2771" s="273"/>
      <c r="E2771" s="270"/>
      <c r="F2771" s="270"/>
      <c r="G2771" s="270"/>
      <c r="H2771" s="270"/>
      <c r="I2771" s="270"/>
      <c r="J2771" s="270"/>
      <c r="K2771" s="270"/>
      <c r="L2771" s="270"/>
      <c r="M2771" s="270"/>
      <c r="N2771" s="270"/>
      <c r="O2771" s="270"/>
      <c r="P2771" s="270"/>
      <c r="Q2771" s="270"/>
      <c r="R2771" s="270"/>
      <c r="S2771" s="270"/>
      <c r="T2771" s="270"/>
      <c r="U2771" s="270"/>
      <c r="V2771" s="270"/>
      <c r="W2771" s="270"/>
      <c r="X2771" s="270"/>
      <c r="Y2771" s="270"/>
      <c r="Z2771" s="270"/>
      <c r="AA2771" s="270"/>
      <c r="AB2771" s="270"/>
      <c r="AC2771" s="270"/>
      <c r="AD2771" s="270"/>
      <c r="AE2771" s="270"/>
      <c r="AF2771" s="270"/>
      <c r="AG2771" s="270"/>
      <c r="AH2771" s="270"/>
      <c r="AI2771" s="270"/>
      <c r="AJ2771" s="270"/>
      <c r="AK2771" s="270"/>
    </row>
    <row r="2772" spans="1:37" ht="15" x14ac:dyDescent="0.25">
      <c r="A2772" s="273"/>
      <c r="B2772" s="273"/>
      <c r="C2772" s="270"/>
      <c r="D2772" s="273"/>
      <c r="E2772" s="270"/>
      <c r="F2772" s="270"/>
      <c r="G2772" s="270"/>
      <c r="H2772" s="270"/>
      <c r="I2772" s="270"/>
      <c r="J2772" s="270"/>
      <c r="K2772" s="270"/>
      <c r="L2772" s="270"/>
      <c r="M2772" s="270"/>
      <c r="N2772" s="270"/>
      <c r="O2772" s="270"/>
      <c r="P2772" s="270"/>
      <c r="Q2772" s="270"/>
      <c r="R2772" s="270"/>
      <c r="S2772" s="270"/>
      <c r="T2772" s="270"/>
      <c r="U2772" s="270"/>
      <c r="V2772" s="270"/>
      <c r="W2772" s="270"/>
      <c r="X2772" s="270"/>
      <c r="Y2772" s="270"/>
      <c r="Z2772" s="270"/>
      <c r="AA2772" s="270"/>
      <c r="AB2772" s="270"/>
      <c r="AC2772" s="270"/>
      <c r="AD2772" s="270"/>
      <c r="AE2772" s="270"/>
      <c r="AF2772" s="270"/>
      <c r="AG2772" s="270"/>
      <c r="AH2772" s="270"/>
      <c r="AI2772" s="270"/>
      <c r="AJ2772" s="270"/>
      <c r="AK2772" s="270"/>
    </row>
    <row r="2773" spans="1:37" ht="15" x14ac:dyDescent="0.25">
      <c r="A2773" s="273"/>
      <c r="B2773" s="273"/>
      <c r="C2773" s="270"/>
      <c r="D2773" s="273"/>
      <c r="E2773" s="270"/>
      <c r="F2773" s="270"/>
      <c r="G2773" s="270"/>
      <c r="H2773" s="270"/>
      <c r="I2773" s="270"/>
      <c r="J2773" s="270"/>
      <c r="K2773" s="270"/>
      <c r="L2773" s="270"/>
      <c r="M2773" s="270"/>
      <c r="N2773" s="270"/>
      <c r="O2773" s="270"/>
      <c r="P2773" s="270"/>
      <c r="Q2773" s="270"/>
      <c r="R2773" s="270"/>
      <c r="S2773" s="270"/>
      <c r="T2773" s="270"/>
      <c r="U2773" s="270"/>
      <c r="V2773" s="270"/>
      <c r="W2773" s="270"/>
      <c r="X2773" s="270"/>
      <c r="Y2773" s="270"/>
      <c r="Z2773" s="270"/>
      <c r="AA2773" s="270"/>
      <c r="AB2773" s="270"/>
      <c r="AC2773" s="270"/>
      <c r="AD2773" s="270"/>
      <c r="AE2773" s="270"/>
      <c r="AF2773" s="270"/>
      <c r="AG2773" s="270"/>
      <c r="AH2773" s="270"/>
      <c r="AI2773" s="270"/>
      <c r="AJ2773" s="270"/>
      <c r="AK2773" s="270"/>
    </row>
    <row r="2774" spans="1:37" ht="15" x14ac:dyDescent="0.25">
      <c r="A2774" s="273"/>
      <c r="B2774" s="273"/>
      <c r="C2774" s="270"/>
      <c r="D2774" s="273"/>
      <c r="E2774" s="270"/>
      <c r="F2774" s="270"/>
      <c r="G2774" s="270"/>
      <c r="H2774" s="270"/>
      <c r="I2774" s="270"/>
      <c r="J2774" s="270"/>
      <c r="K2774" s="270"/>
      <c r="L2774" s="270"/>
      <c r="M2774" s="270"/>
      <c r="N2774" s="270"/>
      <c r="O2774" s="270"/>
      <c r="P2774" s="270"/>
      <c r="Q2774" s="270"/>
      <c r="R2774" s="270"/>
      <c r="S2774" s="270"/>
      <c r="T2774" s="270"/>
      <c r="U2774" s="270"/>
      <c r="V2774" s="270"/>
      <c r="W2774" s="270"/>
      <c r="X2774" s="270"/>
      <c r="Y2774" s="270"/>
      <c r="Z2774" s="270"/>
      <c r="AA2774" s="270"/>
      <c r="AB2774" s="270"/>
      <c r="AC2774" s="270"/>
      <c r="AD2774" s="270"/>
      <c r="AE2774" s="270"/>
      <c r="AF2774" s="270"/>
      <c r="AG2774" s="270"/>
      <c r="AH2774" s="270"/>
      <c r="AI2774" s="270"/>
      <c r="AJ2774" s="270"/>
      <c r="AK2774" s="270"/>
    </row>
    <row r="2775" spans="1:37" ht="15" x14ac:dyDescent="0.25">
      <c r="A2775" s="273"/>
      <c r="B2775" s="273"/>
      <c r="C2775" s="270"/>
      <c r="D2775" s="273"/>
      <c r="E2775" s="270"/>
      <c r="F2775" s="270"/>
      <c r="G2775" s="270"/>
      <c r="H2775" s="270"/>
      <c r="I2775" s="270"/>
      <c r="J2775" s="270"/>
      <c r="K2775" s="270"/>
      <c r="L2775" s="270"/>
      <c r="M2775" s="270"/>
      <c r="N2775" s="270"/>
      <c r="O2775" s="270"/>
      <c r="P2775" s="270"/>
      <c r="Q2775" s="270"/>
      <c r="R2775" s="270"/>
      <c r="S2775" s="270"/>
      <c r="T2775" s="270"/>
      <c r="U2775" s="270"/>
      <c r="V2775" s="270"/>
      <c r="W2775" s="270"/>
      <c r="X2775" s="270"/>
      <c r="Y2775" s="270"/>
      <c r="Z2775" s="270"/>
      <c r="AA2775" s="270"/>
      <c r="AB2775" s="270"/>
      <c r="AC2775" s="270"/>
      <c r="AD2775" s="270"/>
      <c r="AE2775" s="270"/>
      <c r="AF2775" s="270"/>
      <c r="AG2775" s="270"/>
      <c r="AH2775" s="270"/>
      <c r="AI2775" s="270"/>
      <c r="AJ2775" s="270"/>
      <c r="AK2775" s="270"/>
    </row>
    <row r="2776" spans="1:37" ht="15" x14ac:dyDescent="0.25">
      <c r="A2776" s="273"/>
      <c r="B2776" s="273"/>
      <c r="C2776" s="270"/>
      <c r="D2776" s="273"/>
      <c r="E2776" s="270"/>
      <c r="F2776" s="270"/>
      <c r="G2776" s="270"/>
      <c r="H2776" s="270"/>
      <c r="I2776" s="270"/>
      <c r="J2776" s="270"/>
      <c r="K2776" s="270"/>
      <c r="L2776" s="270"/>
      <c r="M2776" s="270"/>
      <c r="N2776" s="270"/>
      <c r="O2776" s="270"/>
      <c r="P2776" s="270"/>
      <c r="Q2776" s="270"/>
      <c r="R2776" s="270"/>
      <c r="S2776" s="270"/>
      <c r="T2776" s="270"/>
      <c r="U2776" s="270"/>
      <c r="V2776" s="270"/>
      <c r="W2776" s="270"/>
      <c r="X2776" s="270"/>
      <c r="Y2776" s="270"/>
      <c r="Z2776" s="270"/>
      <c r="AA2776" s="270"/>
      <c r="AB2776" s="270"/>
      <c r="AC2776" s="270"/>
      <c r="AD2776" s="270"/>
      <c r="AE2776" s="270"/>
      <c r="AF2776" s="270"/>
      <c r="AG2776" s="270"/>
      <c r="AH2776" s="270"/>
      <c r="AI2776" s="270"/>
      <c r="AJ2776" s="270"/>
      <c r="AK2776" s="270"/>
    </row>
    <row r="2777" spans="1:37" ht="15" x14ac:dyDescent="0.25">
      <c r="A2777" s="273"/>
      <c r="B2777" s="273"/>
      <c r="C2777" s="270"/>
      <c r="D2777" s="273"/>
      <c r="E2777" s="270"/>
      <c r="F2777" s="270"/>
      <c r="G2777" s="270"/>
      <c r="H2777" s="270"/>
      <c r="I2777" s="270"/>
      <c r="J2777" s="270"/>
      <c r="K2777" s="270"/>
      <c r="L2777" s="270"/>
      <c r="M2777" s="270"/>
      <c r="N2777" s="270"/>
      <c r="O2777" s="270"/>
      <c r="P2777" s="270"/>
      <c r="Q2777" s="270"/>
      <c r="R2777" s="270"/>
      <c r="S2777" s="270"/>
      <c r="T2777" s="270"/>
      <c r="U2777" s="270"/>
      <c r="V2777" s="270"/>
      <c r="W2777" s="270"/>
      <c r="X2777" s="270"/>
      <c r="Y2777" s="270"/>
      <c r="Z2777" s="270"/>
      <c r="AA2777" s="270"/>
      <c r="AB2777" s="270"/>
      <c r="AC2777" s="270"/>
      <c r="AD2777" s="270"/>
      <c r="AE2777" s="270"/>
      <c r="AF2777" s="270"/>
      <c r="AG2777" s="270"/>
      <c r="AH2777" s="270"/>
      <c r="AI2777" s="270"/>
      <c r="AJ2777" s="270"/>
      <c r="AK2777" s="270"/>
    </row>
    <row r="2778" spans="1:37" ht="15" x14ac:dyDescent="0.25">
      <c r="A2778" s="273"/>
      <c r="B2778" s="273"/>
      <c r="C2778" s="270"/>
      <c r="D2778" s="273"/>
      <c r="E2778" s="270"/>
      <c r="F2778" s="270"/>
      <c r="G2778" s="270"/>
      <c r="H2778" s="270"/>
      <c r="I2778" s="270"/>
      <c r="J2778" s="270"/>
      <c r="K2778" s="270"/>
      <c r="L2778" s="270"/>
      <c r="M2778" s="270"/>
      <c r="N2778" s="270"/>
      <c r="O2778" s="270"/>
      <c r="P2778" s="270"/>
      <c r="Q2778" s="270"/>
      <c r="R2778" s="270"/>
      <c r="S2778" s="270"/>
      <c r="T2778" s="270"/>
      <c r="U2778" s="270"/>
      <c r="V2778" s="270"/>
      <c r="W2778" s="270"/>
      <c r="X2778" s="270"/>
      <c r="Y2778" s="270"/>
      <c r="Z2778" s="270"/>
      <c r="AA2778" s="270"/>
      <c r="AB2778" s="270"/>
      <c r="AC2778" s="270"/>
      <c r="AD2778" s="270"/>
      <c r="AE2778" s="270"/>
      <c r="AF2778" s="270"/>
      <c r="AG2778" s="270"/>
      <c r="AH2778" s="270"/>
      <c r="AI2778" s="270"/>
      <c r="AJ2778" s="270"/>
      <c r="AK2778" s="270"/>
    </row>
    <row r="2779" spans="1:37" ht="15" x14ac:dyDescent="0.25">
      <c r="A2779" s="273"/>
      <c r="B2779" s="273"/>
      <c r="C2779" s="270"/>
      <c r="D2779" s="273"/>
      <c r="E2779" s="270"/>
      <c r="F2779" s="270"/>
      <c r="G2779" s="270"/>
      <c r="H2779" s="270"/>
      <c r="I2779" s="270"/>
      <c r="J2779" s="270"/>
      <c r="K2779" s="270"/>
      <c r="L2779" s="270"/>
      <c r="M2779" s="270"/>
      <c r="N2779" s="270"/>
      <c r="O2779" s="270"/>
      <c r="P2779" s="270"/>
      <c r="Q2779" s="270"/>
      <c r="R2779" s="270"/>
      <c r="S2779" s="270"/>
      <c r="T2779" s="270"/>
      <c r="U2779" s="270"/>
      <c r="V2779" s="270"/>
      <c r="W2779" s="270"/>
      <c r="X2779" s="270"/>
      <c r="Y2779" s="270"/>
      <c r="Z2779" s="270"/>
      <c r="AA2779" s="270"/>
      <c r="AB2779" s="270"/>
      <c r="AC2779" s="270"/>
      <c r="AD2779" s="270"/>
      <c r="AE2779" s="270"/>
      <c r="AF2779" s="270"/>
      <c r="AG2779" s="270"/>
      <c r="AH2779" s="270"/>
      <c r="AI2779" s="270"/>
      <c r="AJ2779" s="270"/>
      <c r="AK2779" s="270"/>
    </row>
    <row r="2780" spans="1:37" ht="15" x14ac:dyDescent="0.25">
      <c r="A2780" s="273"/>
      <c r="B2780" s="273"/>
      <c r="C2780" s="270"/>
      <c r="D2780" s="273"/>
      <c r="E2780" s="270"/>
      <c r="F2780" s="270"/>
      <c r="G2780" s="270"/>
      <c r="H2780" s="270"/>
      <c r="I2780" s="270"/>
      <c r="J2780" s="270"/>
      <c r="K2780" s="270"/>
      <c r="L2780" s="270"/>
      <c r="M2780" s="270"/>
      <c r="N2780" s="270"/>
      <c r="O2780" s="270"/>
      <c r="P2780" s="270"/>
      <c r="Q2780" s="270"/>
      <c r="R2780" s="270"/>
      <c r="S2780" s="270"/>
      <c r="T2780" s="270"/>
      <c r="U2780" s="270"/>
      <c r="V2780" s="270"/>
      <c r="W2780" s="270"/>
      <c r="X2780" s="270"/>
      <c r="Y2780" s="270"/>
      <c r="Z2780" s="270"/>
      <c r="AA2780" s="270"/>
      <c r="AB2780" s="270"/>
      <c r="AC2780" s="270"/>
      <c r="AD2780" s="270"/>
      <c r="AE2780" s="270"/>
      <c r="AF2780" s="270"/>
      <c r="AG2780" s="270"/>
      <c r="AH2780" s="270"/>
      <c r="AI2780" s="270"/>
      <c r="AJ2780" s="270"/>
      <c r="AK2780" s="270"/>
    </row>
    <row r="2781" spans="1:37" ht="15" x14ac:dyDescent="0.25">
      <c r="A2781" s="273"/>
      <c r="B2781" s="273"/>
      <c r="C2781" s="270"/>
      <c r="D2781" s="273"/>
      <c r="E2781" s="270"/>
      <c r="F2781" s="270"/>
      <c r="G2781" s="270"/>
      <c r="H2781" s="270"/>
      <c r="I2781" s="270"/>
      <c r="J2781" s="270"/>
      <c r="K2781" s="270"/>
      <c r="L2781" s="270"/>
      <c r="M2781" s="270"/>
      <c r="N2781" s="270"/>
      <c r="O2781" s="270"/>
      <c r="P2781" s="270"/>
      <c r="Q2781" s="270"/>
      <c r="R2781" s="270"/>
      <c r="S2781" s="270"/>
      <c r="T2781" s="270"/>
      <c r="U2781" s="270"/>
      <c r="V2781" s="270"/>
      <c r="W2781" s="270"/>
      <c r="X2781" s="270"/>
      <c r="Y2781" s="270"/>
      <c r="Z2781" s="270"/>
      <c r="AA2781" s="270"/>
      <c r="AB2781" s="270"/>
      <c r="AC2781" s="270"/>
      <c r="AD2781" s="270"/>
      <c r="AE2781" s="270"/>
      <c r="AF2781" s="270"/>
      <c r="AG2781" s="270"/>
      <c r="AH2781" s="270"/>
      <c r="AI2781" s="270"/>
      <c r="AJ2781" s="270"/>
      <c r="AK2781" s="270"/>
    </row>
    <row r="2782" spans="1:37" ht="15" x14ac:dyDescent="0.25">
      <c r="A2782" s="273"/>
      <c r="B2782" s="273"/>
      <c r="C2782" s="270"/>
      <c r="D2782" s="273"/>
      <c r="E2782" s="270"/>
      <c r="F2782" s="270"/>
      <c r="G2782" s="270"/>
      <c r="H2782" s="270"/>
      <c r="I2782" s="270"/>
      <c r="J2782" s="270"/>
      <c r="K2782" s="270"/>
      <c r="L2782" s="270"/>
      <c r="M2782" s="270"/>
      <c r="N2782" s="270"/>
      <c r="O2782" s="270"/>
      <c r="P2782" s="270"/>
      <c r="Q2782" s="270"/>
      <c r="R2782" s="270"/>
      <c r="S2782" s="270"/>
      <c r="T2782" s="270"/>
      <c r="U2782" s="270"/>
      <c r="V2782" s="270"/>
      <c r="W2782" s="270"/>
      <c r="X2782" s="270"/>
      <c r="Y2782" s="270"/>
      <c r="Z2782" s="270"/>
      <c r="AA2782" s="270"/>
      <c r="AB2782" s="270"/>
      <c r="AC2782" s="270"/>
      <c r="AD2782" s="270"/>
      <c r="AE2782" s="270"/>
      <c r="AF2782" s="270"/>
      <c r="AG2782" s="270"/>
      <c r="AH2782" s="270"/>
      <c r="AI2782" s="270"/>
      <c r="AJ2782" s="270"/>
      <c r="AK2782" s="270"/>
    </row>
    <row r="2783" spans="1:37" ht="15" x14ac:dyDescent="0.25">
      <c r="A2783" s="273"/>
      <c r="B2783" s="273"/>
      <c r="C2783" s="270"/>
      <c r="D2783" s="273"/>
      <c r="E2783" s="270"/>
      <c r="F2783" s="270"/>
      <c r="G2783" s="270"/>
      <c r="H2783" s="270"/>
      <c r="I2783" s="270"/>
      <c r="J2783" s="270"/>
      <c r="K2783" s="270"/>
      <c r="L2783" s="270"/>
      <c r="M2783" s="270"/>
      <c r="N2783" s="270"/>
      <c r="O2783" s="270"/>
      <c r="P2783" s="270"/>
      <c r="Q2783" s="270"/>
      <c r="R2783" s="270"/>
      <c r="S2783" s="270"/>
      <c r="T2783" s="270"/>
      <c r="U2783" s="270"/>
      <c r="V2783" s="270"/>
      <c r="W2783" s="270"/>
      <c r="X2783" s="270"/>
      <c r="Y2783" s="270"/>
      <c r="Z2783" s="270"/>
      <c r="AA2783" s="270"/>
      <c r="AB2783" s="270"/>
      <c r="AC2783" s="270"/>
      <c r="AD2783" s="270"/>
      <c r="AE2783" s="270"/>
      <c r="AF2783" s="270"/>
      <c r="AG2783" s="270"/>
      <c r="AH2783" s="270"/>
      <c r="AI2783" s="270"/>
      <c r="AJ2783" s="270"/>
      <c r="AK2783" s="270"/>
    </row>
    <row r="2784" spans="1:37" ht="15" x14ac:dyDescent="0.25">
      <c r="A2784" s="273"/>
      <c r="B2784" s="273"/>
      <c r="C2784" s="270"/>
      <c r="D2784" s="273"/>
      <c r="E2784" s="270"/>
      <c r="F2784" s="270"/>
      <c r="G2784" s="270"/>
      <c r="H2784" s="270"/>
      <c r="I2784" s="270"/>
      <c r="J2784" s="270"/>
      <c r="K2784" s="270"/>
      <c r="L2784" s="270"/>
      <c r="M2784" s="270"/>
      <c r="N2784" s="270"/>
      <c r="O2784" s="270"/>
      <c r="P2784" s="270"/>
      <c r="Q2784" s="270"/>
      <c r="R2784" s="270"/>
      <c r="S2784" s="270"/>
      <c r="T2784" s="270"/>
      <c r="U2784" s="270"/>
      <c r="V2784" s="270"/>
      <c r="W2784" s="270"/>
      <c r="X2784" s="270"/>
      <c r="Y2784" s="270"/>
      <c r="Z2784" s="270"/>
      <c r="AA2784" s="270"/>
      <c r="AB2784" s="270"/>
      <c r="AC2784" s="270"/>
      <c r="AD2784" s="270"/>
      <c r="AE2784" s="270"/>
      <c r="AF2784" s="270"/>
      <c r="AG2784" s="270"/>
      <c r="AH2784" s="270"/>
      <c r="AI2784" s="270"/>
      <c r="AJ2784" s="270"/>
      <c r="AK2784" s="270"/>
    </row>
    <row r="2785" spans="1:37" ht="15" x14ac:dyDescent="0.25">
      <c r="A2785" s="273"/>
      <c r="B2785" s="273"/>
      <c r="C2785" s="270"/>
      <c r="D2785" s="273"/>
      <c r="E2785" s="270"/>
      <c r="F2785" s="270"/>
      <c r="G2785" s="270"/>
      <c r="H2785" s="270"/>
      <c r="I2785" s="270"/>
      <c r="J2785" s="270"/>
      <c r="K2785" s="270"/>
      <c r="L2785" s="270"/>
      <c r="M2785" s="270"/>
      <c r="N2785" s="270"/>
      <c r="O2785" s="270"/>
      <c r="P2785" s="270"/>
      <c r="Q2785" s="270"/>
      <c r="R2785" s="270"/>
      <c r="S2785" s="270"/>
      <c r="T2785" s="270"/>
      <c r="U2785" s="270"/>
      <c r="V2785" s="270"/>
      <c r="W2785" s="270"/>
      <c r="X2785" s="270"/>
      <c r="Y2785" s="270"/>
      <c r="Z2785" s="270"/>
      <c r="AA2785" s="270"/>
      <c r="AB2785" s="270"/>
      <c r="AC2785" s="270"/>
      <c r="AD2785" s="270"/>
      <c r="AE2785" s="270"/>
      <c r="AF2785" s="270"/>
      <c r="AG2785" s="270"/>
      <c r="AH2785" s="270"/>
      <c r="AI2785" s="270"/>
      <c r="AJ2785" s="270"/>
      <c r="AK2785" s="270"/>
    </row>
    <row r="2786" spans="1:37" ht="15" x14ac:dyDescent="0.25">
      <c r="A2786" s="273"/>
      <c r="B2786" s="273"/>
      <c r="C2786" s="270"/>
      <c r="D2786" s="273"/>
      <c r="E2786" s="270"/>
      <c r="F2786" s="270"/>
      <c r="G2786" s="270"/>
      <c r="H2786" s="270"/>
      <c r="I2786" s="270"/>
      <c r="J2786" s="270"/>
      <c r="K2786" s="270"/>
      <c r="L2786" s="270"/>
      <c r="M2786" s="270"/>
      <c r="N2786" s="270"/>
      <c r="O2786" s="270"/>
      <c r="P2786" s="270"/>
      <c r="Q2786" s="270"/>
      <c r="R2786" s="270"/>
      <c r="S2786" s="270"/>
      <c r="T2786" s="270"/>
      <c r="U2786" s="270"/>
      <c r="V2786" s="270"/>
      <c r="W2786" s="270"/>
      <c r="X2786" s="270"/>
      <c r="Y2786" s="270"/>
      <c r="Z2786" s="270"/>
      <c r="AA2786" s="270"/>
      <c r="AB2786" s="270"/>
      <c r="AC2786" s="270"/>
      <c r="AD2786" s="270"/>
      <c r="AE2786" s="270"/>
      <c r="AF2786" s="270"/>
      <c r="AG2786" s="270"/>
      <c r="AH2786" s="270"/>
      <c r="AI2786" s="270"/>
      <c r="AJ2786" s="270"/>
      <c r="AK2786" s="270"/>
    </row>
    <row r="2787" spans="1:37" ht="15" x14ac:dyDescent="0.25">
      <c r="A2787" s="273"/>
      <c r="B2787" s="273"/>
      <c r="C2787" s="270"/>
      <c r="D2787" s="273"/>
      <c r="E2787" s="270"/>
      <c r="F2787" s="270"/>
      <c r="G2787" s="270"/>
      <c r="H2787" s="270"/>
      <c r="I2787" s="270"/>
      <c r="J2787" s="270"/>
      <c r="K2787" s="270"/>
      <c r="L2787" s="270"/>
      <c r="M2787" s="270"/>
      <c r="N2787" s="270"/>
      <c r="O2787" s="270"/>
      <c r="P2787" s="270"/>
      <c r="Q2787" s="270"/>
      <c r="R2787" s="270"/>
      <c r="S2787" s="270"/>
      <c r="T2787" s="270"/>
      <c r="U2787" s="270"/>
      <c r="V2787" s="270"/>
      <c r="W2787" s="270"/>
      <c r="X2787" s="270"/>
      <c r="Y2787" s="270"/>
      <c r="Z2787" s="270"/>
      <c r="AA2787" s="270"/>
      <c r="AB2787" s="270"/>
      <c r="AC2787" s="270"/>
      <c r="AD2787" s="270"/>
      <c r="AE2787" s="270"/>
      <c r="AF2787" s="270"/>
      <c r="AG2787" s="270"/>
      <c r="AH2787" s="270"/>
      <c r="AI2787" s="270"/>
      <c r="AJ2787" s="270"/>
      <c r="AK2787" s="270"/>
    </row>
    <row r="2788" spans="1:37" ht="15" x14ac:dyDescent="0.25">
      <c r="A2788" s="273"/>
      <c r="B2788" s="273"/>
      <c r="C2788" s="270"/>
      <c r="D2788" s="273"/>
      <c r="E2788" s="270"/>
      <c r="F2788" s="270"/>
      <c r="G2788" s="270"/>
      <c r="H2788" s="270"/>
      <c r="I2788" s="270"/>
      <c r="J2788" s="270"/>
      <c r="K2788" s="270"/>
      <c r="L2788" s="270"/>
      <c r="M2788" s="270"/>
      <c r="N2788" s="270"/>
      <c r="O2788" s="270"/>
      <c r="P2788" s="270"/>
      <c r="Q2788" s="270"/>
      <c r="R2788" s="270"/>
      <c r="S2788" s="270"/>
      <c r="T2788" s="270"/>
      <c r="U2788" s="270"/>
      <c r="V2788" s="270"/>
      <c r="W2788" s="270"/>
      <c r="X2788" s="270"/>
      <c r="Y2788" s="270"/>
      <c r="Z2788" s="270"/>
      <c r="AA2788" s="270"/>
      <c r="AB2788" s="270"/>
      <c r="AC2788" s="270"/>
      <c r="AD2788" s="270"/>
      <c r="AE2788" s="270"/>
      <c r="AF2788" s="270"/>
      <c r="AG2788" s="270"/>
      <c r="AH2788" s="270"/>
      <c r="AI2788" s="270"/>
      <c r="AJ2788" s="270"/>
      <c r="AK2788" s="270"/>
    </row>
    <row r="2789" spans="1:37" ht="15" x14ac:dyDescent="0.25">
      <c r="A2789" s="273"/>
      <c r="B2789" s="273"/>
      <c r="C2789" s="270"/>
      <c r="D2789" s="273"/>
      <c r="E2789" s="270"/>
      <c r="F2789" s="270"/>
      <c r="G2789" s="270"/>
      <c r="H2789" s="270"/>
      <c r="I2789" s="270"/>
      <c r="J2789" s="270"/>
      <c r="K2789" s="270"/>
      <c r="L2789" s="270"/>
      <c r="M2789" s="270"/>
      <c r="N2789" s="270"/>
      <c r="O2789" s="270"/>
      <c r="P2789" s="270"/>
      <c r="Q2789" s="270"/>
      <c r="R2789" s="270"/>
      <c r="S2789" s="270"/>
      <c r="T2789" s="270"/>
      <c r="U2789" s="270"/>
      <c r="V2789" s="270"/>
      <c r="W2789" s="270"/>
      <c r="X2789" s="270"/>
      <c r="Y2789" s="270"/>
      <c r="Z2789" s="270"/>
      <c r="AA2789" s="270"/>
      <c r="AB2789" s="270"/>
      <c r="AC2789" s="270"/>
      <c r="AD2789" s="270"/>
      <c r="AE2789" s="270"/>
      <c r="AF2789" s="270"/>
      <c r="AG2789" s="270"/>
      <c r="AH2789" s="270"/>
      <c r="AI2789" s="270"/>
      <c r="AJ2789" s="270"/>
      <c r="AK2789" s="270"/>
    </row>
    <row r="2790" spans="1:37" ht="15" x14ac:dyDescent="0.25">
      <c r="A2790" s="273"/>
      <c r="B2790" s="273"/>
      <c r="C2790" s="270"/>
      <c r="D2790" s="273"/>
      <c r="E2790" s="270"/>
      <c r="F2790" s="270"/>
      <c r="G2790" s="270"/>
      <c r="H2790" s="270"/>
      <c r="I2790" s="270"/>
      <c r="J2790" s="270"/>
      <c r="K2790" s="270"/>
      <c r="L2790" s="270"/>
      <c r="M2790" s="270"/>
      <c r="N2790" s="270"/>
      <c r="O2790" s="270"/>
      <c r="P2790" s="270"/>
      <c r="Q2790" s="270"/>
      <c r="R2790" s="270"/>
      <c r="S2790" s="270"/>
      <c r="T2790" s="270"/>
      <c r="U2790" s="270"/>
      <c r="V2790" s="270"/>
      <c r="W2790" s="270"/>
      <c r="X2790" s="270"/>
      <c r="Y2790" s="270"/>
      <c r="Z2790" s="270"/>
      <c r="AA2790" s="270"/>
      <c r="AB2790" s="270"/>
      <c r="AC2790" s="270"/>
      <c r="AD2790" s="270"/>
      <c r="AE2790" s="270"/>
      <c r="AF2790" s="270"/>
      <c r="AG2790" s="270"/>
      <c r="AH2790" s="270"/>
      <c r="AI2790" s="270"/>
      <c r="AJ2790" s="270"/>
      <c r="AK2790" s="270"/>
    </row>
    <row r="2791" spans="1:37" ht="15" x14ac:dyDescent="0.25">
      <c r="A2791" s="273"/>
      <c r="B2791" s="273"/>
      <c r="C2791" s="270"/>
      <c r="D2791" s="273"/>
      <c r="E2791" s="270"/>
      <c r="F2791" s="270"/>
      <c r="G2791" s="270"/>
      <c r="H2791" s="270"/>
      <c r="I2791" s="270"/>
      <c r="J2791" s="270"/>
      <c r="K2791" s="270"/>
      <c r="L2791" s="270"/>
      <c r="M2791" s="270"/>
      <c r="N2791" s="270"/>
      <c r="O2791" s="270"/>
      <c r="P2791" s="270"/>
      <c r="Q2791" s="270"/>
      <c r="R2791" s="270"/>
      <c r="S2791" s="270"/>
      <c r="T2791" s="270"/>
      <c r="U2791" s="270"/>
      <c r="V2791" s="270"/>
      <c r="W2791" s="270"/>
      <c r="X2791" s="270"/>
      <c r="Y2791" s="270"/>
      <c r="Z2791" s="270"/>
      <c r="AA2791" s="270"/>
      <c r="AB2791" s="270"/>
      <c r="AC2791" s="270"/>
      <c r="AD2791" s="270"/>
      <c r="AE2791" s="270"/>
      <c r="AF2791" s="270"/>
      <c r="AG2791" s="270"/>
      <c r="AH2791" s="270"/>
      <c r="AI2791" s="270"/>
      <c r="AJ2791" s="270"/>
      <c r="AK2791" s="270"/>
    </row>
    <row r="2792" spans="1:37" ht="15" x14ac:dyDescent="0.25">
      <c r="A2792" s="273"/>
      <c r="B2792" s="273"/>
      <c r="C2792" s="270"/>
      <c r="D2792" s="273"/>
      <c r="E2792" s="270"/>
      <c r="F2792" s="270"/>
      <c r="G2792" s="270"/>
      <c r="H2792" s="270"/>
      <c r="I2792" s="270"/>
      <c r="J2792" s="270"/>
      <c r="K2792" s="270"/>
      <c r="L2792" s="270"/>
      <c r="M2792" s="270"/>
      <c r="N2792" s="270"/>
      <c r="O2792" s="270"/>
      <c r="P2792" s="270"/>
      <c r="Q2792" s="270"/>
      <c r="R2792" s="270"/>
      <c r="S2792" s="270"/>
      <c r="T2792" s="270"/>
      <c r="U2792" s="270"/>
      <c r="V2792" s="270"/>
      <c r="W2792" s="270"/>
      <c r="X2792" s="270"/>
      <c r="Y2792" s="270"/>
      <c r="Z2792" s="270"/>
      <c r="AA2792" s="270"/>
      <c r="AB2792" s="270"/>
      <c r="AC2792" s="270"/>
      <c r="AD2792" s="270"/>
      <c r="AE2792" s="270"/>
      <c r="AF2792" s="270"/>
      <c r="AG2792" s="270"/>
      <c r="AH2792" s="270"/>
      <c r="AI2792" s="270"/>
      <c r="AJ2792" s="270"/>
      <c r="AK2792" s="270"/>
    </row>
    <row r="2793" spans="1:37" ht="15" x14ac:dyDescent="0.25">
      <c r="A2793" s="273"/>
      <c r="B2793" s="273"/>
      <c r="C2793" s="270"/>
      <c r="D2793" s="273"/>
      <c r="E2793" s="270"/>
      <c r="F2793" s="270"/>
      <c r="G2793" s="270"/>
      <c r="H2793" s="270"/>
      <c r="I2793" s="270"/>
      <c r="J2793" s="270"/>
      <c r="K2793" s="270"/>
      <c r="L2793" s="270"/>
      <c r="M2793" s="270"/>
      <c r="N2793" s="270"/>
      <c r="O2793" s="270"/>
      <c r="P2793" s="270"/>
      <c r="Q2793" s="270"/>
      <c r="R2793" s="270"/>
      <c r="S2793" s="270"/>
      <c r="T2793" s="270"/>
      <c r="U2793" s="270"/>
      <c r="V2793" s="270"/>
      <c r="W2793" s="270"/>
      <c r="X2793" s="270"/>
      <c r="Y2793" s="270"/>
      <c r="Z2793" s="270"/>
      <c r="AA2793" s="270"/>
      <c r="AB2793" s="270"/>
      <c r="AC2793" s="270"/>
      <c r="AD2793" s="270"/>
      <c r="AE2793" s="270"/>
      <c r="AF2793" s="270"/>
      <c r="AG2793" s="270"/>
      <c r="AH2793" s="270"/>
      <c r="AI2793" s="270"/>
      <c r="AJ2793" s="270"/>
      <c r="AK2793" s="270"/>
    </row>
    <row r="2794" spans="1:37" ht="15" x14ac:dyDescent="0.25">
      <c r="A2794" s="273"/>
      <c r="B2794" s="273"/>
      <c r="C2794" s="270"/>
      <c r="D2794" s="273"/>
      <c r="E2794" s="270"/>
      <c r="F2794" s="270"/>
      <c r="G2794" s="270"/>
      <c r="H2794" s="270"/>
      <c r="I2794" s="270"/>
      <c r="J2794" s="270"/>
      <c r="K2794" s="270"/>
      <c r="L2794" s="270"/>
      <c r="M2794" s="270"/>
      <c r="N2794" s="270"/>
      <c r="O2794" s="270"/>
      <c r="P2794" s="270"/>
      <c r="Q2794" s="270"/>
      <c r="R2794" s="270"/>
      <c r="S2794" s="270"/>
      <c r="T2794" s="270"/>
      <c r="U2794" s="270"/>
      <c r="V2794" s="270"/>
      <c r="W2794" s="270"/>
      <c r="X2794" s="270"/>
      <c r="Y2794" s="270"/>
      <c r="Z2794" s="270"/>
      <c r="AA2794" s="270"/>
      <c r="AB2794" s="270"/>
      <c r="AC2794" s="270"/>
      <c r="AD2794" s="270"/>
      <c r="AE2794" s="270"/>
      <c r="AF2794" s="270"/>
      <c r="AG2794" s="270"/>
      <c r="AH2794" s="270"/>
      <c r="AI2794" s="270"/>
      <c r="AJ2794" s="270"/>
      <c r="AK2794" s="270"/>
    </row>
    <row r="2795" spans="1:37" ht="15" x14ac:dyDescent="0.25">
      <c r="A2795" s="273"/>
      <c r="B2795" s="273"/>
      <c r="C2795" s="270"/>
      <c r="D2795" s="273"/>
      <c r="E2795" s="270"/>
      <c r="F2795" s="270"/>
      <c r="G2795" s="270"/>
      <c r="H2795" s="270"/>
      <c r="I2795" s="270"/>
      <c r="J2795" s="270"/>
      <c r="K2795" s="270"/>
      <c r="L2795" s="270"/>
      <c r="M2795" s="270"/>
      <c r="N2795" s="270"/>
      <c r="O2795" s="270"/>
      <c r="P2795" s="270"/>
      <c r="Q2795" s="270"/>
      <c r="R2795" s="270"/>
      <c r="S2795" s="270"/>
      <c r="T2795" s="270"/>
      <c r="U2795" s="270"/>
      <c r="V2795" s="270"/>
      <c r="W2795" s="270"/>
      <c r="X2795" s="270"/>
      <c r="Y2795" s="270"/>
      <c r="Z2795" s="270"/>
      <c r="AA2795" s="270"/>
      <c r="AB2795" s="270"/>
      <c r="AC2795" s="270"/>
      <c r="AD2795" s="270"/>
      <c r="AE2795" s="270"/>
      <c r="AF2795" s="270"/>
      <c r="AG2795" s="270"/>
      <c r="AH2795" s="270"/>
      <c r="AI2795" s="270"/>
      <c r="AJ2795" s="270"/>
      <c r="AK2795" s="270"/>
    </row>
    <row r="2796" spans="1:37" ht="15" x14ac:dyDescent="0.25">
      <c r="A2796" s="273"/>
      <c r="B2796" s="273"/>
      <c r="C2796" s="270"/>
      <c r="D2796" s="273"/>
      <c r="E2796" s="270"/>
      <c r="F2796" s="270"/>
      <c r="G2796" s="270"/>
      <c r="H2796" s="270"/>
      <c r="I2796" s="270"/>
      <c r="J2796" s="270"/>
      <c r="K2796" s="270"/>
      <c r="L2796" s="270"/>
      <c r="M2796" s="270"/>
      <c r="N2796" s="270"/>
      <c r="O2796" s="270"/>
      <c r="P2796" s="270"/>
      <c r="Q2796" s="270"/>
      <c r="R2796" s="270"/>
      <c r="S2796" s="270"/>
      <c r="T2796" s="270"/>
      <c r="U2796" s="270"/>
      <c r="V2796" s="270"/>
      <c r="W2796" s="270"/>
      <c r="X2796" s="270"/>
      <c r="Y2796" s="270"/>
      <c r="Z2796" s="270"/>
      <c r="AA2796" s="270"/>
      <c r="AB2796" s="270"/>
      <c r="AC2796" s="270"/>
      <c r="AD2796" s="270"/>
      <c r="AE2796" s="270"/>
      <c r="AF2796" s="270"/>
      <c r="AG2796" s="270"/>
      <c r="AH2796" s="270"/>
      <c r="AI2796" s="270"/>
      <c r="AJ2796" s="270"/>
      <c r="AK2796" s="270"/>
    </row>
    <row r="2797" spans="1:37" ht="15" x14ac:dyDescent="0.25">
      <c r="A2797" s="273"/>
      <c r="B2797" s="273"/>
      <c r="C2797" s="270"/>
      <c r="D2797" s="273"/>
      <c r="E2797" s="270"/>
      <c r="F2797" s="270"/>
      <c r="G2797" s="270"/>
      <c r="H2797" s="270"/>
      <c r="I2797" s="270"/>
      <c r="J2797" s="270"/>
      <c r="K2797" s="270"/>
      <c r="L2797" s="270"/>
      <c r="M2797" s="270"/>
      <c r="N2797" s="270"/>
      <c r="O2797" s="270"/>
      <c r="P2797" s="270"/>
      <c r="Q2797" s="270"/>
      <c r="R2797" s="270"/>
      <c r="S2797" s="270"/>
      <c r="T2797" s="270"/>
      <c r="U2797" s="270"/>
      <c r="V2797" s="270"/>
      <c r="W2797" s="270"/>
      <c r="X2797" s="270"/>
      <c r="Y2797" s="270"/>
      <c r="Z2797" s="270"/>
      <c r="AA2797" s="270"/>
      <c r="AB2797" s="270"/>
      <c r="AC2797" s="270"/>
      <c r="AD2797" s="270"/>
      <c r="AE2797" s="270"/>
      <c r="AF2797" s="270"/>
      <c r="AG2797" s="270"/>
      <c r="AH2797" s="270"/>
      <c r="AI2797" s="270"/>
      <c r="AJ2797" s="270"/>
      <c r="AK2797" s="270"/>
    </row>
    <row r="2798" spans="1:37" ht="15" x14ac:dyDescent="0.25">
      <c r="A2798" s="273"/>
      <c r="B2798" s="273"/>
      <c r="C2798" s="270"/>
      <c r="D2798" s="273"/>
      <c r="E2798" s="270"/>
      <c r="F2798" s="270"/>
      <c r="G2798" s="270"/>
      <c r="H2798" s="270"/>
      <c r="I2798" s="270"/>
      <c r="J2798" s="270"/>
      <c r="K2798" s="270"/>
      <c r="L2798" s="270"/>
      <c r="M2798" s="270"/>
      <c r="N2798" s="270"/>
      <c r="O2798" s="270"/>
      <c r="P2798" s="270"/>
      <c r="Q2798" s="270"/>
      <c r="R2798" s="270"/>
      <c r="S2798" s="270"/>
      <c r="T2798" s="270"/>
      <c r="U2798" s="270"/>
      <c r="V2798" s="270"/>
      <c r="W2798" s="270"/>
      <c r="X2798" s="270"/>
      <c r="Y2798" s="270"/>
      <c r="Z2798" s="270"/>
      <c r="AA2798" s="270"/>
      <c r="AB2798" s="270"/>
      <c r="AC2798" s="270"/>
      <c r="AD2798" s="270"/>
      <c r="AE2798" s="270"/>
      <c r="AF2798" s="270"/>
      <c r="AG2798" s="270"/>
      <c r="AH2798" s="270"/>
      <c r="AI2798" s="270"/>
      <c r="AJ2798" s="270"/>
      <c r="AK2798" s="270"/>
    </row>
    <row r="2799" spans="1:37" ht="15" x14ac:dyDescent="0.25">
      <c r="A2799" s="273"/>
      <c r="B2799" s="273"/>
      <c r="C2799" s="270"/>
      <c r="D2799" s="273"/>
      <c r="E2799" s="270"/>
      <c r="F2799" s="270"/>
      <c r="G2799" s="270"/>
      <c r="H2799" s="270"/>
      <c r="I2799" s="270"/>
      <c r="J2799" s="270"/>
      <c r="K2799" s="270"/>
      <c r="L2799" s="270"/>
      <c r="M2799" s="270"/>
      <c r="N2799" s="270"/>
      <c r="O2799" s="270"/>
      <c r="P2799" s="270"/>
      <c r="Q2799" s="270"/>
      <c r="R2799" s="270"/>
      <c r="S2799" s="270"/>
      <c r="T2799" s="270"/>
      <c r="U2799" s="270"/>
      <c r="V2799" s="270"/>
      <c r="W2799" s="270"/>
      <c r="X2799" s="270"/>
      <c r="Y2799" s="270"/>
      <c r="Z2799" s="270"/>
      <c r="AA2799" s="270"/>
      <c r="AB2799" s="270"/>
      <c r="AC2799" s="270"/>
      <c r="AD2799" s="270"/>
      <c r="AE2799" s="270"/>
      <c r="AF2799" s="270"/>
      <c r="AG2799" s="270"/>
      <c r="AH2799" s="270"/>
      <c r="AI2799" s="270"/>
      <c r="AJ2799" s="270"/>
      <c r="AK2799" s="270"/>
    </row>
    <row r="2800" spans="1:37" ht="15" x14ac:dyDescent="0.25">
      <c r="A2800" s="273"/>
      <c r="B2800" s="273"/>
      <c r="C2800" s="270"/>
      <c r="D2800" s="273"/>
      <c r="E2800" s="270"/>
      <c r="F2800" s="270"/>
      <c r="G2800" s="270"/>
      <c r="H2800" s="270"/>
      <c r="I2800" s="270"/>
      <c r="J2800" s="270"/>
      <c r="K2800" s="270"/>
      <c r="L2800" s="270"/>
      <c r="M2800" s="270"/>
      <c r="N2800" s="270"/>
      <c r="O2800" s="270"/>
      <c r="P2800" s="270"/>
      <c r="Q2800" s="270"/>
      <c r="R2800" s="270"/>
      <c r="S2800" s="270"/>
      <c r="T2800" s="270"/>
      <c r="U2800" s="270"/>
      <c r="V2800" s="270"/>
      <c r="W2800" s="270"/>
      <c r="X2800" s="270"/>
      <c r="Y2800" s="270"/>
      <c r="Z2800" s="270"/>
      <c r="AA2800" s="270"/>
      <c r="AB2800" s="270"/>
      <c r="AC2800" s="270"/>
      <c r="AD2800" s="270"/>
      <c r="AE2800" s="270"/>
      <c r="AF2800" s="270"/>
      <c r="AG2800" s="270"/>
      <c r="AH2800" s="270"/>
      <c r="AI2800" s="270"/>
      <c r="AJ2800" s="270"/>
      <c r="AK2800" s="270"/>
    </row>
    <row r="2801" spans="1:37" ht="15" x14ac:dyDescent="0.25">
      <c r="A2801" s="273"/>
      <c r="B2801" s="273"/>
      <c r="C2801" s="270"/>
      <c r="D2801" s="273"/>
      <c r="E2801" s="270"/>
      <c r="F2801" s="270"/>
      <c r="G2801" s="270"/>
      <c r="H2801" s="270"/>
      <c r="I2801" s="270"/>
      <c r="J2801" s="270"/>
      <c r="K2801" s="270"/>
      <c r="L2801" s="270"/>
      <c r="M2801" s="270"/>
      <c r="N2801" s="270"/>
      <c r="O2801" s="270"/>
      <c r="P2801" s="270"/>
      <c r="Q2801" s="270"/>
      <c r="R2801" s="270"/>
      <c r="S2801" s="270"/>
      <c r="T2801" s="270"/>
      <c r="U2801" s="270"/>
      <c r="V2801" s="270"/>
      <c r="W2801" s="270"/>
      <c r="X2801" s="270"/>
      <c r="Y2801" s="270"/>
      <c r="Z2801" s="270"/>
      <c r="AA2801" s="270"/>
      <c r="AB2801" s="270"/>
      <c r="AC2801" s="270"/>
      <c r="AD2801" s="270"/>
      <c r="AE2801" s="270"/>
      <c r="AF2801" s="270"/>
      <c r="AG2801" s="270"/>
      <c r="AH2801" s="270"/>
      <c r="AI2801" s="270"/>
      <c r="AJ2801" s="270"/>
      <c r="AK2801" s="270"/>
    </row>
    <row r="2802" spans="1:37" ht="15" x14ac:dyDescent="0.25">
      <c r="A2802" s="273"/>
      <c r="B2802" s="273"/>
      <c r="C2802" s="270"/>
      <c r="D2802" s="273"/>
      <c r="E2802" s="270"/>
      <c r="F2802" s="270"/>
      <c r="G2802" s="270"/>
      <c r="H2802" s="270"/>
      <c r="I2802" s="270"/>
      <c r="J2802" s="270"/>
      <c r="K2802" s="270"/>
      <c r="L2802" s="270"/>
      <c r="M2802" s="270"/>
      <c r="N2802" s="270"/>
      <c r="O2802" s="270"/>
      <c r="P2802" s="270"/>
      <c r="Q2802" s="270"/>
      <c r="R2802" s="270"/>
      <c r="S2802" s="270"/>
      <c r="T2802" s="270"/>
      <c r="U2802" s="270"/>
      <c r="V2802" s="270"/>
      <c r="W2802" s="270"/>
      <c r="X2802" s="270"/>
      <c r="Y2802" s="270"/>
      <c r="Z2802" s="270"/>
      <c r="AA2802" s="270"/>
      <c r="AB2802" s="270"/>
      <c r="AC2802" s="270"/>
      <c r="AD2802" s="270"/>
      <c r="AE2802" s="270"/>
      <c r="AF2802" s="270"/>
      <c r="AG2802" s="270"/>
      <c r="AH2802" s="270"/>
      <c r="AI2802" s="270"/>
      <c r="AJ2802" s="270"/>
      <c r="AK2802" s="270"/>
    </row>
    <row r="2803" spans="1:37" ht="15" x14ac:dyDescent="0.25">
      <c r="A2803" s="273"/>
      <c r="B2803" s="273"/>
      <c r="C2803" s="270"/>
      <c r="D2803" s="273"/>
      <c r="E2803" s="270"/>
      <c r="F2803" s="270"/>
      <c r="G2803" s="270"/>
      <c r="H2803" s="270"/>
      <c r="I2803" s="270"/>
      <c r="J2803" s="270"/>
      <c r="K2803" s="270"/>
      <c r="L2803" s="270"/>
      <c r="M2803" s="270"/>
      <c r="N2803" s="270"/>
      <c r="O2803" s="270"/>
      <c r="P2803" s="270"/>
      <c r="Q2803" s="270"/>
      <c r="R2803" s="270"/>
      <c r="S2803" s="270"/>
      <c r="T2803" s="270"/>
      <c r="U2803" s="270"/>
      <c r="V2803" s="270"/>
      <c r="W2803" s="270"/>
      <c r="X2803" s="270"/>
      <c r="Y2803" s="270"/>
      <c r="Z2803" s="270"/>
      <c r="AA2803" s="270"/>
      <c r="AB2803" s="270"/>
      <c r="AC2803" s="270"/>
      <c r="AD2803" s="270"/>
      <c r="AE2803" s="270"/>
      <c r="AF2803" s="270"/>
      <c r="AG2803" s="270"/>
      <c r="AH2803" s="270"/>
      <c r="AI2803" s="270"/>
      <c r="AJ2803" s="270"/>
      <c r="AK2803" s="270"/>
    </row>
    <row r="2804" spans="1:37" ht="15" x14ac:dyDescent="0.25">
      <c r="A2804" s="273"/>
      <c r="B2804" s="273"/>
      <c r="C2804" s="270"/>
      <c r="D2804" s="273"/>
      <c r="E2804" s="270"/>
      <c r="F2804" s="270"/>
      <c r="G2804" s="270"/>
      <c r="H2804" s="270"/>
      <c r="I2804" s="270"/>
      <c r="J2804" s="270"/>
      <c r="K2804" s="270"/>
      <c r="L2804" s="270"/>
      <c r="M2804" s="270"/>
      <c r="N2804" s="270"/>
      <c r="O2804" s="270"/>
      <c r="P2804" s="270"/>
      <c r="Q2804" s="270"/>
      <c r="R2804" s="270"/>
      <c r="S2804" s="270"/>
      <c r="T2804" s="270"/>
      <c r="U2804" s="270"/>
      <c r="V2804" s="270"/>
      <c r="W2804" s="270"/>
      <c r="X2804" s="270"/>
      <c r="Y2804" s="270"/>
      <c r="Z2804" s="270"/>
      <c r="AA2804" s="270"/>
      <c r="AB2804" s="270"/>
      <c r="AC2804" s="270"/>
      <c r="AD2804" s="270"/>
      <c r="AE2804" s="270"/>
      <c r="AF2804" s="270"/>
      <c r="AG2804" s="270"/>
      <c r="AH2804" s="270"/>
      <c r="AI2804" s="270"/>
      <c r="AJ2804" s="270"/>
      <c r="AK2804" s="270"/>
    </row>
    <row r="2805" spans="1:37" ht="15" x14ac:dyDescent="0.25">
      <c r="A2805" s="273"/>
      <c r="B2805" s="273"/>
      <c r="C2805" s="270"/>
      <c r="D2805" s="273"/>
      <c r="E2805" s="270"/>
      <c r="F2805" s="270"/>
      <c r="G2805" s="270"/>
      <c r="H2805" s="270"/>
      <c r="I2805" s="270"/>
      <c r="J2805" s="270"/>
      <c r="K2805" s="270"/>
      <c r="L2805" s="270"/>
      <c r="M2805" s="270"/>
      <c r="N2805" s="270"/>
      <c r="O2805" s="270"/>
      <c r="P2805" s="270"/>
      <c r="Q2805" s="270"/>
      <c r="R2805" s="270"/>
      <c r="S2805" s="270"/>
      <c r="T2805" s="270"/>
      <c r="U2805" s="270"/>
      <c r="V2805" s="270"/>
      <c r="W2805" s="270"/>
      <c r="X2805" s="270"/>
      <c r="Y2805" s="270"/>
      <c r="Z2805" s="270"/>
      <c r="AA2805" s="270"/>
      <c r="AB2805" s="270"/>
      <c r="AC2805" s="270"/>
      <c r="AD2805" s="270"/>
      <c r="AE2805" s="270"/>
      <c r="AF2805" s="270"/>
      <c r="AG2805" s="270"/>
      <c r="AH2805" s="270"/>
      <c r="AI2805" s="270"/>
      <c r="AJ2805" s="270"/>
      <c r="AK2805" s="270"/>
    </row>
    <row r="2806" spans="1:37" ht="15" x14ac:dyDescent="0.25">
      <c r="A2806" s="273"/>
      <c r="B2806" s="273"/>
      <c r="C2806" s="270"/>
      <c r="D2806" s="273"/>
      <c r="E2806" s="270"/>
      <c r="F2806" s="270"/>
      <c r="G2806" s="270"/>
      <c r="H2806" s="270"/>
      <c r="I2806" s="270"/>
      <c r="J2806" s="270"/>
      <c r="K2806" s="270"/>
      <c r="L2806" s="270"/>
      <c r="M2806" s="270"/>
      <c r="N2806" s="270"/>
      <c r="O2806" s="270"/>
      <c r="P2806" s="270"/>
      <c r="Q2806" s="270"/>
      <c r="R2806" s="270"/>
      <c r="S2806" s="270"/>
      <c r="T2806" s="270"/>
      <c r="U2806" s="270"/>
      <c r="V2806" s="270"/>
      <c r="W2806" s="270"/>
      <c r="X2806" s="270"/>
      <c r="Y2806" s="270"/>
      <c r="Z2806" s="270"/>
      <c r="AA2806" s="270"/>
      <c r="AB2806" s="270"/>
      <c r="AC2806" s="270"/>
      <c r="AD2806" s="270"/>
      <c r="AE2806" s="270"/>
      <c r="AF2806" s="270"/>
      <c r="AG2806" s="270"/>
      <c r="AH2806" s="270"/>
      <c r="AI2806" s="270"/>
      <c r="AJ2806" s="270"/>
      <c r="AK2806" s="270"/>
    </row>
    <row r="2807" spans="1:37" ht="15" x14ac:dyDescent="0.25">
      <c r="A2807" s="273"/>
      <c r="B2807" s="273"/>
      <c r="C2807" s="270"/>
      <c r="D2807" s="273"/>
      <c r="E2807" s="270"/>
      <c r="F2807" s="270"/>
      <c r="G2807" s="270"/>
      <c r="H2807" s="270"/>
      <c r="I2807" s="270"/>
      <c r="J2807" s="270"/>
      <c r="K2807" s="270"/>
      <c r="L2807" s="270"/>
      <c r="M2807" s="270"/>
      <c r="N2807" s="270"/>
      <c r="O2807" s="270"/>
      <c r="P2807" s="270"/>
      <c r="Q2807" s="270"/>
      <c r="R2807" s="270"/>
      <c r="S2807" s="270"/>
      <c r="T2807" s="270"/>
      <c r="U2807" s="270"/>
      <c r="V2807" s="270"/>
      <c r="W2807" s="270"/>
      <c r="X2807" s="270"/>
      <c r="Y2807" s="270"/>
      <c r="Z2807" s="270"/>
      <c r="AA2807" s="270"/>
      <c r="AB2807" s="270"/>
      <c r="AC2807" s="270"/>
      <c r="AD2807" s="270"/>
      <c r="AE2807" s="270"/>
      <c r="AF2807" s="270"/>
      <c r="AG2807" s="270"/>
      <c r="AH2807" s="270"/>
      <c r="AI2807" s="270"/>
      <c r="AJ2807" s="270"/>
      <c r="AK2807" s="270"/>
    </row>
    <row r="2808" spans="1:37" ht="15" x14ac:dyDescent="0.25">
      <c r="A2808" s="273"/>
      <c r="B2808" s="273"/>
      <c r="C2808" s="270"/>
      <c r="D2808" s="273"/>
      <c r="E2808" s="270"/>
      <c r="F2808" s="270"/>
      <c r="G2808" s="270"/>
      <c r="H2808" s="270"/>
      <c r="I2808" s="270"/>
      <c r="J2808" s="270"/>
      <c r="K2808" s="270"/>
      <c r="L2808" s="270"/>
      <c r="M2808" s="270"/>
      <c r="N2808" s="270"/>
      <c r="O2808" s="270"/>
      <c r="P2808" s="270"/>
      <c r="Q2808" s="270"/>
      <c r="R2808" s="270"/>
      <c r="S2808" s="270"/>
      <c r="T2808" s="270"/>
      <c r="U2808" s="270"/>
      <c r="V2808" s="270"/>
      <c r="W2808" s="270"/>
      <c r="X2808" s="270"/>
      <c r="Y2808" s="270"/>
      <c r="Z2808" s="270"/>
      <c r="AA2808" s="270"/>
      <c r="AB2808" s="270"/>
      <c r="AC2808" s="270"/>
      <c r="AD2808" s="270"/>
      <c r="AE2808" s="270"/>
      <c r="AF2808" s="270"/>
      <c r="AG2808" s="270"/>
      <c r="AH2808" s="270"/>
      <c r="AI2808" s="270"/>
      <c r="AJ2808" s="270"/>
      <c r="AK2808" s="270"/>
    </row>
    <row r="2809" spans="1:37" ht="15" x14ac:dyDescent="0.25">
      <c r="A2809" s="273"/>
      <c r="B2809" s="273"/>
      <c r="C2809" s="270"/>
      <c r="D2809" s="273"/>
      <c r="E2809" s="270"/>
      <c r="F2809" s="270"/>
      <c r="G2809" s="270"/>
      <c r="H2809" s="270"/>
      <c r="I2809" s="270"/>
      <c r="J2809" s="270"/>
      <c r="K2809" s="270"/>
      <c r="L2809" s="270"/>
      <c r="M2809" s="270"/>
      <c r="N2809" s="270"/>
      <c r="O2809" s="270"/>
      <c r="P2809" s="270"/>
      <c r="Q2809" s="270"/>
      <c r="R2809" s="270"/>
      <c r="S2809" s="270"/>
      <c r="T2809" s="270"/>
      <c r="U2809" s="270"/>
      <c r="V2809" s="270"/>
      <c r="W2809" s="270"/>
      <c r="X2809" s="270"/>
      <c r="Y2809" s="270"/>
      <c r="Z2809" s="270"/>
      <c r="AA2809" s="270"/>
      <c r="AB2809" s="270"/>
      <c r="AC2809" s="270"/>
      <c r="AD2809" s="270"/>
      <c r="AE2809" s="270"/>
      <c r="AF2809" s="270"/>
      <c r="AG2809" s="270"/>
      <c r="AH2809" s="270"/>
      <c r="AI2809" s="270"/>
      <c r="AJ2809" s="270"/>
      <c r="AK2809" s="270"/>
    </row>
    <row r="2810" spans="1:37" ht="15" x14ac:dyDescent="0.25">
      <c r="A2810" s="273"/>
      <c r="B2810" s="273"/>
      <c r="C2810" s="270"/>
      <c r="D2810" s="273"/>
      <c r="E2810" s="270"/>
      <c r="F2810" s="270"/>
      <c r="G2810" s="270"/>
      <c r="H2810" s="270"/>
      <c r="I2810" s="270"/>
      <c r="J2810" s="270"/>
      <c r="K2810" s="270"/>
      <c r="L2810" s="270"/>
      <c r="M2810" s="270"/>
      <c r="N2810" s="270"/>
      <c r="O2810" s="270"/>
      <c r="P2810" s="270"/>
      <c r="Q2810" s="270"/>
      <c r="R2810" s="270"/>
      <c r="S2810" s="270"/>
      <c r="T2810" s="270"/>
      <c r="U2810" s="270"/>
      <c r="V2810" s="270"/>
      <c r="W2810" s="270"/>
      <c r="X2810" s="270"/>
      <c r="Y2810" s="270"/>
      <c r="Z2810" s="270"/>
      <c r="AA2810" s="270"/>
      <c r="AB2810" s="270"/>
      <c r="AC2810" s="270"/>
      <c r="AD2810" s="270"/>
      <c r="AE2810" s="270"/>
      <c r="AF2810" s="270"/>
      <c r="AG2810" s="270"/>
      <c r="AH2810" s="270"/>
      <c r="AI2810" s="270"/>
      <c r="AJ2810" s="270"/>
      <c r="AK2810" s="270"/>
    </row>
    <row r="2811" spans="1:37" ht="15" x14ac:dyDescent="0.25">
      <c r="A2811" s="273"/>
      <c r="B2811" s="273"/>
      <c r="C2811" s="270"/>
      <c r="D2811" s="273"/>
      <c r="E2811" s="270"/>
      <c r="F2811" s="270"/>
      <c r="G2811" s="270"/>
      <c r="H2811" s="270"/>
      <c r="I2811" s="270"/>
      <c r="J2811" s="270"/>
      <c r="K2811" s="270"/>
      <c r="L2811" s="270"/>
      <c r="M2811" s="270"/>
      <c r="N2811" s="270"/>
      <c r="O2811" s="270"/>
      <c r="P2811" s="270"/>
      <c r="Q2811" s="270"/>
      <c r="R2811" s="270"/>
      <c r="S2811" s="270"/>
      <c r="T2811" s="270"/>
      <c r="U2811" s="270"/>
      <c r="V2811" s="270"/>
      <c r="W2811" s="270"/>
      <c r="X2811" s="270"/>
      <c r="Y2811" s="270"/>
      <c r="Z2811" s="270"/>
      <c r="AA2811" s="270"/>
      <c r="AB2811" s="270"/>
      <c r="AC2811" s="270"/>
      <c r="AD2811" s="270"/>
      <c r="AE2811" s="270"/>
      <c r="AF2811" s="270"/>
      <c r="AG2811" s="270"/>
      <c r="AH2811" s="270"/>
      <c r="AI2811" s="270"/>
      <c r="AJ2811" s="270"/>
      <c r="AK2811" s="270"/>
    </row>
    <row r="2812" spans="1:37" ht="15" x14ac:dyDescent="0.25">
      <c r="A2812" s="273"/>
      <c r="B2812" s="273"/>
      <c r="C2812" s="270"/>
      <c r="D2812" s="273"/>
      <c r="E2812" s="270"/>
      <c r="F2812" s="270"/>
      <c r="G2812" s="270"/>
      <c r="H2812" s="270"/>
      <c r="I2812" s="270"/>
      <c r="J2812" s="270"/>
      <c r="K2812" s="270"/>
      <c r="L2812" s="270"/>
      <c r="M2812" s="270"/>
      <c r="N2812" s="270"/>
      <c r="O2812" s="270"/>
      <c r="P2812" s="270"/>
      <c r="Q2812" s="270"/>
      <c r="R2812" s="270"/>
      <c r="S2812" s="270"/>
      <c r="T2812" s="270"/>
      <c r="U2812" s="270"/>
      <c r="V2812" s="270"/>
      <c r="W2812" s="270"/>
      <c r="X2812" s="270"/>
      <c r="Y2812" s="270"/>
      <c r="Z2812" s="270"/>
      <c r="AA2812" s="270"/>
      <c r="AB2812" s="270"/>
      <c r="AC2812" s="270"/>
      <c r="AD2812" s="270"/>
      <c r="AE2812" s="270"/>
      <c r="AF2812" s="270"/>
      <c r="AG2812" s="270"/>
      <c r="AH2812" s="270"/>
      <c r="AI2812" s="270"/>
      <c r="AJ2812" s="270"/>
      <c r="AK2812" s="270"/>
    </row>
    <row r="2813" spans="1:37" ht="15" x14ac:dyDescent="0.25">
      <c r="A2813" s="273"/>
      <c r="B2813" s="273"/>
      <c r="C2813" s="270"/>
      <c r="D2813" s="273"/>
      <c r="E2813" s="270"/>
      <c r="F2813" s="270"/>
      <c r="G2813" s="270"/>
      <c r="H2813" s="270"/>
      <c r="I2813" s="270"/>
      <c r="J2813" s="270"/>
      <c r="K2813" s="270"/>
      <c r="L2813" s="270"/>
      <c r="M2813" s="270"/>
      <c r="N2813" s="270"/>
      <c r="O2813" s="270"/>
      <c r="P2813" s="270"/>
      <c r="Q2813" s="270"/>
      <c r="R2813" s="270"/>
      <c r="S2813" s="270"/>
      <c r="T2813" s="270"/>
      <c r="U2813" s="270"/>
      <c r="V2813" s="270"/>
      <c r="W2813" s="270"/>
      <c r="X2813" s="270"/>
      <c r="Y2813" s="270"/>
      <c r="Z2813" s="270"/>
      <c r="AA2813" s="270"/>
      <c r="AB2813" s="270"/>
      <c r="AC2813" s="270"/>
      <c r="AD2813" s="270"/>
      <c r="AE2813" s="270"/>
      <c r="AF2813" s="270"/>
      <c r="AG2813" s="270"/>
      <c r="AH2813" s="270"/>
      <c r="AI2813" s="270"/>
      <c r="AJ2813" s="270"/>
      <c r="AK2813" s="270"/>
    </row>
    <row r="2814" spans="1:37" ht="15" x14ac:dyDescent="0.25">
      <c r="A2814" s="273"/>
      <c r="B2814" s="273"/>
      <c r="C2814" s="270"/>
      <c r="D2814" s="273"/>
      <c r="E2814" s="270"/>
      <c r="F2814" s="270"/>
      <c r="G2814" s="270"/>
      <c r="H2814" s="270"/>
      <c r="I2814" s="270"/>
      <c r="J2814" s="270"/>
      <c r="K2814" s="270"/>
      <c r="L2814" s="270"/>
      <c r="M2814" s="270"/>
      <c r="N2814" s="270"/>
      <c r="O2814" s="270"/>
      <c r="P2814" s="270"/>
      <c r="Q2814" s="270"/>
      <c r="R2814" s="270"/>
      <c r="S2814" s="270"/>
      <c r="T2814" s="270"/>
      <c r="U2814" s="270"/>
      <c r="V2814" s="270"/>
      <c r="W2814" s="270"/>
      <c r="X2814" s="270"/>
      <c r="Y2814" s="270"/>
      <c r="Z2814" s="270"/>
      <c r="AA2814" s="270"/>
      <c r="AB2814" s="270"/>
      <c r="AC2814" s="270"/>
      <c r="AD2814" s="270"/>
      <c r="AE2814" s="270"/>
      <c r="AF2814" s="270"/>
      <c r="AG2814" s="270"/>
      <c r="AH2814" s="270"/>
      <c r="AI2814" s="270"/>
      <c r="AJ2814" s="270"/>
      <c r="AK2814" s="270"/>
    </row>
    <row r="2815" spans="1:37" ht="15" x14ac:dyDescent="0.25">
      <c r="A2815" s="273"/>
      <c r="B2815" s="273"/>
      <c r="C2815" s="270"/>
      <c r="D2815" s="273"/>
      <c r="E2815" s="270"/>
      <c r="F2815" s="270"/>
      <c r="G2815" s="270"/>
      <c r="H2815" s="270"/>
      <c r="I2815" s="270"/>
      <c r="J2815" s="270"/>
      <c r="K2815" s="270"/>
      <c r="L2815" s="270"/>
      <c r="M2815" s="270"/>
      <c r="N2815" s="270"/>
      <c r="O2815" s="270"/>
      <c r="P2815" s="270"/>
      <c r="Q2815" s="270"/>
      <c r="R2815" s="270"/>
      <c r="S2815" s="270"/>
      <c r="T2815" s="270"/>
      <c r="U2815" s="270"/>
      <c r="V2815" s="270"/>
      <c r="W2815" s="270"/>
      <c r="X2815" s="270"/>
      <c r="Y2815" s="270"/>
      <c r="Z2815" s="270"/>
      <c r="AA2815" s="270"/>
      <c r="AB2815" s="270"/>
      <c r="AC2815" s="270"/>
      <c r="AD2815" s="270"/>
      <c r="AE2815" s="270"/>
      <c r="AF2815" s="270"/>
      <c r="AG2815" s="270"/>
      <c r="AH2815" s="270"/>
      <c r="AI2815" s="270"/>
      <c r="AJ2815" s="270"/>
      <c r="AK2815" s="270"/>
    </row>
    <row r="2816" spans="1:37" ht="15" x14ac:dyDescent="0.25">
      <c r="A2816" s="273"/>
      <c r="B2816" s="273"/>
      <c r="C2816" s="270"/>
      <c r="D2816" s="273"/>
      <c r="E2816" s="270"/>
      <c r="F2816" s="270"/>
      <c r="G2816" s="270"/>
      <c r="H2816" s="270"/>
      <c r="I2816" s="270"/>
      <c r="J2816" s="270"/>
      <c r="K2816" s="270"/>
      <c r="L2816" s="270"/>
      <c r="M2816" s="270"/>
      <c r="N2816" s="270"/>
      <c r="O2816" s="270"/>
      <c r="P2816" s="270"/>
      <c r="Q2816" s="270"/>
      <c r="R2816" s="270"/>
      <c r="S2816" s="270"/>
      <c r="T2816" s="270"/>
      <c r="U2816" s="270"/>
      <c r="V2816" s="270"/>
      <c r="W2816" s="270"/>
      <c r="X2816" s="270"/>
      <c r="Y2816" s="270"/>
      <c r="Z2816" s="270"/>
      <c r="AA2816" s="270"/>
      <c r="AB2816" s="270"/>
      <c r="AC2816" s="270"/>
      <c r="AD2816" s="270"/>
      <c r="AE2816" s="270"/>
      <c r="AF2816" s="270"/>
      <c r="AG2816" s="270"/>
      <c r="AH2816" s="270"/>
      <c r="AI2816" s="270"/>
      <c r="AJ2816" s="270"/>
      <c r="AK2816" s="270"/>
    </row>
    <row r="2817" spans="1:37" ht="15" x14ac:dyDescent="0.25">
      <c r="A2817" s="273"/>
      <c r="B2817" s="273"/>
      <c r="C2817" s="270"/>
      <c r="D2817" s="273"/>
      <c r="E2817" s="270"/>
      <c r="F2817" s="270"/>
      <c r="G2817" s="270"/>
      <c r="H2817" s="270"/>
      <c r="I2817" s="270"/>
      <c r="J2817" s="270"/>
      <c r="K2817" s="270"/>
      <c r="L2817" s="270"/>
      <c r="M2817" s="270"/>
      <c r="N2817" s="270"/>
      <c r="O2817" s="270"/>
      <c r="P2817" s="270"/>
      <c r="Q2817" s="270"/>
      <c r="R2817" s="270"/>
      <c r="S2817" s="270"/>
      <c r="T2817" s="270"/>
      <c r="U2817" s="270"/>
      <c r="V2817" s="270"/>
      <c r="W2817" s="270"/>
      <c r="X2817" s="270"/>
      <c r="Y2817" s="270"/>
      <c r="Z2817" s="270"/>
      <c r="AA2817" s="270"/>
      <c r="AB2817" s="270"/>
      <c r="AC2817" s="270"/>
      <c r="AD2817" s="270"/>
      <c r="AE2817" s="270"/>
      <c r="AF2817" s="270"/>
      <c r="AG2817" s="270"/>
      <c r="AH2817" s="270"/>
      <c r="AI2817" s="270"/>
      <c r="AJ2817" s="270"/>
      <c r="AK2817" s="270"/>
    </row>
    <row r="2818" spans="1:37" ht="15" x14ac:dyDescent="0.25">
      <c r="A2818" s="273"/>
      <c r="B2818" s="273"/>
      <c r="C2818" s="270"/>
      <c r="D2818" s="273"/>
      <c r="E2818" s="270"/>
      <c r="F2818" s="270"/>
      <c r="G2818" s="270"/>
      <c r="H2818" s="270"/>
      <c r="I2818" s="270"/>
      <c r="J2818" s="270"/>
      <c r="K2818" s="270"/>
      <c r="L2818" s="270"/>
      <c r="M2818" s="270"/>
      <c r="N2818" s="270"/>
      <c r="O2818" s="270"/>
      <c r="P2818" s="270"/>
      <c r="Q2818" s="270"/>
      <c r="R2818" s="270"/>
      <c r="S2818" s="270"/>
      <c r="T2818" s="270"/>
      <c r="U2818" s="270"/>
      <c r="V2818" s="270"/>
      <c r="W2818" s="270"/>
      <c r="X2818" s="270"/>
      <c r="Y2818" s="270"/>
      <c r="Z2818" s="270"/>
      <c r="AA2818" s="270"/>
      <c r="AB2818" s="270"/>
      <c r="AC2818" s="270"/>
      <c r="AD2818" s="270"/>
      <c r="AE2818" s="270"/>
      <c r="AF2818" s="270"/>
      <c r="AG2818" s="270"/>
      <c r="AH2818" s="270"/>
      <c r="AI2818" s="270"/>
      <c r="AJ2818" s="270"/>
      <c r="AK2818" s="270"/>
    </row>
    <row r="2819" spans="1:37" ht="15" x14ac:dyDescent="0.25">
      <c r="A2819" s="273"/>
      <c r="B2819" s="273"/>
      <c r="C2819" s="270"/>
      <c r="D2819" s="273"/>
      <c r="E2819" s="270"/>
      <c r="F2819" s="270"/>
      <c r="G2819" s="270"/>
      <c r="H2819" s="270"/>
      <c r="I2819" s="270"/>
      <c r="J2819" s="270"/>
      <c r="K2819" s="270"/>
      <c r="L2819" s="270"/>
      <c r="M2819" s="270"/>
      <c r="N2819" s="270"/>
      <c r="O2819" s="270"/>
      <c r="P2819" s="270"/>
      <c r="Q2819" s="270"/>
      <c r="R2819" s="270"/>
      <c r="S2819" s="270"/>
      <c r="T2819" s="270"/>
      <c r="U2819" s="270"/>
      <c r="V2819" s="270"/>
      <c r="W2819" s="270"/>
      <c r="X2819" s="270"/>
      <c r="Y2819" s="270"/>
      <c r="Z2819" s="270"/>
      <c r="AA2819" s="270"/>
      <c r="AB2819" s="270"/>
      <c r="AC2819" s="270"/>
      <c r="AD2819" s="270"/>
      <c r="AE2819" s="270"/>
      <c r="AF2819" s="270"/>
      <c r="AG2819" s="270"/>
      <c r="AH2819" s="270"/>
      <c r="AI2819" s="270"/>
      <c r="AJ2819" s="270"/>
      <c r="AK2819" s="270"/>
    </row>
    <row r="2820" spans="1:37" ht="15" x14ac:dyDescent="0.25">
      <c r="A2820" s="273"/>
      <c r="B2820" s="273"/>
      <c r="C2820" s="270"/>
      <c r="D2820" s="273"/>
      <c r="E2820" s="270"/>
      <c r="F2820" s="270"/>
      <c r="G2820" s="270"/>
      <c r="H2820" s="270"/>
      <c r="I2820" s="270"/>
      <c r="J2820" s="270"/>
      <c r="K2820" s="270"/>
      <c r="L2820" s="270"/>
      <c r="M2820" s="270"/>
      <c r="N2820" s="270"/>
      <c r="O2820" s="270"/>
      <c r="P2820" s="270"/>
      <c r="Q2820" s="270"/>
      <c r="R2820" s="270"/>
      <c r="S2820" s="270"/>
      <c r="T2820" s="270"/>
      <c r="U2820" s="270"/>
      <c r="V2820" s="270"/>
      <c r="W2820" s="270"/>
      <c r="X2820" s="270"/>
      <c r="Y2820" s="270"/>
      <c r="Z2820" s="270"/>
      <c r="AA2820" s="270"/>
      <c r="AB2820" s="270"/>
      <c r="AC2820" s="270"/>
      <c r="AD2820" s="270"/>
      <c r="AE2820" s="270"/>
      <c r="AF2820" s="270"/>
      <c r="AG2820" s="270"/>
      <c r="AH2820" s="270"/>
      <c r="AI2820" s="270"/>
      <c r="AJ2820" s="270"/>
      <c r="AK2820" s="270"/>
    </row>
    <row r="2821" spans="1:37" ht="15" x14ac:dyDescent="0.25">
      <c r="A2821" s="273"/>
      <c r="B2821" s="273"/>
      <c r="C2821" s="270"/>
      <c r="D2821" s="273"/>
      <c r="E2821" s="270"/>
      <c r="F2821" s="270"/>
      <c r="G2821" s="270"/>
      <c r="H2821" s="270"/>
      <c r="I2821" s="270"/>
      <c r="J2821" s="270"/>
      <c r="K2821" s="270"/>
      <c r="L2821" s="270"/>
      <c r="M2821" s="270"/>
      <c r="N2821" s="270"/>
      <c r="O2821" s="270"/>
      <c r="P2821" s="270"/>
      <c r="Q2821" s="270"/>
      <c r="R2821" s="270"/>
      <c r="S2821" s="270"/>
      <c r="T2821" s="270"/>
      <c r="U2821" s="270"/>
      <c r="V2821" s="270"/>
      <c r="W2821" s="270"/>
      <c r="X2821" s="270"/>
      <c r="Y2821" s="270"/>
      <c r="Z2821" s="270"/>
      <c r="AA2821" s="270"/>
      <c r="AB2821" s="270"/>
      <c r="AC2821" s="270"/>
      <c r="AD2821" s="270"/>
      <c r="AE2821" s="270"/>
      <c r="AF2821" s="270"/>
      <c r="AG2821" s="270"/>
      <c r="AH2821" s="270"/>
      <c r="AI2821" s="270"/>
      <c r="AJ2821" s="270"/>
      <c r="AK2821" s="270"/>
    </row>
    <row r="2822" spans="1:37" ht="15" x14ac:dyDescent="0.25">
      <c r="A2822" s="273"/>
      <c r="B2822" s="273"/>
      <c r="C2822" s="270"/>
      <c r="D2822" s="273"/>
      <c r="E2822" s="270"/>
      <c r="F2822" s="270"/>
      <c r="G2822" s="270"/>
      <c r="H2822" s="270"/>
      <c r="I2822" s="270"/>
      <c r="J2822" s="270"/>
      <c r="K2822" s="270"/>
      <c r="L2822" s="270"/>
      <c r="M2822" s="270"/>
      <c r="N2822" s="270"/>
      <c r="O2822" s="270"/>
      <c r="P2822" s="270"/>
      <c r="Q2822" s="270"/>
      <c r="R2822" s="270"/>
      <c r="S2822" s="270"/>
      <c r="T2822" s="270"/>
      <c r="U2822" s="270"/>
      <c r="V2822" s="270"/>
      <c r="W2822" s="270"/>
      <c r="X2822" s="270"/>
      <c r="Y2822" s="270"/>
      <c r="Z2822" s="270"/>
      <c r="AA2822" s="270"/>
      <c r="AB2822" s="270"/>
      <c r="AC2822" s="270"/>
      <c r="AD2822" s="270"/>
      <c r="AE2822" s="270"/>
      <c r="AF2822" s="270"/>
      <c r="AG2822" s="270"/>
      <c r="AH2822" s="270"/>
      <c r="AI2822" s="270"/>
      <c r="AJ2822" s="270"/>
      <c r="AK2822" s="270"/>
    </row>
    <row r="2823" spans="1:37" ht="15" x14ac:dyDescent="0.25">
      <c r="A2823" s="273"/>
      <c r="B2823" s="273"/>
      <c r="C2823" s="270"/>
      <c r="D2823" s="273"/>
      <c r="E2823" s="270"/>
      <c r="F2823" s="270"/>
      <c r="G2823" s="270"/>
      <c r="H2823" s="270"/>
      <c r="I2823" s="270"/>
      <c r="J2823" s="270"/>
      <c r="K2823" s="270"/>
      <c r="L2823" s="270"/>
      <c r="M2823" s="270"/>
      <c r="N2823" s="270"/>
      <c r="O2823" s="270"/>
      <c r="P2823" s="270"/>
      <c r="Q2823" s="270"/>
      <c r="R2823" s="270"/>
      <c r="S2823" s="270"/>
      <c r="T2823" s="270"/>
      <c r="U2823" s="270"/>
      <c r="V2823" s="270"/>
      <c r="W2823" s="270"/>
      <c r="X2823" s="270"/>
      <c r="Y2823" s="270"/>
      <c r="Z2823" s="270"/>
      <c r="AA2823" s="270"/>
      <c r="AB2823" s="270"/>
      <c r="AC2823" s="270"/>
      <c r="AD2823" s="270"/>
      <c r="AE2823" s="270"/>
      <c r="AF2823" s="270"/>
      <c r="AG2823" s="270"/>
      <c r="AH2823" s="270"/>
      <c r="AI2823" s="270"/>
      <c r="AJ2823" s="270"/>
      <c r="AK2823" s="270"/>
    </row>
    <row r="2824" spans="1:37" ht="15" x14ac:dyDescent="0.25">
      <c r="A2824" s="273"/>
      <c r="B2824" s="273"/>
      <c r="C2824" s="270"/>
      <c r="D2824" s="273"/>
      <c r="E2824" s="270"/>
      <c r="F2824" s="270"/>
      <c r="G2824" s="270"/>
      <c r="H2824" s="270"/>
      <c r="I2824" s="270"/>
      <c r="J2824" s="270"/>
      <c r="K2824" s="270"/>
      <c r="L2824" s="270"/>
      <c r="M2824" s="270"/>
      <c r="N2824" s="270"/>
      <c r="O2824" s="270"/>
      <c r="P2824" s="270"/>
      <c r="Q2824" s="270"/>
      <c r="R2824" s="270"/>
      <c r="S2824" s="270"/>
      <c r="T2824" s="270"/>
      <c r="U2824" s="270"/>
      <c r="V2824" s="270"/>
      <c r="W2824" s="270"/>
      <c r="X2824" s="270"/>
      <c r="Y2824" s="270"/>
      <c r="Z2824" s="270"/>
      <c r="AA2824" s="270"/>
      <c r="AB2824" s="270"/>
      <c r="AC2824" s="270"/>
      <c r="AD2824" s="270"/>
      <c r="AE2824" s="270"/>
      <c r="AF2824" s="270"/>
      <c r="AG2824" s="270"/>
      <c r="AH2824" s="270"/>
      <c r="AI2824" s="270"/>
      <c r="AJ2824" s="270"/>
      <c r="AK2824" s="270"/>
    </row>
    <row r="2825" spans="1:37" ht="15" x14ac:dyDescent="0.25">
      <c r="A2825" s="273"/>
      <c r="B2825" s="273"/>
      <c r="C2825" s="270"/>
      <c r="D2825" s="273"/>
      <c r="E2825" s="270"/>
      <c r="F2825" s="270"/>
      <c r="G2825" s="270"/>
      <c r="H2825" s="270"/>
      <c r="I2825" s="270"/>
      <c r="J2825" s="270"/>
      <c r="K2825" s="270"/>
      <c r="L2825" s="270"/>
      <c r="M2825" s="270"/>
      <c r="N2825" s="270"/>
      <c r="O2825" s="270"/>
      <c r="P2825" s="270"/>
      <c r="Q2825" s="270"/>
      <c r="R2825" s="270"/>
      <c r="S2825" s="270"/>
      <c r="T2825" s="270"/>
      <c r="U2825" s="270"/>
      <c r="V2825" s="270"/>
      <c r="W2825" s="270"/>
      <c r="X2825" s="270"/>
      <c r="Y2825" s="270"/>
      <c r="Z2825" s="270"/>
      <c r="AA2825" s="270"/>
      <c r="AB2825" s="270"/>
      <c r="AC2825" s="270"/>
      <c r="AD2825" s="270"/>
      <c r="AE2825" s="270"/>
      <c r="AF2825" s="270"/>
      <c r="AG2825" s="270"/>
      <c r="AH2825" s="270"/>
      <c r="AI2825" s="270"/>
      <c r="AJ2825" s="270"/>
      <c r="AK2825" s="270"/>
    </row>
    <row r="2826" spans="1:37" ht="15" x14ac:dyDescent="0.25">
      <c r="A2826" s="273"/>
      <c r="B2826" s="273"/>
      <c r="C2826" s="270"/>
      <c r="D2826" s="273"/>
      <c r="E2826" s="270"/>
      <c r="F2826" s="270"/>
      <c r="G2826" s="270"/>
      <c r="H2826" s="270"/>
      <c r="I2826" s="270"/>
      <c r="J2826" s="270"/>
      <c r="K2826" s="270"/>
      <c r="L2826" s="270"/>
      <c r="M2826" s="270"/>
      <c r="N2826" s="270"/>
      <c r="O2826" s="270"/>
      <c r="P2826" s="270"/>
      <c r="Q2826" s="270"/>
      <c r="R2826" s="270"/>
      <c r="S2826" s="270"/>
      <c r="T2826" s="270"/>
      <c r="U2826" s="270"/>
      <c r="V2826" s="270"/>
      <c r="W2826" s="270"/>
      <c r="X2826" s="270"/>
      <c r="Y2826" s="270"/>
      <c r="Z2826" s="270"/>
      <c r="AA2826" s="270"/>
      <c r="AB2826" s="270"/>
      <c r="AC2826" s="270"/>
      <c r="AD2826" s="270"/>
      <c r="AE2826" s="270"/>
      <c r="AF2826" s="270"/>
      <c r="AG2826" s="270"/>
      <c r="AH2826" s="270"/>
      <c r="AI2826" s="270"/>
      <c r="AJ2826" s="270"/>
      <c r="AK2826" s="270"/>
    </row>
    <row r="2827" spans="1:37" ht="15" x14ac:dyDescent="0.25">
      <c r="A2827" s="273"/>
      <c r="B2827" s="273"/>
      <c r="C2827" s="270"/>
      <c r="D2827" s="273"/>
      <c r="E2827" s="270"/>
      <c r="F2827" s="270"/>
      <c r="G2827" s="270"/>
      <c r="H2827" s="270"/>
      <c r="I2827" s="270"/>
      <c r="J2827" s="270"/>
      <c r="K2827" s="270"/>
      <c r="L2827" s="270"/>
      <c r="M2827" s="270"/>
      <c r="N2827" s="270"/>
      <c r="O2827" s="270"/>
      <c r="P2827" s="270"/>
      <c r="Q2827" s="270"/>
      <c r="R2827" s="270"/>
      <c r="S2827" s="270"/>
      <c r="T2827" s="270"/>
      <c r="U2827" s="270"/>
      <c r="V2827" s="270"/>
      <c r="W2827" s="270"/>
      <c r="X2827" s="270"/>
      <c r="Y2827" s="270"/>
      <c r="Z2827" s="270"/>
      <c r="AA2827" s="270"/>
      <c r="AB2827" s="270"/>
      <c r="AC2827" s="270"/>
      <c r="AD2827" s="270"/>
      <c r="AE2827" s="270"/>
      <c r="AF2827" s="270"/>
      <c r="AG2827" s="270"/>
      <c r="AH2827" s="270"/>
      <c r="AI2827" s="270"/>
      <c r="AJ2827" s="270"/>
      <c r="AK2827" s="270"/>
    </row>
    <row r="2828" spans="1:37" ht="15" x14ac:dyDescent="0.25">
      <c r="A2828" s="273"/>
      <c r="B2828" s="273"/>
      <c r="C2828" s="270"/>
      <c r="D2828" s="273"/>
      <c r="E2828" s="270"/>
      <c r="F2828" s="270"/>
      <c r="G2828" s="270"/>
      <c r="H2828" s="270"/>
      <c r="I2828" s="270"/>
      <c r="J2828" s="270"/>
      <c r="K2828" s="270"/>
      <c r="L2828" s="270"/>
      <c r="M2828" s="270"/>
      <c r="N2828" s="270"/>
      <c r="O2828" s="270"/>
      <c r="P2828" s="270"/>
      <c r="Q2828" s="270"/>
      <c r="R2828" s="270"/>
      <c r="S2828" s="270"/>
      <c r="T2828" s="270"/>
      <c r="U2828" s="270"/>
      <c r="V2828" s="270"/>
      <c r="W2828" s="270"/>
      <c r="X2828" s="270"/>
      <c r="Y2828" s="270"/>
      <c r="Z2828" s="270"/>
      <c r="AA2828" s="270"/>
      <c r="AB2828" s="270"/>
      <c r="AC2828" s="270"/>
      <c r="AD2828" s="270"/>
      <c r="AE2828" s="270"/>
      <c r="AF2828" s="270"/>
      <c r="AG2828" s="270"/>
      <c r="AH2828" s="270"/>
      <c r="AI2828" s="270"/>
      <c r="AJ2828" s="270"/>
      <c r="AK2828" s="270"/>
    </row>
    <row r="2829" spans="1:37" ht="15" x14ac:dyDescent="0.25">
      <c r="A2829" s="273"/>
      <c r="B2829" s="273"/>
      <c r="C2829" s="270"/>
      <c r="D2829" s="273"/>
      <c r="E2829" s="270"/>
      <c r="F2829" s="270"/>
      <c r="G2829" s="270"/>
      <c r="H2829" s="270"/>
      <c r="I2829" s="270"/>
      <c r="J2829" s="270"/>
      <c r="K2829" s="270"/>
      <c r="L2829" s="270"/>
      <c r="M2829" s="270"/>
      <c r="N2829" s="270"/>
      <c r="O2829" s="270"/>
      <c r="P2829" s="270"/>
      <c r="Q2829" s="270"/>
      <c r="R2829" s="270"/>
      <c r="S2829" s="270"/>
      <c r="T2829" s="270"/>
      <c r="U2829" s="270"/>
      <c r="V2829" s="270"/>
      <c r="W2829" s="270"/>
      <c r="X2829" s="270"/>
      <c r="Y2829" s="270"/>
      <c r="Z2829" s="270"/>
      <c r="AA2829" s="270"/>
      <c r="AB2829" s="270"/>
      <c r="AC2829" s="270"/>
      <c r="AD2829" s="270"/>
      <c r="AE2829" s="270"/>
      <c r="AF2829" s="270"/>
      <c r="AG2829" s="270"/>
      <c r="AH2829" s="270"/>
      <c r="AI2829" s="270"/>
      <c r="AJ2829" s="270"/>
      <c r="AK2829" s="270"/>
    </row>
    <row r="2830" spans="1:37" ht="15" x14ac:dyDescent="0.25">
      <c r="A2830" s="273"/>
      <c r="B2830" s="273"/>
      <c r="C2830" s="270"/>
      <c r="D2830" s="273"/>
      <c r="E2830" s="270"/>
      <c r="F2830" s="270"/>
      <c r="G2830" s="270"/>
      <c r="H2830" s="270"/>
      <c r="I2830" s="270"/>
      <c r="J2830" s="270"/>
      <c r="K2830" s="270"/>
      <c r="L2830" s="270"/>
      <c r="M2830" s="270"/>
      <c r="N2830" s="270"/>
      <c r="O2830" s="270"/>
      <c r="P2830" s="270"/>
      <c r="Q2830" s="270"/>
      <c r="R2830" s="270"/>
      <c r="S2830" s="270"/>
      <c r="T2830" s="270"/>
      <c r="U2830" s="270"/>
      <c r="V2830" s="270"/>
      <c r="W2830" s="270"/>
      <c r="X2830" s="270"/>
      <c r="Y2830" s="270"/>
      <c r="Z2830" s="270"/>
      <c r="AA2830" s="270"/>
      <c r="AB2830" s="270"/>
      <c r="AC2830" s="270"/>
      <c r="AD2830" s="270"/>
      <c r="AE2830" s="270"/>
      <c r="AF2830" s="270"/>
      <c r="AG2830" s="270"/>
      <c r="AH2830" s="270"/>
      <c r="AI2830" s="270"/>
      <c r="AJ2830" s="270"/>
      <c r="AK2830" s="270"/>
    </row>
    <row r="2831" spans="1:37" ht="15" x14ac:dyDescent="0.25">
      <c r="A2831" s="273"/>
      <c r="B2831" s="273"/>
      <c r="C2831" s="270"/>
      <c r="D2831" s="273"/>
      <c r="E2831" s="270"/>
      <c r="F2831" s="270"/>
      <c r="G2831" s="270"/>
      <c r="H2831" s="270"/>
      <c r="I2831" s="270"/>
      <c r="J2831" s="270"/>
      <c r="K2831" s="270"/>
      <c r="L2831" s="270"/>
      <c r="M2831" s="270"/>
      <c r="N2831" s="270"/>
      <c r="O2831" s="270"/>
      <c r="P2831" s="270"/>
      <c r="Q2831" s="270"/>
      <c r="R2831" s="270"/>
      <c r="S2831" s="270"/>
      <c r="T2831" s="270"/>
      <c r="U2831" s="270"/>
      <c r="V2831" s="270"/>
      <c r="W2831" s="270"/>
      <c r="X2831" s="270"/>
      <c r="Y2831" s="270"/>
      <c r="Z2831" s="270"/>
      <c r="AA2831" s="270"/>
      <c r="AB2831" s="270"/>
      <c r="AC2831" s="270"/>
      <c r="AD2831" s="270"/>
      <c r="AE2831" s="270"/>
      <c r="AF2831" s="270"/>
      <c r="AG2831" s="270"/>
      <c r="AH2831" s="270"/>
      <c r="AI2831" s="270"/>
      <c r="AJ2831" s="270"/>
      <c r="AK2831" s="270"/>
    </row>
    <row r="2832" spans="1:37" ht="15" x14ac:dyDescent="0.25">
      <c r="A2832" s="273"/>
      <c r="B2832" s="273"/>
      <c r="C2832" s="270"/>
      <c r="D2832" s="273"/>
      <c r="E2832" s="270"/>
      <c r="F2832" s="270"/>
      <c r="G2832" s="270"/>
      <c r="H2832" s="270"/>
      <c r="I2832" s="270"/>
      <c r="J2832" s="270"/>
      <c r="K2832" s="270"/>
      <c r="L2832" s="270"/>
      <c r="M2832" s="270"/>
      <c r="N2832" s="270"/>
      <c r="O2832" s="270"/>
      <c r="P2832" s="270"/>
      <c r="Q2832" s="270"/>
      <c r="R2832" s="270"/>
      <c r="S2832" s="270"/>
      <c r="T2832" s="270"/>
      <c r="U2832" s="270"/>
      <c r="V2832" s="270"/>
      <c r="W2832" s="270"/>
      <c r="X2832" s="270"/>
      <c r="Y2832" s="270"/>
      <c r="Z2832" s="270"/>
      <c r="AA2832" s="270"/>
      <c r="AB2832" s="270"/>
      <c r="AC2832" s="270"/>
      <c r="AD2832" s="270"/>
      <c r="AE2832" s="270"/>
      <c r="AF2832" s="270"/>
      <c r="AG2832" s="270"/>
      <c r="AH2832" s="270"/>
      <c r="AI2832" s="270"/>
      <c r="AJ2832" s="270"/>
      <c r="AK2832" s="270"/>
    </row>
    <row r="2833" spans="1:37" ht="15" x14ac:dyDescent="0.25">
      <c r="A2833" s="273"/>
      <c r="B2833" s="273"/>
      <c r="C2833" s="270"/>
      <c r="D2833" s="273"/>
      <c r="E2833" s="270"/>
      <c r="F2833" s="270"/>
      <c r="G2833" s="270"/>
      <c r="H2833" s="270"/>
      <c r="I2833" s="270"/>
      <c r="J2833" s="270"/>
      <c r="K2833" s="270"/>
      <c r="L2833" s="270"/>
      <c r="M2833" s="270"/>
      <c r="N2833" s="270"/>
      <c r="O2833" s="270"/>
      <c r="P2833" s="270"/>
      <c r="Q2833" s="270"/>
      <c r="R2833" s="270"/>
      <c r="S2833" s="270"/>
      <c r="T2833" s="270"/>
      <c r="U2833" s="270"/>
      <c r="V2833" s="270"/>
      <c r="W2833" s="270"/>
      <c r="X2833" s="270"/>
      <c r="Y2833" s="270"/>
      <c r="Z2833" s="270"/>
      <c r="AA2833" s="270"/>
      <c r="AB2833" s="270"/>
      <c r="AC2833" s="270"/>
      <c r="AD2833" s="270"/>
      <c r="AE2833" s="270"/>
      <c r="AF2833" s="270"/>
      <c r="AG2833" s="270"/>
      <c r="AH2833" s="270"/>
      <c r="AI2833" s="270"/>
      <c r="AJ2833" s="270"/>
      <c r="AK2833" s="270"/>
    </row>
    <row r="2834" spans="1:37" ht="15" x14ac:dyDescent="0.25">
      <c r="A2834" s="273"/>
      <c r="B2834" s="273"/>
      <c r="C2834" s="270"/>
      <c r="D2834" s="273"/>
      <c r="E2834" s="270"/>
      <c r="F2834" s="270"/>
      <c r="G2834" s="270"/>
      <c r="H2834" s="270"/>
      <c r="I2834" s="270"/>
      <c r="J2834" s="270"/>
      <c r="K2834" s="270"/>
      <c r="L2834" s="270"/>
      <c r="M2834" s="270"/>
      <c r="N2834" s="270"/>
      <c r="O2834" s="270"/>
      <c r="P2834" s="270"/>
      <c r="Q2834" s="270"/>
      <c r="R2834" s="270"/>
      <c r="S2834" s="270"/>
      <c r="T2834" s="270"/>
      <c r="U2834" s="270"/>
      <c r="V2834" s="270"/>
      <c r="W2834" s="270"/>
      <c r="X2834" s="270"/>
      <c r="Y2834" s="270"/>
      <c r="Z2834" s="270"/>
      <c r="AA2834" s="270"/>
      <c r="AB2834" s="270"/>
      <c r="AC2834" s="270"/>
      <c r="AD2834" s="270"/>
      <c r="AE2834" s="270"/>
      <c r="AF2834" s="270"/>
      <c r="AG2834" s="270"/>
      <c r="AH2834" s="270"/>
      <c r="AI2834" s="270"/>
      <c r="AJ2834" s="270"/>
      <c r="AK2834" s="270"/>
    </row>
    <row r="2835" spans="1:37" ht="15" x14ac:dyDescent="0.25">
      <c r="A2835" s="273"/>
      <c r="B2835" s="273"/>
      <c r="C2835" s="270"/>
      <c r="D2835" s="273"/>
      <c r="E2835" s="270"/>
      <c r="F2835" s="270"/>
      <c r="G2835" s="270"/>
      <c r="H2835" s="270"/>
      <c r="I2835" s="270"/>
      <c r="J2835" s="270"/>
      <c r="K2835" s="270"/>
      <c r="L2835" s="270"/>
      <c r="M2835" s="270"/>
      <c r="N2835" s="270"/>
      <c r="O2835" s="270"/>
      <c r="P2835" s="270"/>
      <c r="Q2835" s="270"/>
      <c r="R2835" s="270"/>
      <c r="S2835" s="270"/>
      <c r="T2835" s="270"/>
      <c r="U2835" s="270"/>
      <c r="V2835" s="270"/>
      <c r="W2835" s="270"/>
      <c r="X2835" s="270"/>
      <c r="Y2835" s="270"/>
      <c r="Z2835" s="270"/>
      <c r="AA2835" s="270"/>
      <c r="AB2835" s="270"/>
      <c r="AC2835" s="270"/>
      <c r="AD2835" s="270"/>
      <c r="AE2835" s="270"/>
      <c r="AF2835" s="270"/>
      <c r="AG2835" s="270"/>
      <c r="AH2835" s="270"/>
      <c r="AI2835" s="270"/>
      <c r="AJ2835" s="270"/>
      <c r="AK2835" s="270"/>
    </row>
    <row r="2836" spans="1:37" ht="15" x14ac:dyDescent="0.25">
      <c r="A2836" s="273"/>
      <c r="B2836" s="273"/>
      <c r="C2836" s="270"/>
      <c r="D2836" s="273"/>
      <c r="E2836" s="270"/>
      <c r="F2836" s="270"/>
      <c r="G2836" s="270"/>
      <c r="H2836" s="270"/>
      <c r="I2836" s="270"/>
      <c r="J2836" s="270"/>
      <c r="K2836" s="270"/>
      <c r="L2836" s="270"/>
      <c r="M2836" s="270"/>
      <c r="N2836" s="270"/>
      <c r="O2836" s="270"/>
      <c r="P2836" s="270"/>
      <c r="Q2836" s="270"/>
      <c r="R2836" s="270"/>
      <c r="S2836" s="270"/>
      <c r="T2836" s="270"/>
      <c r="U2836" s="270"/>
      <c r="V2836" s="270"/>
      <c r="W2836" s="270"/>
      <c r="X2836" s="270"/>
      <c r="Y2836" s="270"/>
      <c r="Z2836" s="270"/>
      <c r="AA2836" s="270"/>
      <c r="AB2836" s="270"/>
      <c r="AC2836" s="270"/>
      <c r="AD2836" s="270"/>
      <c r="AE2836" s="270"/>
      <c r="AF2836" s="270"/>
      <c r="AG2836" s="270"/>
      <c r="AH2836" s="270"/>
      <c r="AI2836" s="270"/>
      <c r="AJ2836" s="270"/>
      <c r="AK2836" s="270"/>
    </row>
    <row r="2837" spans="1:37" ht="15" x14ac:dyDescent="0.25">
      <c r="A2837" s="273"/>
      <c r="B2837" s="273"/>
      <c r="C2837" s="270"/>
      <c r="D2837" s="273"/>
      <c r="E2837" s="270"/>
      <c r="F2837" s="270"/>
      <c r="G2837" s="270"/>
      <c r="H2837" s="270"/>
      <c r="I2837" s="270"/>
      <c r="J2837" s="270"/>
      <c r="K2837" s="270"/>
      <c r="L2837" s="270"/>
      <c r="M2837" s="270"/>
      <c r="N2837" s="270"/>
      <c r="O2837" s="270"/>
      <c r="P2837" s="270"/>
      <c r="Q2837" s="270"/>
      <c r="R2837" s="270"/>
      <c r="S2837" s="270"/>
      <c r="T2837" s="270"/>
      <c r="U2837" s="270"/>
      <c r="V2837" s="270"/>
      <c r="W2837" s="270"/>
      <c r="X2837" s="270"/>
      <c r="Y2837" s="270"/>
      <c r="Z2837" s="270"/>
      <c r="AA2837" s="270"/>
      <c r="AB2837" s="270"/>
      <c r="AC2837" s="270"/>
      <c r="AD2837" s="270"/>
      <c r="AE2837" s="270"/>
      <c r="AF2837" s="270"/>
      <c r="AG2837" s="270"/>
      <c r="AH2837" s="270"/>
      <c r="AI2837" s="270"/>
      <c r="AJ2837" s="270"/>
      <c r="AK2837" s="270"/>
    </row>
    <row r="2838" spans="1:37" ht="15" x14ac:dyDescent="0.25">
      <c r="A2838" s="273"/>
      <c r="B2838" s="273"/>
      <c r="C2838" s="270"/>
      <c r="D2838" s="273"/>
      <c r="E2838" s="270"/>
      <c r="F2838" s="270"/>
      <c r="G2838" s="270"/>
      <c r="H2838" s="270"/>
      <c r="I2838" s="270"/>
      <c r="J2838" s="270"/>
      <c r="K2838" s="270"/>
      <c r="L2838" s="270"/>
      <c r="M2838" s="270"/>
      <c r="N2838" s="270"/>
      <c r="O2838" s="270"/>
      <c r="P2838" s="270"/>
      <c r="Q2838" s="270"/>
      <c r="R2838" s="270"/>
      <c r="S2838" s="270"/>
      <c r="T2838" s="270"/>
      <c r="U2838" s="270"/>
      <c r="V2838" s="270"/>
      <c r="W2838" s="270"/>
      <c r="X2838" s="270"/>
      <c r="Y2838" s="270"/>
      <c r="Z2838" s="270"/>
      <c r="AA2838" s="270"/>
      <c r="AB2838" s="270"/>
      <c r="AC2838" s="270"/>
      <c r="AD2838" s="270"/>
      <c r="AE2838" s="270"/>
      <c r="AF2838" s="270"/>
      <c r="AG2838" s="270"/>
      <c r="AH2838" s="270"/>
      <c r="AI2838" s="270"/>
      <c r="AJ2838" s="270"/>
      <c r="AK2838" s="270"/>
    </row>
    <row r="2839" spans="1:37" ht="15" x14ac:dyDescent="0.25">
      <c r="A2839" s="273"/>
      <c r="B2839" s="273"/>
      <c r="C2839" s="270"/>
      <c r="D2839" s="273"/>
      <c r="E2839" s="270"/>
      <c r="F2839" s="270"/>
      <c r="G2839" s="270"/>
      <c r="H2839" s="270"/>
      <c r="I2839" s="270"/>
      <c r="J2839" s="270"/>
      <c r="K2839" s="270"/>
      <c r="L2839" s="270"/>
      <c r="M2839" s="270"/>
      <c r="N2839" s="270"/>
      <c r="O2839" s="270"/>
      <c r="P2839" s="270"/>
      <c r="Q2839" s="270"/>
      <c r="R2839" s="270"/>
      <c r="S2839" s="270"/>
      <c r="T2839" s="270"/>
      <c r="U2839" s="270"/>
      <c r="V2839" s="270"/>
      <c r="W2839" s="270"/>
      <c r="X2839" s="270"/>
      <c r="Y2839" s="270"/>
      <c r="Z2839" s="270"/>
      <c r="AA2839" s="270"/>
      <c r="AB2839" s="270"/>
      <c r="AC2839" s="270"/>
      <c r="AD2839" s="270"/>
      <c r="AE2839" s="270"/>
      <c r="AF2839" s="270"/>
      <c r="AG2839" s="270"/>
      <c r="AH2839" s="270"/>
      <c r="AI2839" s="270"/>
      <c r="AJ2839" s="270"/>
      <c r="AK2839" s="270"/>
    </row>
    <row r="2840" spans="1:37" ht="15" x14ac:dyDescent="0.25">
      <c r="A2840" s="273"/>
      <c r="B2840" s="273"/>
      <c r="C2840" s="270"/>
      <c r="D2840" s="273"/>
      <c r="E2840" s="270"/>
      <c r="F2840" s="270"/>
      <c r="G2840" s="270"/>
      <c r="H2840" s="270"/>
      <c r="I2840" s="270"/>
      <c r="J2840" s="270"/>
      <c r="K2840" s="270"/>
      <c r="L2840" s="270"/>
      <c r="M2840" s="270"/>
      <c r="N2840" s="270"/>
      <c r="O2840" s="270"/>
      <c r="P2840" s="270"/>
      <c r="Q2840" s="270"/>
      <c r="R2840" s="270"/>
      <c r="S2840" s="270"/>
      <c r="T2840" s="270"/>
      <c r="U2840" s="270"/>
      <c r="V2840" s="270"/>
      <c r="W2840" s="270"/>
      <c r="X2840" s="270"/>
      <c r="Y2840" s="270"/>
      <c r="Z2840" s="270"/>
      <c r="AA2840" s="270"/>
      <c r="AB2840" s="270"/>
      <c r="AC2840" s="270"/>
      <c r="AD2840" s="270"/>
      <c r="AE2840" s="270"/>
      <c r="AF2840" s="270"/>
      <c r="AG2840" s="270"/>
      <c r="AH2840" s="270"/>
      <c r="AI2840" s="270"/>
      <c r="AJ2840" s="270"/>
      <c r="AK2840" s="270"/>
    </row>
    <row r="2841" spans="1:37" ht="15" x14ac:dyDescent="0.25">
      <c r="A2841" s="273"/>
      <c r="B2841" s="273"/>
      <c r="C2841" s="270"/>
      <c r="D2841" s="273"/>
      <c r="E2841" s="270"/>
      <c r="F2841" s="270"/>
      <c r="G2841" s="270"/>
      <c r="H2841" s="270"/>
      <c r="I2841" s="270"/>
      <c r="J2841" s="270"/>
      <c r="K2841" s="270"/>
      <c r="L2841" s="270"/>
      <c r="M2841" s="270"/>
      <c r="N2841" s="270"/>
      <c r="O2841" s="270"/>
      <c r="P2841" s="270"/>
      <c r="Q2841" s="270"/>
      <c r="R2841" s="270"/>
      <c r="S2841" s="270"/>
      <c r="T2841" s="270"/>
      <c r="U2841" s="270"/>
      <c r="V2841" s="270"/>
      <c r="W2841" s="270"/>
      <c r="X2841" s="270"/>
      <c r="Y2841" s="270"/>
      <c r="Z2841" s="270"/>
      <c r="AA2841" s="270"/>
      <c r="AB2841" s="270"/>
      <c r="AC2841" s="270"/>
      <c r="AD2841" s="270"/>
      <c r="AE2841" s="270"/>
      <c r="AF2841" s="270"/>
      <c r="AG2841" s="270"/>
      <c r="AH2841" s="270"/>
      <c r="AI2841" s="270"/>
      <c r="AJ2841" s="270"/>
      <c r="AK2841" s="270"/>
    </row>
    <row r="2842" spans="1:37" ht="15" x14ac:dyDescent="0.25">
      <c r="A2842" s="273"/>
      <c r="B2842" s="273"/>
      <c r="C2842" s="270"/>
      <c r="D2842" s="273"/>
      <c r="E2842" s="270"/>
      <c r="F2842" s="270"/>
      <c r="G2842" s="270"/>
      <c r="H2842" s="270"/>
      <c r="I2842" s="270"/>
      <c r="J2842" s="270"/>
      <c r="K2842" s="270"/>
      <c r="L2842" s="270"/>
      <c r="M2842" s="270"/>
      <c r="N2842" s="270"/>
      <c r="O2842" s="270"/>
      <c r="P2842" s="270"/>
      <c r="Q2842" s="270"/>
      <c r="R2842" s="270"/>
      <c r="S2842" s="270"/>
      <c r="T2842" s="270"/>
      <c r="U2842" s="270"/>
      <c r="V2842" s="270"/>
      <c r="W2842" s="270"/>
      <c r="X2842" s="270"/>
      <c r="Y2842" s="270"/>
      <c r="Z2842" s="270"/>
      <c r="AA2842" s="270"/>
      <c r="AB2842" s="270"/>
      <c r="AC2842" s="270"/>
      <c r="AD2842" s="270"/>
      <c r="AE2842" s="270"/>
      <c r="AF2842" s="270"/>
      <c r="AG2842" s="270"/>
      <c r="AH2842" s="270"/>
      <c r="AI2842" s="270"/>
      <c r="AJ2842" s="270"/>
      <c r="AK2842" s="270"/>
    </row>
    <row r="2843" spans="1:37" ht="15" x14ac:dyDescent="0.25">
      <c r="A2843" s="273"/>
      <c r="B2843" s="273"/>
      <c r="C2843" s="270"/>
      <c r="D2843" s="273"/>
      <c r="E2843" s="270"/>
      <c r="F2843" s="270"/>
      <c r="G2843" s="270"/>
      <c r="H2843" s="270"/>
      <c r="I2843" s="270"/>
      <c r="J2843" s="270"/>
      <c r="K2843" s="270"/>
      <c r="L2843" s="270"/>
      <c r="M2843" s="270"/>
      <c r="N2843" s="270"/>
      <c r="O2843" s="270"/>
      <c r="P2843" s="270"/>
      <c r="Q2843" s="270"/>
      <c r="R2843" s="270"/>
      <c r="S2843" s="270"/>
      <c r="T2843" s="270"/>
      <c r="U2843" s="270"/>
      <c r="V2843" s="270"/>
      <c r="W2843" s="270"/>
      <c r="X2843" s="270"/>
      <c r="Y2843" s="270"/>
      <c r="Z2843" s="270"/>
      <c r="AA2843" s="270"/>
      <c r="AB2843" s="270"/>
      <c r="AC2843" s="270"/>
      <c r="AD2843" s="270"/>
      <c r="AE2843" s="270"/>
      <c r="AF2843" s="270"/>
      <c r="AG2843" s="270"/>
      <c r="AH2843" s="270"/>
      <c r="AI2843" s="270"/>
      <c r="AJ2843" s="270"/>
      <c r="AK2843" s="270"/>
    </row>
    <row r="2844" spans="1:37" ht="15" x14ac:dyDescent="0.25">
      <c r="A2844" s="273"/>
      <c r="B2844" s="273"/>
      <c r="C2844" s="270"/>
      <c r="D2844" s="273"/>
      <c r="E2844" s="270"/>
      <c r="F2844" s="270"/>
      <c r="G2844" s="270"/>
      <c r="H2844" s="270"/>
      <c r="I2844" s="270"/>
      <c r="J2844" s="270"/>
      <c r="K2844" s="270"/>
      <c r="L2844" s="270"/>
      <c r="M2844" s="270"/>
      <c r="N2844" s="270"/>
      <c r="O2844" s="270"/>
      <c r="P2844" s="270"/>
      <c r="Q2844" s="270"/>
      <c r="R2844" s="270"/>
      <c r="S2844" s="270"/>
      <c r="T2844" s="270"/>
      <c r="U2844" s="270"/>
      <c r="V2844" s="270"/>
      <c r="W2844" s="270"/>
      <c r="X2844" s="270"/>
      <c r="Y2844" s="270"/>
      <c r="Z2844" s="270"/>
      <c r="AA2844" s="270"/>
      <c r="AB2844" s="270"/>
      <c r="AC2844" s="270"/>
      <c r="AD2844" s="270"/>
      <c r="AE2844" s="270"/>
      <c r="AF2844" s="270"/>
      <c r="AG2844" s="270"/>
      <c r="AH2844" s="270"/>
      <c r="AI2844" s="270"/>
      <c r="AJ2844" s="270"/>
      <c r="AK2844" s="270"/>
    </row>
    <row r="2845" spans="1:37" ht="15" x14ac:dyDescent="0.25">
      <c r="A2845" s="273"/>
      <c r="B2845" s="273"/>
      <c r="C2845" s="270"/>
      <c r="D2845" s="273"/>
      <c r="E2845" s="270"/>
      <c r="F2845" s="270"/>
      <c r="G2845" s="270"/>
      <c r="H2845" s="270"/>
      <c r="I2845" s="270"/>
      <c r="J2845" s="270"/>
      <c r="K2845" s="270"/>
      <c r="L2845" s="270"/>
      <c r="M2845" s="270"/>
      <c r="N2845" s="270"/>
      <c r="O2845" s="270"/>
      <c r="P2845" s="270"/>
      <c r="Q2845" s="270"/>
      <c r="R2845" s="270"/>
      <c r="S2845" s="270"/>
      <c r="T2845" s="270"/>
      <c r="U2845" s="270"/>
      <c r="V2845" s="270"/>
      <c r="W2845" s="270"/>
      <c r="X2845" s="270"/>
      <c r="Y2845" s="270"/>
      <c r="Z2845" s="270"/>
      <c r="AA2845" s="270"/>
      <c r="AB2845" s="270"/>
      <c r="AC2845" s="270"/>
      <c r="AD2845" s="270"/>
      <c r="AE2845" s="270"/>
      <c r="AF2845" s="270"/>
      <c r="AG2845" s="270"/>
      <c r="AH2845" s="270"/>
      <c r="AI2845" s="270"/>
      <c r="AJ2845" s="270"/>
      <c r="AK2845" s="270"/>
    </row>
    <row r="2846" spans="1:37" ht="15" x14ac:dyDescent="0.25">
      <c r="A2846" s="273"/>
      <c r="B2846" s="273"/>
      <c r="C2846" s="270"/>
      <c r="D2846" s="273"/>
      <c r="E2846" s="270"/>
      <c r="F2846" s="270"/>
      <c r="G2846" s="270"/>
      <c r="H2846" s="270"/>
      <c r="I2846" s="270"/>
      <c r="J2846" s="270"/>
      <c r="K2846" s="270"/>
      <c r="L2846" s="270"/>
      <c r="M2846" s="270"/>
      <c r="N2846" s="270"/>
      <c r="O2846" s="270"/>
      <c r="P2846" s="270"/>
      <c r="Q2846" s="270"/>
      <c r="R2846" s="270"/>
      <c r="S2846" s="270"/>
      <c r="T2846" s="270"/>
      <c r="U2846" s="270"/>
      <c r="V2846" s="270"/>
      <c r="W2846" s="270"/>
      <c r="X2846" s="270"/>
      <c r="Y2846" s="270"/>
      <c r="Z2846" s="270"/>
      <c r="AA2846" s="270"/>
      <c r="AB2846" s="270"/>
      <c r="AC2846" s="270"/>
      <c r="AD2846" s="270"/>
      <c r="AE2846" s="270"/>
      <c r="AF2846" s="270"/>
      <c r="AG2846" s="270"/>
      <c r="AH2846" s="270"/>
      <c r="AI2846" s="270"/>
      <c r="AJ2846" s="270"/>
      <c r="AK2846" s="270"/>
    </row>
    <row r="2847" spans="1:37" ht="15" x14ac:dyDescent="0.25">
      <c r="A2847" s="273"/>
      <c r="B2847" s="273"/>
      <c r="C2847" s="270"/>
      <c r="D2847" s="273"/>
      <c r="E2847" s="270"/>
      <c r="F2847" s="270"/>
      <c r="G2847" s="270"/>
      <c r="H2847" s="270"/>
      <c r="I2847" s="270"/>
      <c r="J2847" s="270"/>
      <c r="K2847" s="270"/>
      <c r="L2847" s="270"/>
      <c r="M2847" s="270"/>
      <c r="N2847" s="270"/>
      <c r="O2847" s="270"/>
      <c r="P2847" s="270"/>
      <c r="Q2847" s="270"/>
      <c r="R2847" s="270"/>
      <c r="S2847" s="270"/>
      <c r="T2847" s="270"/>
      <c r="U2847" s="270"/>
      <c r="V2847" s="270"/>
      <c r="W2847" s="270"/>
      <c r="X2847" s="270"/>
      <c r="Y2847" s="270"/>
      <c r="Z2847" s="270"/>
      <c r="AA2847" s="270"/>
      <c r="AB2847" s="270"/>
      <c r="AC2847" s="270"/>
      <c r="AD2847" s="270"/>
      <c r="AE2847" s="270"/>
      <c r="AF2847" s="270"/>
      <c r="AG2847" s="270"/>
      <c r="AH2847" s="270"/>
      <c r="AI2847" s="270"/>
      <c r="AJ2847" s="270"/>
      <c r="AK2847" s="270"/>
    </row>
    <row r="2848" spans="1:37" ht="15" x14ac:dyDescent="0.25">
      <c r="A2848" s="273"/>
      <c r="B2848" s="273"/>
      <c r="C2848" s="270"/>
      <c r="D2848" s="273"/>
      <c r="E2848" s="270"/>
      <c r="F2848" s="270"/>
      <c r="G2848" s="270"/>
      <c r="H2848" s="270"/>
      <c r="I2848" s="270"/>
      <c r="J2848" s="270"/>
      <c r="K2848" s="270"/>
      <c r="L2848" s="270"/>
      <c r="M2848" s="270"/>
      <c r="N2848" s="270"/>
      <c r="O2848" s="270"/>
      <c r="P2848" s="270"/>
      <c r="Q2848" s="270"/>
      <c r="R2848" s="270"/>
      <c r="S2848" s="270"/>
      <c r="T2848" s="270"/>
      <c r="U2848" s="270"/>
      <c r="V2848" s="270"/>
      <c r="W2848" s="270"/>
      <c r="X2848" s="270"/>
      <c r="Y2848" s="270"/>
      <c r="Z2848" s="270"/>
      <c r="AA2848" s="270"/>
      <c r="AB2848" s="270"/>
      <c r="AC2848" s="270"/>
      <c r="AD2848" s="270"/>
      <c r="AE2848" s="270"/>
      <c r="AF2848" s="270"/>
      <c r="AG2848" s="270"/>
      <c r="AH2848" s="270"/>
      <c r="AI2848" s="270"/>
      <c r="AJ2848" s="270"/>
      <c r="AK2848" s="270"/>
    </row>
    <row r="2849" spans="1:37" ht="15" x14ac:dyDescent="0.25">
      <c r="A2849" s="273"/>
      <c r="B2849" s="273"/>
      <c r="C2849" s="270"/>
      <c r="D2849" s="273"/>
      <c r="E2849" s="270"/>
      <c r="F2849" s="270"/>
      <c r="G2849" s="270"/>
      <c r="H2849" s="270"/>
      <c r="I2849" s="270"/>
      <c r="J2849" s="270"/>
      <c r="K2849" s="270"/>
      <c r="L2849" s="270"/>
      <c r="M2849" s="270"/>
      <c r="N2849" s="270"/>
      <c r="O2849" s="270"/>
      <c r="P2849" s="270"/>
      <c r="Q2849" s="270"/>
      <c r="R2849" s="270"/>
      <c r="S2849" s="270"/>
      <c r="T2849" s="270"/>
      <c r="U2849" s="270"/>
      <c r="V2849" s="270"/>
      <c r="W2849" s="270"/>
      <c r="X2849" s="270"/>
      <c r="Y2849" s="270"/>
      <c r="Z2849" s="270"/>
      <c r="AA2849" s="270"/>
      <c r="AB2849" s="270"/>
      <c r="AC2849" s="270"/>
      <c r="AD2849" s="270"/>
      <c r="AE2849" s="270"/>
      <c r="AF2849" s="270"/>
      <c r="AG2849" s="270"/>
      <c r="AH2849" s="270"/>
      <c r="AI2849" s="270"/>
      <c r="AJ2849" s="270"/>
      <c r="AK2849" s="270"/>
    </row>
    <row r="2850" spans="1:37" ht="15" x14ac:dyDescent="0.25">
      <c r="A2850" s="273"/>
      <c r="B2850" s="273"/>
      <c r="C2850" s="270"/>
      <c r="D2850" s="273"/>
      <c r="E2850" s="270"/>
      <c r="F2850" s="270"/>
      <c r="G2850" s="270"/>
      <c r="H2850" s="270"/>
      <c r="I2850" s="270"/>
      <c r="J2850" s="270"/>
      <c r="K2850" s="270"/>
      <c r="L2850" s="270"/>
      <c r="M2850" s="270"/>
      <c r="N2850" s="270"/>
      <c r="O2850" s="270"/>
      <c r="P2850" s="270"/>
      <c r="Q2850" s="270"/>
      <c r="R2850" s="270"/>
      <c r="S2850" s="270"/>
      <c r="T2850" s="270"/>
      <c r="U2850" s="270"/>
      <c r="V2850" s="270"/>
      <c r="W2850" s="270"/>
      <c r="X2850" s="270"/>
      <c r="Y2850" s="270"/>
      <c r="Z2850" s="270"/>
      <c r="AA2850" s="270"/>
      <c r="AB2850" s="270"/>
      <c r="AC2850" s="270"/>
      <c r="AD2850" s="270"/>
      <c r="AE2850" s="270"/>
      <c r="AF2850" s="270"/>
      <c r="AG2850" s="270"/>
      <c r="AH2850" s="270"/>
      <c r="AI2850" s="270"/>
      <c r="AJ2850" s="270"/>
      <c r="AK2850" s="270"/>
    </row>
    <row r="2851" spans="1:37" ht="15" x14ac:dyDescent="0.25">
      <c r="A2851" s="273"/>
      <c r="B2851" s="273"/>
      <c r="C2851" s="270"/>
      <c r="D2851" s="273"/>
      <c r="E2851" s="270"/>
      <c r="F2851" s="270"/>
      <c r="G2851" s="270"/>
      <c r="H2851" s="270"/>
      <c r="I2851" s="270"/>
      <c r="J2851" s="270"/>
      <c r="K2851" s="270"/>
      <c r="L2851" s="270"/>
      <c r="M2851" s="270"/>
      <c r="N2851" s="270"/>
      <c r="O2851" s="270"/>
      <c r="P2851" s="270"/>
      <c r="Q2851" s="270"/>
      <c r="R2851" s="270"/>
      <c r="S2851" s="270"/>
      <c r="T2851" s="270"/>
      <c r="U2851" s="270"/>
      <c r="V2851" s="270"/>
      <c r="W2851" s="270"/>
      <c r="X2851" s="270"/>
      <c r="Y2851" s="270"/>
      <c r="Z2851" s="270"/>
      <c r="AA2851" s="270"/>
      <c r="AB2851" s="270"/>
      <c r="AC2851" s="270"/>
      <c r="AD2851" s="270"/>
      <c r="AE2851" s="270"/>
      <c r="AF2851" s="270"/>
      <c r="AG2851" s="270"/>
      <c r="AH2851" s="270"/>
      <c r="AI2851" s="270"/>
      <c r="AJ2851" s="270"/>
      <c r="AK2851" s="270"/>
    </row>
    <row r="2852" spans="1:37" ht="15" x14ac:dyDescent="0.25">
      <c r="A2852" s="273"/>
      <c r="B2852" s="273"/>
      <c r="C2852" s="270"/>
      <c r="D2852" s="273"/>
      <c r="E2852" s="270"/>
      <c r="F2852" s="270"/>
      <c r="G2852" s="270"/>
      <c r="H2852" s="270"/>
      <c r="I2852" s="270"/>
      <c r="J2852" s="270"/>
      <c r="K2852" s="270"/>
      <c r="L2852" s="270"/>
      <c r="M2852" s="270"/>
      <c r="N2852" s="270"/>
      <c r="O2852" s="270"/>
      <c r="P2852" s="270"/>
      <c r="Q2852" s="270"/>
      <c r="R2852" s="270"/>
      <c r="S2852" s="270"/>
      <c r="T2852" s="270"/>
      <c r="U2852" s="270"/>
      <c r="V2852" s="270"/>
      <c r="W2852" s="270"/>
      <c r="X2852" s="270"/>
      <c r="Y2852" s="270"/>
      <c r="Z2852" s="270"/>
      <c r="AA2852" s="270"/>
      <c r="AB2852" s="270"/>
      <c r="AC2852" s="270"/>
      <c r="AD2852" s="270"/>
      <c r="AE2852" s="270"/>
      <c r="AF2852" s="270"/>
      <c r="AG2852" s="270"/>
      <c r="AH2852" s="270"/>
      <c r="AI2852" s="270"/>
      <c r="AJ2852" s="270"/>
      <c r="AK2852" s="270"/>
    </row>
    <row r="2853" spans="1:37" ht="15" x14ac:dyDescent="0.25">
      <c r="A2853" s="273"/>
      <c r="B2853" s="273"/>
      <c r="C2853" s="270"/>
      <c r="D2853" s="273"/>
      <c r="E2853" s="270"/>
      <c r="F2853" s="270"/>
      <c r="G2853" s="270"/>
      <c r="H2853" s="270"/>
      <c r="I2853" s="270"/>
      <c r="J2853" s="270"/>
      <c r="K2853" s="270"/>
      <c r="L2853" s="270"/>
      <c r="M2853" s="270"/>
      <c r="N2853" s="270"/>
      <c r="O2853" s="270"/>
      <c r="P2853" s="270"/>
      <c r="Q2853" s="270"/>
      <c r="R2853" s="270"/>
      <c r="S2853" s="270"/>
      <c r="T2853" s="270"/>
      <c r="U2853" s="270"/>
      <c r="V2853" s="270"/>
      <c r="W2853" s="270"/>
      <c r="X2853" s="270"/>
      <c r="Y2853" s="270"/>
      <c r="Z2853" s="270"/>
      <c r="AA2853" s="270"/>
      <c r="AB2853" s="270"/>
      <c r="AC2853" s="270"/>
      <c r="AD2853" s="270"/>
      <c r="AE2853" s="270"/>
      <c r="AF2853" s="270"/>
      <c r="AG2853" s="270"/>
      <c r="AH2853" s="270"/>
      <c r="AI2853" s="270"/>
      <c r="AJ2853" s="270"/>
      <c r="AK2853" s="270"/>
    </row>
    <row r="2854" spans="1:37" ht="15" x14ac:dyDescent="0.25">
      <c r="A2854" s="273"/>
      <c r="B2854" s="273"/>
      <c r="C2854" s="270"/>
      <c r="D2854" s="273"/>
      <c r="E2854" s="270"/>
      <c r="F2854" s="270"/>
      <c r="G2854" s="270"/>
      <c r="H2854" s="270"/>
      <c r="I2854" s="270"/>
      <c r="J2854" s="270"/>
      <c r="K2854" s="270"/>
      <c r="L2854" s="270"/>
      <c r="M2854" s="270"/>
      <c r="N2854" s="270"/>
      <c r="O2854" s="270"/>
      <c r="P2854" s="270"/>
      <c r="Q2854" s="270"/>
      <c r="R2854" s="270"/>
      <c r="S2854" s="270"/>
      <c r="T2854" s="270"/>
      <c r="U2854" s="270"/>
      <c r="V2854" s="270"/>
      <c r="W2854" s="270"/>
      <c r="X2854" s="270"/>
      <c r="Y2854" s="270"/>
      <c r="Z2854" s="270"/>
      <c r="AA2854" s="270"/>
      <c r="AB2854" s="270"/>
      <c r="AC2854" s="270"/>
      <c r="AD2854" s="270"/>
      <c r="AE2854" s="270"/>
      <c r="AF2854" s="270"/>
      <c r="AG2854" s="270"/>
      <c r="AH2854" s="270"/>
      <c r="AI2854" s="270"/>
      <c r="AJ2854" s="270"/>
      <c r="AK2854" s="270"/>
    </row>
    <row r="2855" spans="1:37" ht="15" x14ac:dyDescent="0.25">
      <c r="A2855" s="273"/>
      <c r="B2855" s="273"/>
      <c r="C2855" s="270"/>
      <c r="D2855" s="273"/>
      <c r="E2855" s="270"/>
      <c r="F2855" s="270"/>
      <c r="G2855" s="270"/>
      <c r="H2855" s="270"/>
      <c r="I2855" s="270"/>
      <c r="J2855" s="270"/>
      <c r="K2855" s="270"/>
      <c r="L2855" s="270"/>
      <c r="M2855" s="270"/>
      <c r="N2855" s="270"/>
      <c r="O2855" s="270"/>
      <c r="P2855" s="270"/>
      <c r="Q2855" s="270"/>
      <c r="R2855" s="270"/>
      <c r="S2855" s="270"/>
      <c r="T2855" s="270"/>
      <c r="U2855" s="270"/>
      <c r="V2855" s="270"/>
      <c r="W2855" s="270"/>
      <c r="X2855" s="270"/>
      <c r="Y2855" s="270"/>
      <c r="Z2855" s="270"/>
      <c r="AA2855" s="270"/>
      <c r="AB2855" s="270"/>
      <c r="AC2855" s="270"/>
      <c r="AD2855" s="270"/>
      <c r="AE2855" s="270"/>
      <c r="AF2855" s="270"/>
      <c r="AG2855" s="270"/>
      <c r="AH2855" s="270"/>
      <c r="AI2855" s="270"/>
      <c r="AJ2855" s="270"/>
      <c r="AK2855" s="270"/>
    </row>
    <row r="2856" spans="1:37" ht="15" x14ac:dyDescent="0.25">
      <c r="A2856" s="273"/>
      <c r="B2856" s="273"/>
      <c r="C2856" s="270"/>
      <c r="D2856" s="273"/>
      <c r="E2856" s="270"/>
      <c r="F2856" s="270"/>
      <c r="G2856" s="270"/>
      <c r="H2856" s="270"/>
      <c r="I2856" s="270"/>
      <c r="J2856" s="270"/>
      <c r="K2856" s="270"/>
      <c r="L2856" s="270"/>
      <c r="M2856" s="270"/>
      <c r="N2856" s="270"/>
      <c r="O2856" s="270"/>
      <c r="P2856" s="270"/>
      <c r="Q2856" s="270"/>
      <c r="R2856" s="270"/>
      <c r="S2856" s="270"/>
      <c r="T2856" s="270"/>
      <c r="U2856" s="270"/>
      <c r="V2856" s="270"/>
      <c r="W2856" s="270"/>
      <c r="X2856" s="270"/>
      <c r="Y2856" s="270"/>
      <c r="Z2856" s="270"/>
      <c r="AA2856" s="270"/>
      <c r="AB2856" s="270"/>
      <c r="AC2856" s="270"/>
      <c r="AD2856" s="270"/>
      <c r="AE2856" s="270"/>
      <c r="AF2856" s="270"/>
      <c r="AG2856" s="270"/>
      <c r="AH2856" s="270"/>
      <c r="AI2856" s="270"/>
      <c r="AJ2856" s="270"/>
      <c r="AK2856" s="270"/>
    </row>
    <row r="2857" spans="1:37" ht="15" x14ac:dyDescent="0.25">
      <c r="A2857" s="273"/>
      <c r="B2857" s="273"/>
      <c r="C2857" s="270"/>
      <c r="D2857" s="273"/>
      <c r="E2857" s="270"/>
      <c r="F2857" s="270"/>
      <c r="G2857" s="270"/>
      <c r="H2857" s="270"/>
      <c r="I2857" s="270"/>
      <c r="J2857" s="270"/>
      <c r="K2857" s="270"/>
      <c r="L2857" s="270"/>
      <c r="M2857" s="270"/>
      <c r="N2857" s="270"/>
      <c r="O2857" s="270"/>
      <c r="P2857" s="270"/>
      <c r="Q2857" s="270"/>
      <c r="R2857" s="270"/>
      <c r="S2857" s="270"/>
      <c r="T2857" s="270"/>
      <c r="U2857" s="270"/>
      <c r="V2857" s="270"/>
      <c r="W2857" s="270"/>
      <c r="X2857" s="270"/>
      <c r="Y2857" s="270"/>
      <c r="Z2857" s="270"/>
      <c r="AA2857" s="270"/>
      <c r="AB2857" s="270"/>
      <c r="AC2857" s="270"/>
      <c r="AD2857" s="270"/>
      <c r="AE2857" s="270"/>
      <c r="AF2857" s="270"/>
      <c r="AG2857" s="270"/>
      <c r="AH2857" s="270"/>
      <c r="AI2857" s="270"/>
      <c r="AJ2857" s="270"/>
      <c r="AK2857" s="270"/>
    </row>
    <row r="2858" spans="1:37" ht="15" x14ac:dyDescent="0.25">
      <c r="A2858" s="273"/>
      <c r="B2858" s="273"/>
      <c r="C2858" s="270"/>
      <c r="D2858" s="273"/>
      <c r="E2858" s="270"/>
      <c r="F2858" s="270"/>
      <c r="G2858" s="270"/>
      <c r="H2858" s="270"/>
      <c r="I2858" s="270"/>
      <c r="J2858" s="270"/>
      <c r="K2858" s="270"/>
      <c r="L2858" s="270"/>
      <c r="M2858" s="270"/>
      <c r="N2858" s="270"/>
      <c r="O2858" s="270"/>
      <c r="P2858" s="270"/>
      <c r="Q2858" s="270"/>
      <c r="R2858" s="270"/>
      <c r="S2858" s="270"/>
      <c r="T2858" s="270"/>
      <c r="U2858" s="270"/>
      <c r="V2858" s="270"/>
      <c r="W2858" s="270"/>
      <c r="X2858" s="270"/>
      <c r="Y2858" s="270"/>
      <c r="Z2858" s="270"/>
      <c r="AA2858" s="270"/>
      <c r="AB2858" s="270"/>
      <c r="AC2858" s="270"/>
      <c r="AD2858" s="270"/>
      <c r="AE2858" s="270"/>
      <c r="AF2858" s="270"/>
      <c r="AG2858" s="270"/>
      <c r="AH2858" s="270"/>
      <c r="AI2858" s="270"/>
      <c r="AJ2858" s="270"/>
      <c r="AK2858" s="270"/>
    </row>
    <row r="2859" spans="1:37" ht="15" x14ac:dyDescent="0.25">
      <c r="A2859" s="273"/>
      <c r="B2859" s="273"/>
      <c r="C2859" s="270"/>
      <c r="D2859" s="273"/>
      <c r="E2859" s="270"/>
      <c r="F2859" s="270"/>
      <c r="G2859" s="270"/>
      <c r="H2859" s="270"/>
      <c r="I2859" s="270"/>
      <c r="J2859" s="270"/>
      <c r="K2859" s="270"/>
      <c r="L2859" s="270"/>
      <c r="M2859" s="270"/>
      <c r="N2859" s="270"/>
      <c r="O2859" s="270"/>
      <c r="P2859" s="270"/>
      <c r="Q2859" s="270"/>
      <c r="R2859" s="270"/>
      <c r="S2859" s="270"/>
      <c r="T2859" s="270"/>
      <c r="U2859" s="270"/>
      <c r="V2859" s="270"/>
      <c r="W2859" s="270"/>
      <c r="X2859" s="270"/>
      <c r="Y2859" s="270"/>
      <c r="Z2859" s="270"/>
      <c r="AA2859" s="270"/>
      <c r="AB2859" s="270"/>
      <c r="AC2859" s="270"/>
      <c r="AD2859" s="270"/>
      <c r="AE2859" s="270"/>
      <c r="AF2859" s="270"/>
      <c r="AG2859" s="270"/>
      <c r="AH2859" s="270"/>
      <c r="AI2859" s="270"/>
      <c r="AJ2859" s="270"/>
      <c r="AK2859" s="270"/>
    </row>
    <row r="2860" spans="1:37" ht="15" x14ac:dyDescent="0.25">
      <c r="A2860" s="273"/>
      <c r="B2860" s="273"/>
      <c r="C2860" s="270"/>
      <c r="D2860" s="273"/>
      <c r="E2860" s="270"/>
      <c r="F2860" s="270"/>
      <c r="G2860" s="270"/>
      <c r="H2860" s="270"/>
      <c r="I2860" s="270"/>
      <c r="J2860" s="270"/>
      <c r="K2860" s="270"/>
      <c r="L2860" s="270"/>
      <c r="M2860" s="270"/>
      <c r="N2860" s="270"/>
      <c r="O2860" s="270"/>
      <c r="P2860" s="270"/>
      <c r="Q2860" s="270"/>
      <c r="R2860" s="270"/>
      <c r="S2860" s="270"/>
      <c r="T2860" s="270"/>
      <c r="U2860" s="270"/>
      <c r="V2860" s="270"/>
      <c r="W2860" s="270"/>
      <c r="X2860" s="270"/>
      <c r="Y2860" s="270"/>
      <c r="Z2860" s="270"/>
      <c r="AA2860" s="270"/>
      <c r="AB2860" s="270"/>
      <c r="AC2860" s="270"/>
      <c r="AD2860" s="270"/>
      <c r="AE2860" s="270"/>
      <c r="AF2860" s="270"/>
      <c r="AG2860" s="270"/>
      <c r="AH2860" s="270"/>
      <c r="AI2860" s="270"/>
      <c r="AJ2860" s="270"/>
      <c r="AK2860" s="270"/>
    </row>
    <row r="2861" spans="1:37" ht="15" x14ac:dyDescent="0.25">
      <c r="A2861" s="273"/>
      <c r="B2861" s="273"/>
      <c r="C2861" s="270"/>
      <c r="D2861" s="273"/>
      <c r="E2861" s="270"/>
      <c r="F2861" s="270"/>
      <c r="G2861" s="270"/>
      <c r="H2861" s="270"/>
      <c r="I2861" s="270"/>
      <c r="J2861" s="270"/>
      <c r="K2861" s="270"/>
      <c r="L2861" s="270"/>
      <c r="M2861" s="270"/>
      <c r="N2861" s="270"/>
      <c r="O2861" s="270"/>
      <c r="P2861" s="270"/>
      <c r="Q2861" s="270"/>
      <c r="R2861" s="270"/>
      <c r="S2861" s="270"/>
      <c r="T2861" s="270"/>
      <c r="U2861" s="270"/>
      <c r="V2861" s="270"/>
      <c r="W2861" s="270"/>
      <c r="X2861" s="270"/>
      <c r="Y2861" s="270"/>
      <c r="Z2861" s="270"/>
      <c r="AA2861" s="270"/>
      <c r="AB2861" s="270"/>
      <c r="AC2861" s="270"/>
      <c r="AD2861" s="270"/>
      <c r="AE2861" s="270"/>
      <c r="AF2861" s="270"/>
      <c r="AG2861" s="270"/>
      <c r="AH2861" s="270"/>
      <c r="AI2861" s="270"/>
      <c r="AJ2861" s="270"/>
      <c r="AK2861" s="270"/>
    </row>
    <row r="2862" spans="1:37" ht="15" x14ac:dyDescent="0.25">
      <c r="A2862" s="273"/>
      <c r="B2862" s="273"/>
      <c r="C2862" s="270"/>
      <c r="D2862" s="273"/>
      <c r="E2862" s="270"/>
      <c r="F2862" s="270"/>
      <c r="G2862" s="270"/>
      <c r="H2862" s="270"/>
      <c r="I2862" s="270"/>
      <c r="J2862" s="270"/>
      <c r="K2862" s="270"/>
      <c r="L2862" s="270"/>
      <c r="M2862" s="270"/>
      <c r="N2862" s="270"/>
      <c r="O2862" s="270"/>
      <c r="P2862" s="270"/>
      <c r="Q2862" s="270"/>
      <c r="R2862" s="270"/>
      <c r="S2862" s="270"/>
      <c r="T2862" s="270"/>
      <c r="U2862" s="270"/>
      <c r="V2862" s="270"/>
      <c r="W2862" s="270"/>
      <c r="X2862" s="270"/>
      <c r="Y2862" s="270"/>
      <c r="Z2862" s="270"/>
      <c r="AA2862" s="270"/>
      <c r="AB2862" s="270"/>
      <c r="AC2862" s="270"/>
      <c r="AD2862" s="270"/>
      <c r="AE2862" s="270"/>
      <c r="AF2862" s="270"/>
      <c r="AG2862" s="270"/>
      <c r="AH2862" s="270"/>
      <c r="AI2862" s="270"/>
      <c r="AJ2862" s="270"/>
      <c r="AK2862" s="270"/>
    </row>
    <row r="2863" spans="1:37" ht="15" x14ac:dyDescent="0.25">
      <c r="A2863" s="273"/>
      <c r="B2863" s="273"/>
      <c r="C2863" s="270"/>
      <c r="D2863" s="273"/>
      <c r="E2863" s="270"/>
      <c r="F2863" s="270"/>
      <c r="G2863" s="270"/>
      <c r="H2863" s="270"/>
      <c r="I2863" s="270"/>
      <c r="J2863" s="270"/>
      <c r="K2863" s="270"/>
      <c r="L2863" s="270"/>
      <c r="M2863" s="270"/>
      <c r="N2863" s="270"/>
      <c r="O2863" s="270"/>
      <c r="P2863" s="270"/>
      <c r="Q2863" s="270"/>
      <c r="R2863" s="270"/>
      <c r="S2863" s="270"/>
      <c r="T2863" s="270"/>
      <c r="U2863" s="270"/>
      <c r="V2863" s="270"/>
      <c r="W2863" s="270"/>
      <c r="X2863" s="270"/>
      <c r="Y2863" s="270"/>
      <c r="Z2863" s="270"/>
      <c r="AA2863" s="270"/>
      <c r="AB2863" s="270"/>
      <c r="AC2863" s="270"/>
      <c r="AD2863" s="270"/>
      <c r="AE2863" s="270"/>
      <c r="AF2863" s="270"/>
      <c r="AG2863" s="270"/>
      <c r="AH2863" s="270"/>
      <c r="AI2863" s="270"/>
      <c r="AJ2863" s="270"/>
      <c r="AK2863" s="270"/>
    </row>
    <row r="2864" spans="1:37" ht="15" x14ac:dyDescent="0.25">
      <c r="A2864" s="273"/>
      <c r="B2864" s="273"/>
      <c r="C2864" s="270"/>
      <c r="D2864" s="273"/>
      <c r="E2864" s="270"/>
      <c r="F2864" s="270"/>
      <c r="G2864" s="270"/>
      <c r="H2864" s="270"/>
      <c r="I2864" s="270"/>
      <c r="J2864" s="270"/>
      <c r="K2864" s="270"/>
      <c r="L2864" s="270"/>
      <c r="M2864" s="270"/>
      <c r="N2864" s="270"/>
      <c r="O2864" s="270"/>
      <c r="P2864" s="270"/>
      <c r="Q2864" s="270"/>
      <c r="R2864" s="270"/>
      <c r="S2864" s="270"/>
      <c r="T2864" s="270"/>
      <c r="U2864" s="270"/>
      <c r="V2864" s="270"/>
      <c r="W2864" s="270"/>
      <c r="X2864" s="270"/>
      <c r="Y2864" s="270"/>
      <c r="Z2864" s="270"/>
      <c r="AA2864" s="270"/>
      <c r="AB2864" s="270"/>
      <c r="AC2864" s="270"/>
      <c r="AD2864" s="270"/>
      <c r="AE2864" s="270"/>
      <c r="AF2864" s="270"/>
      <c r="AG2864" s="270"/>
      <c r="AH2864" s="270"/>
      <c r="AI2864" s="270"/>
      <c r="AJ2864" s="270"/>
      <c r="AK2864" s="270"/>
    </row>
    <row r="2865" spans="1:37" ht="15" x14ac:dyDescent="0.25">
      <c r="A2865" s="273"/>
      <c r="B2865" s="273"/>
      <c r="C2865" s="270"/>
      <c r="D2865" s="273"/>
      <c r="E2865" s="270"/>
      <c r="F2865" s="270"/>
      <c r="G2865" s="270"/>
      <c r="H2865" s="270"/>
      <c r="I2865" s="270"/>
      <c r="J2865" s="270"/>
      <c r="K2865" s="270"/>
      <c r="L2865" s="270"/>
      <c r="M2865" s="270"/>
      <c r="N2865" s="270"/>
      <c r="O2865" s="270"/>
      <c r="P2865" s="270"/>
      <c r="Q2865" s="270"/>
      <c r="R2865" s="270"/>
      <c r="S2865" s="270"/>
      <c r="T2865" s="270"/>
      <c r="U2865" s="270"/>
      <c r="V2865" s="270"/>
      <c r="W2865" s="270"/>
      <c r="X2865" s="270"/>
      <c r="Y2865" s="270"/>
      <c r="Z2865" s="270"/>
      <c r="AA2865" s="270"/>
      <c r="AB2865" s="270"/>
      <c r="AC2865" s="270"/>
      <c r="AD2865" s="270"/>
      <c r="AE2865" s="270"/>
      <c r="AF2865" s="270"/>
      <c r="AG2865" s="270"/>
      <c r="AH2865" s="270"/>
      <c r="AI2865" s="270"/>
      <c r="AJ2865" s="270"/>
      <c r="AK2865" s="270"/>
    </row>
    <row r="2866" spans="1:37" ht="15" x14ac:dyDescent="0.25">
      <c r="A2866" s="273"/>
      <c r="B2866" s="273"/>
      <c r="C2866" s="270"/>
      <c r="D2866" s="273"/>
      <c r="E2866" s="270"/>
      <c r="F2866" s="270"/>
      <c r="G2866" s="270"/>
      <c r="H2866" s="270"/>
      <c r="I2866" s="270"/>
      <c r="J2866" s="270"/>
      <c r="K2866" s="270"/>
      <c r="L2866" s="270"/>
      <c r="M2866" s="270"/>
      <c r="N2866" s="270"/>
      <c r="O2866" s="270"/>
      <c r="P2866" s="270"/>
      <c r="Q2866" s="270"/>
      <c r="R2866" s="270"/>
      <c r="S2866" s="270"/>
      <c r="T2866" s="270"/>
      <c r="U2866" s="270"/>
      <c r="V2866" s="270"/>
      <c r="W2866" s="270"/>
      <c r="X2866" s="270"/>
      <c r="Y2866" s="270"/>
      <c r="Z2866" s="270"/>
      <c r="AA2866" s="270"/>
      <c r="AB2866" s="270"/>
      <c r="AC2866" s="270"/>
      <c r="AD2866" s="270"/>
      <c r="AE2866" s="270"/>
      <c r="AF2866" s="270"/>
      <c r="AG2866" s="270"/>
      <c r="AH2866" s="270"/>
      <c r="AI2866" s="270"/>
      <c r="AJ2866" s="270"/>
      <c r="AK2866" s="270"/>
    </row>
    <row r="2867" spans="1:37" ht="15" x14ac:dyDescent="0.25">
      <c r="A2867" s="273"/>
      <c r="B2867" s="273"/>
      <c r="C2867" s="270"/>
      <c r="D2867" s="273"/>
      <c r="E2867" s="270"/>
      <c r="F2867" s="270"/>
      <c r="G2867" s="270"/>
      <c r="H2867" s="270"/>
      <c r="I2867" s="270"/>
      <c r="J2867" s="270"/>
      <c r="K2867" s="270"/>
      <c r="L2867" s="270"/>
      <c r="M2867" s="270"/>
      <c r="N2867" s="270"/>
      <c r="O2867" s="270"/>
      <c r="P2867" s="270"/>
      <c r="Q2867" s="270"/>
      <c r="R2867" s="270"/>
      <c r="S2867" s="270"/>
      <c r="T2867" s="270"/>
      <c r="U2867" s="270"/>
      <c r="V2867" s="270"/>
      <c r="W2867" s="270"/>
      <c r="X2867" s="270"/>
      <c r="Y2867" s="270"/>
      <c r="Z2867" s="270"/>
      <c r="AA2867" s="270"/>
      <c r="AB2867" s="270"/>
      <c r="AC2867" s="270"/>
      <c r="AD2867" s="270"/>
      <c r="AE2867" s="270"/>
      <c r="AF2867" s="270"/>
      <c r="AG2867" s="270"/>
      <c r="AH2867" s="270"/>
      <c r="AI2867" s="270"/>
      <c r="AJ2867" s="270"/>
      <c r="AK2867" s="270"/>
    </row>
    <row r="2868" spans="1:37" ht="15" x14ac:dyDescent="0.25">
      <c r="A2868" s="273"/>
      <c r="B2868" s="273"/>
      <c r="C2868" s="270"/>
      <c r="D2868" s="273"/>
      <c r="E2868" s="270"/>
      <c r="F2868" s="270"/>
      <c r="G2868" s="270"/>
      <c r="H2868" s="270"/>
      <c r="I2868" s="270"/>
      <c r="J2868" s="270"/>
      <c r="K2868" s="270"/>
      <c r="L2868" s="270"/>
      <c r="M2868" s="270"/>
      <c r="N2868" s="270"/>
      <c r="O2868" s="270"/>
      <c r="P2868" s="270"/>
      <c r="Q2868" s="270"/>
      <c r="R2868" s="270"/>
      <c r="S2868" s="270"/>
      <c r="T2868" s="270"/>
      <c r="U2868" s="270"/>
      <c r="V2868" s="270"/>
      <c r="W2868" s="270"/>
      <c r="X2868" s="270"/>
      <c r="Y2868" s="270"/>
      <c r="Z2868" s="270"/>
      <c r="AA2868" s="270"/>
      <c r="AB2868" s="270"/>
      <c r="AC2868" s="270"/>
      <c r="AD2868" s="270"/>
      <c r="AE2868" s="270"/>
      <c r="AF2868" s="270"/>
      <c r="AG2868" s="270"/>
      <c r="AH2868" s="270"/>
      <c r="AI2868" s="270"/>
      <c r="AJ2868" s="270"/>
      <c r="AK2868" s="270"/>
    </row>
    <row r="2869" spans="1:37" ht="15" x14ac:dyDescent="0.25">
      <c r="A2869" s="273"/>
      <c r="B2869" s="273"/>
      <c r="C2869" s="270"/>
      <c r="D2869" s="273"/>
      <c r="E2869" s="270"/>
      <c r="F2869" s="270"/>
      <c r="G2869" s="270"/>
      <c r="H2869" s="270"/>
      <c r="I2869" s="270"/>
      <c r="J2869" s="270"/>
      <c r="K2869" s="270"/>
      <c r="L2869" s="270"/>
      <c r="M2869" s="270"/>
      <c r="N2869" s="270"/>
      <c r="O2869" s="270"/>
      <c r="P2869" s="270"/>
      <c r="Q2869" s="270"/>
      <c r="R2869" s="270"/>
      <c r="S2869" s="270"/>
      <c r="T2869" s="270"/>
      <c r="U2869" s="270"/>
      <c r="V2869" s="270"/>
      <c r="W2869" s="270"/>
      <c r="X2869" s="270"/>
      <c r="Y2869" s="270"/>
      <c r="Z2869" s="270"/>
      <c r="AA2869" s="270"/>
      <c r="AB2869" s="270"/>
      <c r="AC2869" s="270"/>
      <c r="AD2869" s="270"/>
      <c r="AE2869" s="270"/>
      <c r="AF2869" s="270"/>
      <c r="AG2869" s="270"/>
      <c r="AH2869" s="270"/>
      <c r="AI2869" s="270"/>
      <c r="AJ2869" s="270"/>
      <c r="AK2869" s="270"/>
    </row>
    <row r="2870" spans="1:37" ht="15" x14ac:dyDescent="0.25">
      <c r="A2870" s="273"/>
      <c r="B2870" s="273"/>
      <c r="C2870" s="270"/>
      <c r="D2870" s="273"/>
      <c r="E2870" s="270"/>
      <c r="F2870" s="270"/>
      <c r="G2870" s="270"/>
      <c r="H2870" s="270"/>
      <c r="I2870" s="270"/>
      <c r="J2870" s="270"/>
      <c r="K2870" s="270"/>
      <c r="L2870" s="270"/>
      <c r="M2870" s="270"/>
      <c r="N2870" s="270"/>
      <c r="O2870" s="270"/>
      <c r="P2870" s="270"/>
      <c r="Q2870" s="270"/>
      <c r="R2870" s="270"/>
      <c r="S2870" s="270"/>
      <c r="T2870" s="270"/>
      <c r="U2870" s="270"/>
      <c r="V2870" s="270"/>
      <c r="W2870" s="270"/>
      <c r="X2870" s="270"/>
      <c r="Y2870" s="270"/>
      <c r="Z2870" s="270"/>
      <c r="AA2870" s="270"/>
      <c r="AB2870" s="270"/>
      <c r="AC2870" s="270"/>
      <c r="AD2870" s="270"/>
      <c r="AE2870" s="270"/>
      <c r="AF2870" s="270"/>
      <c r="AG2870" s="270"/>
      <c r="AH2870" s="270"/>
      <c r="AI2870" s="270"/>
      <c r="AJ2870" s="270"/>
      <c r="AK2870" s="270"/>
    </row>
    <row r="2871" spans="1:37" ht="15" x14ac:dyDescent="0.25">
      <c r="A2871" s="273"/>
      <c r="B2871" s="273"/>
      <c r="C2871" s="270"/>
      <c r="D2871" s="273"/>
      <c r="E2871" s="270"/>
      <c r="F2871" s="270"/>
      <c r="G2871" s="270"/>
      <c r="H2871" s="270"/>
      <c r="I2871" s="270"/>
      <c r="J2871" s="270"/>
      <c r="K2871" s="270"/>
      <c r="L2871" s="270"/>
      <c r="M2871" s="270"/>
      <c r="N2871" s="270"/>
      <c r="O2871" s="270"/>
      <c r="P2871" s="270"/>
      <c r="Q2871" s="270"/>
      <c r="R2871" s="270"/>
      <c r="S2871" s="270"/>
      <c r="T2871" s="270"/>
      <c r="U2871" s="270"/>
      <c r="V2871" s="270"/>
      <c r="W2871" s="270"/>
      <c r="X2871" s="270"/>
      <c r="Y2871" s="270"/>
      <c r="Z2871" s="270"/>
      <c r="AA2871" s="270"/>
      <c r="AB2871" s="270"/>
      <c r="AC2871" s="270"/>
      <c r="AD2871" s="270"/>
      <c r="AE2871" s="270"/>
      <c r="AF2871" s="270"/>
      <c r="AG2871" s="270"/>
      <c r="AH2871" s="270"/>
      <c r="AI2871" s="270"/>
      <c r="AJ2871" s="270"/>
      <c r="AK2871" s="270"/>
    </row>
    <row r="2872" spans="1:37" ht="15" x14ac:dyDescent="0.25">
      <c r="A2872" s="273"/>
      <c r="B2872" s="273"/>
      <c r="C2872" s="270"/>
      <c r="D2872" s="273"/>
      <c r="E2872" s="270"/>
      <c r="F2872" s="270"/>
      <c r="G2872" s="270"/>
      <c r="H2872" s="270"/>
      <c r="I2872" s="270"/>
      <c r="J2872" s="270"/>
      <c r="K2872" s="270"/>
      <c r="L2872" s="270"/>
      <c r="M2872" s="270"/>
      <c r="N2872" s="270"/>
      <c r="O2872" s="270"/>
      <c r="P2872" s="270"/>
      <c r="Q2872" s="270"/>
      <c r="R2872" s="270"/>
      <c r="S2872" s="270"/>
      <c r="T2872" s="270"/>
      <c r="U2872" s="270"/>
      <c r="V2872" s="270"/>
      <c r="W2872" s="270"/>
      <c r="X2872" s="270"/>
      <c r="Y2872" s="270"/>
      <c r="Z2872" s="270"/>
      <c r="AA2872" s="270"/>
      <c r="AB2872" s="270"/>
      <c r="AC2872" s="270"/>
      <c r="AD2872" s="270"/>
      <c r="AE2872" s="270"/>
      <c r="AF2872" s="270"/>
      <c r="AG2872" s="270"/>
      <c r="AH2872" s="270"/>
      <c r="AI2872" s="270"/>
      <c r="AJ2872" s="270"/>
      <c r="AK2872" s="270"/>
    </row>
    <row r="2873" spans="1:37" ht="15" x14ac:dyDescent="0.25">
      <c r="A2873" s="273"/>
      <c r="B2873" s="273"/>
      <c r="C2873" s="270"/>
      <c r="D2873" s="273"/>
      <c r="E2873" s="270"/>
      <c r="F2873" s="270"/>
      <c r="G2873" s="270"/>
      <c r="H2873" s="270"/>
      <c r="I2873" s="270"/>
      <c r="J2873" s="270"/>
      <c r="K2873" s="270"/>
      <c r="L2873" s="270"/>
      <c r="M2873" s="270"/>
      <c r="N2873" s="270"/>
      <c r="O2873" s="270"/>
      <c r="P2873" s="270"/>
      <c r="Q2873" s="270"/>
      <c r="R2873" s="270"/>
      <c r="S2873" s="270"/>
      <c r="T2873" s="270"/>
      <c r="U2873" s="270"/>
      <c r="V2873" s="270"/>
      <c r="W2873" s="270"/>
      <c r="X2873" s="270"/>
      <c r="Y2873" s="270"/>
      <c r="Z2873" s="270"/>
      <c r="AA2873" s="270"/>
      <c r="AB2873" s="270"/>
      <c r="AC2873" s="270"/>
      <c r="AD2873" s="270"/>
      <c r="AE2873" s="270"/>
      <c r="AF2873" s="270"/>
      <c r="AG2873" s="270"/>
      <c r="AH2873" s="270"/>
      <c r="AI2873" s="270"/>
      <c r="AJ2873" s="270"/>
      <c r="AK2873" s="270"/>
    </row>
    <row r="2874" spans="1:37" ht="15" x14ac:dyDescent="0.25">
      <c r="A2874" s="273"/>
      <c r="B2874" s="273"/>
      <c r="C2874" s="270"/>
      <c r="D2874" s="273"/>
      <c r="E2874" s="270"/>
      <c r="F2874" s="270"/>
      <c r="G2874" s="270"/>
      <c r="H2874" s="270"/>
      <c r="I2874" s="270"/>
      <c r="J2874" s="270"/>
      <c r="K2874" s="270"/>
      <c r="L2874" s="270"/>
      <c r="M2874" s="270"/>
      <c r="N2874" s="270"/>
      <c r="O2874" s="270"/>
      <c r="P2874" s="270"/>
      <c r="Q2874" s="270"/>
      <c r="R2874" s="270"/>
      <c r="S2874" s="270"/>
      <c r="T2874" s="270"/>
      <c r="U2874" s="270"/>
      <c r="V2874" s="270"/>
      <c r="W2874" s="270"/>
      <c r="X2874" s="270"/>
      <c r="Y2874" s="270"/>
      <c r="Z2874" s="270"/>
      <c r="AA2874" s="270"/>
      <c r="AB2874" s="270"/>
      <c r="AC2874" s="270"/>
      <c r="AD2874" s="270"/>
      <c r="AE2874" s="270"/>
      <c r="AF2874" s="270"/>
      <c r="AG2874" s="270"/>
      <c r="AH2874" s="270"/>
      <c r="AI2874" s="270"/>
      <c r="AJ2874" s="270"/>
      <c r="AK2874" s="270"/>
    </row>
    <row r="2875" spans="1:37" ht="15" x14ac:dyDescent="0.25">
      <c r="A2875" s="273"/>
      <c r="B2875" s="273"/>
      <c r="C2875" s="270"/>
      <c r="D2875" s="273"/>
      <c r="E2875" s="270"/>
      <c r="F2875" s="270"/>
      <c r="G2875" s="270"/>
      <c r="H2875" s="270"/>
      <c r="I2875" s="270"/>
      <c r="J2875" s="270"/>
      <c r="K2875" s="270"/>
      <c r="L2875" s="270"/>
      <c r="M2875" s="270"/>
      <c r="N2875" s="270"/>
      <c r="O2875" s="270"/>
      <c r="P2875" s="270"/>
      <c r="Q2875" s="270"/>
      <c r="R2875" s="270"/>
      <c r="S2875" s="270"/>
      <c r="T2875" s="270"/>
      <c r="U2875" s="270"/>
      <c r="V2875" s="270"/>
      <c r="W2875" s="270"/>
      <c r="X2875" s="270"/>
      <c r="Y2875" s="270"/>
      <c r="Z2875" s="270"/>
      <c r="AA2875" s="270"/>
      <c r="AB2875" s="270"/>
      <c r="AC2875" s="270"/>
      <c r="AD2875" s="270"/>
      <c r="AE2875" s="270"/>
      <c r="AF2875" s="270"/>
      <c r="AG2875" s="270"/>
      <c r="AH2875" s="270"/>
      <c r="AI2875" s="270"/>
      <c r="AJ2875" s="270"/>
      <c r="AK2875" s="270"/>
    </row>
    <row r="2876" spans="1:37" ht="15" x14ac:dyDescent="0.25">
      <c r="A2876" s="273"/>
      <c r="B2876" s="273"/>
      <c r="C2876" s="270"/>
      <c r="D2876" s="273"/>
      <c r="E2876" s="270"/>
      <c r="F2876" s="270"/>
      <c r="G2876" s="270"/>
      <c r="H2876" s="270"/>
      <c r="I2876" s="270"/>
      <c r="J2876" s="270"/>
      <c r="K2876" s="270"/>
      <c r="L2876" s="270"/>
      <c r="M2876" s="270"/>
      <c r="N2876" s="270"/>
      <c r="O2876" s="270"/>
      <c r="P2876" s="270"/>
      <c r="Q2876" s="270"/>
      <c r="R2876" s="270"/>
      <c r="S2876" s="270"/>
      <c r="T2876" s="270"/>
      <c r="U2876" s="270"/>
      <c r="V2876" s="270"/>
      <c r="W2876" s="270"/>
      <c r="X2876" s="270"/>
      <c r="Y2876" s="270"/>
      <c r="Z2876" s="270"/>
      <c r="AA2876" s="270"/>
      <c r="AB2876" s="270"/>
      <c r="AC2876" s="270"/>
      <c r="AD2876" s="270"/>
      <c r="AE2876" s="270"/>
      <c r="AF2876" s="270"/>
      <c r="AG2876" s="270"/>
      <c r="AH2876" s="270"/>
      <c r="AI2876" s="270"/>
      <c r="AJ2876" s="270"/>
      <c r="AK2876" s="270"/>
    </row>
    <row r="2877" spans="1:37" ht="15" x14ac:dyDescent="0.25">
      <c r="A2877" s="273"/>
      <c r="B2877" s="273"/>
      <c r="C2877" s="270"/>
      <c r="D2877" s="273"/>
      <c r="E2877" s="270"/>
      <c r="F2877" s="270"/>
      <c r="G2877" s="270"/>
      <c r="H2877" s="270"/>
      <c r="I2877" s="270"/>
      <c r="J2877" s="270"/>
      <c r="K2877" s="270"/>
      <c r="L2877" s="270"/>
      <c r="M2877" s="270"/>
      <c r="N2877" s="270"/>
      <c r="O2877" s="270"/>
      <c r="P2877" s="270"/>
      <c r="Q2877" s="270"/>
      <c r="R2877" s="270"/>
      <c r="S2877" s="270"/>
      <c r="T2877" s="270"/>
      <c r="U2877" s="270"/>
      <c r="V2877" s="270"/>
      <c r="W2877" s="270"/>
      <c r="X2877" s="270"/>
      <c r="Y2877" s="270"/>
      <c r="Z2877" s="270"/>
      <c r="AA2877" s="270"/>
      <c r="AB2877" s="270"/>
      <c r="AC2877" s="270"/>
      <c r="AD2877" s="270"/>
      <c r="AE2877" s="270"/>
      <c r="AF2877" s="270"/>
      <c r="AG2877" s="270"/>
      <c r="AH2877" s="270"/>
      <c r="AI2877" s="270"/>
      <c r="AJ2877" s="270"/>
      <c r="AK2877" s="270"/>
    </row>
    <row r="2878" spans="1:37" ht="15" x14ac:dyDescent="0.25">
      <c r="A2878" s="273"/>
      <c r="B2878" s="273"/>
      <c r="C2878" s="270"/>
      <c r="D2878" s="273"/>
      <c r="E2878" s="270"/>
      <c r="F2878" s="270"/>
      <c r="G2878" s="270"/>
      <c r="H2878" s="270"/>
      <c r="I2878" s="270"/>
      <c r="J2878" s="270"/>
      <c r="K2878" s="270"/>
      <c r="L2878" s="270"/>
      <c r="M2878" s="270"/>
      <c r="N2878" s="270"/>
      <c r="O2878" s="270"/>
      <c r="P2878" s="270"/>
      <c r="Q2878" s="270"/>
      <c r="R2878" s="270"/>
      <c r="S2878" s="270"/>
      <c r="T2878" s="270"/>
      <c r="U2878" s="270"/>
      <c r="V2878" s="270"/>
      <c r="W2878" s="270"/>
      <c r="X2878" s="270"/>
      <c r="Y2878" s="270"/>
      <c r="Z2878" s="270"/>
      <c r="AA2878" s="270"/>
      <c r="AB2878" s="270"/>
      <c r="AC2878" s="270"/>
      <c r="AD2878" s="270"/>
      <c r="AE2878" s="270"/>
      <c r="AF2878" s="270"/>
      <c r="AG2878" s="270"/>
      <c r="AH2878" s="270"/>
      <c r="AI2878" s="270"/>
      <c r="AJ2878" s="270"/>
      <c r="AK2878" s="270"/>
    </row>
    <row r="2879" spans="1:37" ht="15" x14ac:dyDescent="0.25">
      <c r="A2879" s="273"/>
      <c r="B2879" s="273"/>
      <c r="C2879" s="270"/>
      <c r="D2879" s="273"/>
      <c r="E2879" s="270"/>
      <c r="F2879" s="270"/>
      <c r="G2879" s="270"/>
      <c r="H2879" s="270"/>
      <c r="I2879" s="270"/>
      <c r="J2879" s="270"/>
      <c r="K2879" s="270"/>
      <c r="L2879" s="270"/>
      <c r="M2879" s="270"/>
      <c r="N2879" s="270"/>
      <c r="O2879" s="270"/>
      <c r="P2879" s="270"/>
      <c r="Q2879" s="270"/>
      <c r="R2879" s="270"/>
      <c r="S2879" s="270"/>
      <c r="T2879" s="270"/>
      <c r="U2879" s="270"/>
      <c r="V2879" s="270"/>
      <c r="W2879" s="270"/>
      <c r="X2879" s="270"/>
      <c r="Y2879" s="270"/>
      <c r="Z2879" s="270"/>
      <c r="AA2879" s="270"/>
      <c r="AB2879" s="270"/>
      <c r="AC2879" s="270"/>
      <c r="AD2879" s="270"/>
      <c r="AE2879" s="270"/>
      <c r="AF2879" s="270"/>
      <c r="AG2879" s="270"/>
      <c r="AH2879" s="270"/>
      <c r="AI2879" s="270"/>
      <c r="AJ2879" s="270"/>
      <c r="AK2879" s="270"/>
    </row>
    <row r="2880" spans="1:37" ht="15" x14ac:dyDescent="0.25">
      <c r="A2880" s="273"/>
      <c r="B2880" s="273"/>
      <c r="C2880" s="270"/>
      <c r="D2880" s="273"/>
      <c r="E2880" s="270"/>
      <c r="F2880" s="270"/>
      <c r="G2880" s="270"/>
      <c r="H2880" s="270"/>
      <c r="I2880" s="270"/>
      <c r="J2880" s="270"/>
      <c r="K2880" s="270"/>
      <c r="L2880" s="270"/>
      <c r="M2880" s="270"/>
      <c r="N2880" s="270"/>
      <c r="O2880" s="270"/>
      <c r="P2880" s="270"/>
      <c r="Q2880" s="270"/>
      <c r="R2880" s="270"/>
      <c r="S2880" s="270"/>
      <c r="T2880" s="270"/>
      <c r="U2880" s="270"/>
      <c r="V2880" s="270"/>
      <c r="W2880" s="270"/>
      <c r="X2880" s="270"/>
      <c r="Y2880" s="270"/>
      <c r="Z2880" s="270"/>
      <c r="AA2880" s="270"/>
      <c r="AB2880" s="270"/>
      <c r="AC2880" s="270"/>
      <c r="AD2880" s="270"/>
      <c r="AE2880" s="270"/>
      <c r="AF2880" s="270"/>
      <c r="AG2880" s="270"/>
      <c r="AH2880" s="270"/>
      <c r="AI2880" s="270"/>
      <c r="AJ2880" s="270"/>
      <c r="AK2880" s="270"/>
    </row>
    <row r="2881" spans="1:37" ht="15" x14ac:dyDescent="0.25">
      <c r="A2881" s="273"/>
      <c r="B2881" s="273"/>
      <c r="C2881" s="270"/>
      <c r="D2881" s="273"/>
      <c r="E2881" s="270"/>
      <c r="F2881" s="270"/>
      <c r="G2881" s="270"/>
      <c r="H2881" s="270"/>
      <c r="I2881" s="270"/>
      <c r="J2881" s="270"/>
      <c r="K2881" s="270"/>
      <c r="L2881" s="270"/>
      <c r="M2881" s="270"/>
      <c r="N2881" s="270"/>
      <c r="O2881" s="270"/>
      <c r="P2881" s="270"/>
      <c r="Q2881" s="270"/>
      <c r="R2881" s="270"/>
      <c r="S2881" s="270"/>
      <c r="T2881" s="270"/>
      <c r="U2881" s="270"/>
      <c r="V2881" s="270"/>
      <c r="W2881" s="270"/>
      <c r="X2881" s="270"/>
      <c r="Y2881" s="270"/>
      <c r="Z2881" s="270"/>
      <c r="AA2881" s="270"/>
      <c r="AB2881" s="270"/>
      <c r="AC2881" s="270"/>
      <c r="AD2881" s="270"/>
      <c r="AE2881" s="270"/>
      <c r="AF2881" s="270"/>
      <c r="AG2881" s="270"/>
      <c r="AH2881" s="270"/>
      <c r="AI2881" s="270"/>
      <c r="AJ2881" s="270"/>
      <c r="AK2881" s="270"/>
    </row>
    <row r="2882" spans="1:37" ht="15" x14ac:dyDescent="0.25">
      <c r="A2882" s="273"/>
      <c r="B2882" s="273"/>
      <c r="C2882" s="270"/>
      <c r="D2882" s="273"/>
      <c r="E2882" s="270"/>
      <c r="F2882" s="270"/>
      <c r="G2882" s="270"/>
      <c r="H2882" s="270"/>
      <c r="I2882" s="270"/>
      <c r="J2882" s="270"/>
      <c r="K2882" s="270"/>
      <c r="L2882" s="270"/>
      <c r="M2882" s="270"/>
      <c r="N2882" s="270"/>
      <c r="O2882" s="270"/>
      <c r="P2882" s="270"/>
      <c r="Q2882" s="270"/>
      <c r="R2882" s="270"/>
      <c r="S2882" s="270"/>
      <c r="T2882" s="270"/>
      <c r="U2882" s="270"/>
      <c r="V2882" s="270"/>
      <c r="W2882" s="270"/>
      <c r="X2882" s="270"/>
      <c r="Y2882" s="270"/>
      <c r="Z2882" s="270"/>
      <c r="AA2882" s="270"/>
      <c r="AB2882" s="270"/>
      <c r="AC2882" s="270"/>
      <c r="AD2882" s="270"/>
      <c r="AE2882" s="270"/>
      <c r="AF2882" s="270"/>
      <c r="AG2882" s="270"/>
      <c r="AH2882" s="270"/>
      <c r="AI2882" s="270"/>
      <c r="AJ2882" s="270"/>
      <c r="AK2882" s="270"/>
    </row>
    <row r="2883" spans="1:37" ht="15" x14ac:dyDescent="0.25">
      <c r="A2883" s="273"/>
      <c r="B2883" s="273"/>
      <c r="C2883" s="270"/>
      <c r="D2883" s="273"/>
      <c r="E2883" s="270"/>
      <c r="F2883" s="270"/>
      <c r="G2883" s="270"/>
      <c r="H2883" s="270"/>
      <c r="I2883" s="270"/>
      <c r="J2883" s="270"/>
      <c r="K2883" s="270"/>
      <c r="L2883" s="270"/>
      <c r="M2883" s="270"/>
      <c r="N2883" s="270"/>
      <c r="O2883" s="270"/>
      <c r="P2883" s="270"/>
      <c r="Q2883" s="270"/>
      <c r="R2883" s="270"/>
      <c r="S2883" s="270"/>
      <c r="T2883" s="270"/>
      <c r="U2883" s="270"/>
      <c r="V2883" s="270"/>
      <c r="W2883" s="270"/>
      <c r="X2883" s="270"/>
      <c r="Y2883" s="270"/>
      <c r="Z2883" s="270"/>
      <c r="AA2883" s="270"/>
      <c r="AB2883" s="270"/>
      <c r="AC2883" s="270"/>
      <c r="AD2883" s="270"/>
      <c r="AE2883" s="270"/>
      <c r="AF2883" s="270"/>
      <c r="AG2883" s="270"/>
      <c r="AH2883" s="270"/>
      <c r="AI2883" s="270"/>
      <c r="AJ2883" s="270"/>
      <c r="AK2883" s="270"/>
    </row>
    <row r="2884" spans="1:37" ht="15" x14ac:dyDescent="0.25">
      <c r="A2884" s="273"/>
      <c r="B2884" s="273"/>
      <c r="C2884" s="270"/>
      <c r="D2884" s="273"/>
      <c r="E2884" s="270"/>
      <c r="F2884" s="270"/>
      <c r="G2884" s="270"/>
      <c r="H2884" s="270"/>
      <c r="I2884" s="270"/>
      <c r="J2884" s="270"/>
      <c r="K2884" s="270"/>
      <c r="L2884" s="270"/>
      <c r="M2884" s="270"/>
      <c r="N2884" s="270"/>
      <c r="O2884" s="270"/>
      <c r="P2884" s="270"/>
      <c r="Q2884" s="270"/>
      <c r="R2884" s="270"/>
      <c r="S2884" s="270"/>
      <c r="T2884" s="270"/>
      <c r="U2884" s="270"/>
      <c r="V2884" s="270"/>
      <c r="W2884" s="270"/>
      <c r="X2884" s="270"/>
      <c r="Y2884" s="270"/>
      <c r="Z2884" s="270"/>
      <c r="AA2884" s="270"/>
      <c r="AB2884" s="270"/>
      <c r="AC2884" s="270"/>
      <c r="AD2884" s="270"/>
      <c r="AE2884" s="270"/>
      <c r="AF2884" s="270"/>
      <c r="AG2884" s="270"/>
      <c r="AH2884" s="270"/>
      <c r="AI2884" s="270"/>
      <c r="AJ2884" s="270"/>
      <c r="AK2884" s="270"/>
    </row>
    <row r="2885" spans="1:37" ht="15" x14ac:dyDescent="0.25">
      <c r="A2885" s="273"/>
      <c r="B2885" s="273"/>
      <c r="C2885" s="270"/>
      <c r="D2885" s="273"/>
      <c r="E2885" s="270"/>
      <c r="F2885" s="270"/>
      <c r="G2885" s="270"/>
      <c r="H2885" s="270"/>
      <c r="I2885" s="270"/>
      <c r="J2885" s="270"/>
      <c r="K2885" s="270"/>
      <c r="L2885" s="270"/>
      <c r="M2885" s="270"/>
      <c r="N2885" s="270"/>
      <c r="O2885" s="270"/>
      <c r="P2885" s="270"/>
      <c r="Q2885" s="270"/>
      <c r="R2885" s="270"/>
      <c r="S2885" s="270"/>
      <c r="T2885" s="270"/>
      <c r="U2885" s="270"/>
      <c r="V2885" s="270"/>
      <c r="W2885" s="270"/>
      <c r="X2885" s="270"/>
      <c r="Y2885" s="270"/>
      <c r="Z2885" s="270"/>
      <c r="AA2885" s="270"/>
      <c r="AB2885" s="270"/>
      <c r="AC2885" s="270"/>
      <c r="AD2885" s="270"/>
      <c r="AE2885" s="270"/>
      <c r="AF2885" s="270"/>
      <c r="AG2885" s="270"/>
      <c r="AH2885" s="270"/>
      <c r="AI2885" s="270"/>
      <c r="AJ2885" s="270"/>
      <c r="AK2885" s="270"/>
    </row>
    <row r="2886" spans="1:37" ht="15" x14ac:dyDescent="0.25">
      <c r="A2886" s="273"/>
      <c r="B2886" s="273"/>
      <c r="C2886" s="270"/>
      <c r="D2886" s="273"/>
      <c r="E2886" s="270"/>
      <c r="F2886" s="270"/>
      <c r="G2886" s="270"/>
      <c r="H2886" s="270"/>
      <c r="I2886" s="270"/>
      <c r="J2886" s="270"/>
      <c r="K2886" s="270"/>
      <c r="L2886" s="270"/>
      <c r="M2886" s="270"/>
      <c r="N2886" s="270"/>
      <c r="O2886" s="270"/>
      <c r="P2886" s="270"/>
      <c r="Q2886" s="270"/>
      <c r="R2886" s="270"/>
      <c r="S2886" s="270"/>
      <c r="T2886" s="270"/>
      <c r="U2886" s="270"/>
      <c r="V2886" s="270"/>
      <c r="W2886" s="270"/>
      <c r="X2886" s="270"/>
      <c r="Y2886" s="270"/>
      <c r="Z2886" s="270"/>
      <c r="AA2886" s="270"/>
      <c r="AB2886" s="270"/>
      <c r="AC2886" s="270"/>
      <c r="AD2886" s="270"/>
      <c r="AE2886" s="270"/>
      <c r="AF2886" s="270"/>
      <c r="AG2886" s="270"/>
      <c r="AH2886" s="270"/>
      <c r="AI2886" s="270"/>
      <c r="AJ2886" s="270"/>
      <c r="AK2886" s="270"/>
    </row>
    <row r="2887" spans="1:37" ht="15" x14ac:dyDescent="0.25">
      <c r="A2887" s="273"/>
      <c r="B2887" s="273"/>
      <c r="C2887" s="270"/>
      <c r="D2887" s="273"/>
      <c r="E2887" s="270"/>
      <c r="F2887" s="270"/>
      <c r="G2887" s="270"/>
      <c r="H2887" s="270"/>
      <c r="I2887" s="270"/>
      <c r="J2887" s="270"/>
      <c r="K2887" s="270"/>
      <c r="L2887" s="270"/>
      <c r="M2887" s="270"/>
      <c r="N2887" s="270"/>
      <c r="O2887" s="270"/>
      <c r="P2887" s="270"/>
      <c r="Q2887" s="270"/>
      <c r="R2887" s="270"/>
      <c r="S2887" s="270"/>
      <c r="T2887" s="270"/>
      <c r="U2887" s="270"/>
      <c r="V2887" s="270"/>
      <c r="W2887" s="270"/>
      <c r="X2887" s="270"/>
      <c r="Y2887" s="270"/>
      <c r="Z2887" s="270"/>
      <c r="AA2887" s="270"/>
      <c r="AB2887" s="270"/>
      <c r="AC2887" s="270"/>
      <c r="AD2887" s="270"/>
      <c r="AE2887" s="270"/>
      <c r="AF2887" s="270"/>
      <c r="AG2887" s="270"/>
      <c r="AH2887" s="270"/>
      <c r="AI2887" s="270"/>
      <c r="AJ2887" s="270"/>
      <c r="AK2887" s="270"/>
    </row>
    <row r="2888" spans="1:37" ht="15" x14ac:dyDescent="0.25">
      <c r="A2888" s="273"/>
      <c r="B2888" s="273"/>
      <c r="C2888" s="270"/>
      <c r="D2888" s="273"/>
      <c r="E2888" s="270"/>
      <c r="F2888" s="270"/>
      <c r="G2888" s="270"/>
      <c r="H2888" s="270"/>
      <c r="I2888" s="270"/>
      <c r="J2888" s="270"/>
      <c r="K2888" s="270"/>
      <c r="L2888" s="270"/>
      <c r="M2888" s="270"/>
      <c r="N2888" s="270"/>
      <c r="O2888" s="270"/>
      <c r="P2888" s="270"/>
      <c r="Q2888" s="270"/>
      <c r="R2888" s="270"/>
      <c r="S2888" s="270"/>
      <c r="T2888" s="270"/>
      <c r="U2888" s="270"/>
      <c r="V2888" s="270"/>
      <c r="W2888" s="270"/>
      <c r="X2888" s="270"/>
      <c r="Y2888" s="270"/>
      <c r="Z2888" s="270"/>
      <c r="AA2888" s="270"/>
      <c r="AB2888" s="270"/>
      <c r="AC2888" s="270"/>
      <c r="AD2888" s="270"/>
      <c r="AE2888" s="270"/>
      <c r="AF2888" s="270"/>
      <c r="AG2888" s="270"/>
      <c r="AH2888" s="270"/>
      <c r="AI2888" s="270"/>
      <c r="AJ2888" s="270"/>
      <c r="AK2888" s="270"/>
    </row>
    <row r="2889" spans="1:37" ht="15" x14ac:dyDescent="0.25">
      <c r="A2889" s="273"/>
      <c r="B2889" s="273"/>
      <c r="C2889" s="270"/>
      <c r="D2889" s="273"/>
      <c r="E2889" s="270"/>
      <c r="F2889" s="270"/>
      <c r="G2889" s="270"/>
      <c r="H2889" s="270"/>
      <c r="I2889" s="270"/>
      <c r="J2889" s="270"/>
      <c r="K2889" s="270"/>
      <c r="L2889" s="270"/>
      <c r="M2889" s="270"/>
      <c r="N2889" s="270"/>
      <c r="O2889" s="270"/>
      <c r="P2889" s="270"/>
      <c r="Q2889" s="270"/>
      <c r="R2889" s="270"/>
      <c r="S2889" s="270"/>
      <c r="T2889" s="270"/>
      <c r="U2889" s="270"/>
      <c r="V2889" s="270"/>
      <c r="W2889" s="270"/>
      <c r="X2889" s="270"/>
      <c r="Y2889" s="270"/>
      <c r="Z2889" s="270"/>
      <c r="AA2889" s="270"/>
      <c r="AB2889" s="270"/>
      <c r="AC2889" s="270"/>
      <c r="AD2889" s="270"/>
      <c r="AE2889" s="270"/>
      <c r="AF2889" s="270"/>
      <c r="AG2889" s="270"/>
      <c r="AH2889" s="270"/>
      <c r="AI2889" s="270"/>
      <c r="AJ2889" s="270"/>
      <c r="AK2889" s="270"/>
    </row>
    <row r="2890" spans="1:37" ht="15" x14ac:dyDescent="0.25">
      <c r="A2890" s="273"/>
      <c r="B2890" s="273"/>
      <c r="C2890" s="270"/>
      <c r="D2890" s="273"/>
      <c r="E2890" s="270"/>
      <c r="F2890" s="270"/>
      <c r="G2890" s="270"/>
      <c r="H2890" s="270"/>
      <c r="I2890" s="270"/>
      <c r="J2890" s="270"/>
      <c r="K2890" s="270"/>
      <c r="L2890" s="270"/>
      <c r="M2890" s="270"/>
      <c r="N2890" s="270"/>
      <c r="O2890" s="270"/>
      <c r="P2890" s="270"/>
      <c r="Q2890" s="270"/>
      <c r="R2890" s="270"/>
      <c r="S2890" s="270"/>
      <c r="T2890" s="270"/>
      <c r="U2890" s="270"/>
      <c r="V2890" s="270"/>
      <c r="W2890" s="270"/>
      <c r="X2890" s="270"/>
      <c r="Y2890" s="270"/>
      <c r="Z2890" s="270"/>
      <c r="AA2890" s="270"/>
      <c r="AB2890" s="270"/>
      <c r="AC2890" s="270"/>
      <c r="AD2890" s="270"/>
      <c r="AE2890" s="270"/>
      <c r="AF2890" s="270"/>
      <c r="AG2890" s="270"/>
      <c r="AH2890" s="270"/>
      <c r="AI2890" s="270"/>
      <c r="AJ2890" s="270"/>
      <c r="AK2890" s="270"/>
    </row>
    <row r="2891" spans="1:37" ht="15" x14ac:dyDescent="0.25">
      <c r="A2891" s="273"/>
      <c r="B2891" s="273"/>
      <c r="C2891" s="270"/>
      <c r="D2891" s="273"/>
      <c r="E2891" s="270"/>
      <c r="F2891" s="270"/>
      <c r="G2891" s="270"/>
      <c r="H2891" s="270"/>
      <c r="I2891" s="270"/>
      <c r="J2891" s="270"/>
      <c r="K2891" s="270"/>
      <c r="L2891" s="270"/>
      <c r="M2891" s="270"/>
      <c r="N2891" s="270"/>
      <c r="O2891" s="270"/>
      <c r="P2891" s="270"/>
      <c r="Q2891" s="270"/>
      <c r="R2891" s="270"/>
      <c r="S2891" s="270"/>
      <c r="T2891" s="270"/>
      <c r="U2891" s="270"/>
      <c r="V2891" s="270"/>
      <c r="W2891" s="270"/>
      <c r="X2891" s="270"/>
      <c r="Y2891" s="270"/>
      <c r="Z2891" s="270"/>
      <c r="AA2891" s="270"/>
      <c r="AB2891" s="270"/>
      <c r="AC2891" s="270"/>
      <c r="AD2891" s="270"/>
      <c r="AE2891" s="270"/>
      <c r="AF2891" s="270"/>
      <c r="AG2891" s="270"/>
      <c r="AH2891" s="270"/>
      <c r="AI2891" s="270"/>
      <c r="AJ2891" s="270"/>
      <c r="AK2891" s="270"/>
    </row>
    <row r="2892" spans="1:37" ht="15" x14ac:dyDescent="0.25">
      <c r="A2892" s="273"/>
      <c r="B2892" s="273"/>
      <c r="C2892" s="270"/>
      <c r="D2892" s="273"/>
      <c r="E2892" s="270"/>
      <c r="F2892" s="270"/>
      <c r="G2892" s="270"/>
      <c r="H2892" s="270"/>
      <c r="I2892" s="270"/>
      <c r="J2892" s="270"/>
      <c r="K2892" s="270"/>
      <c r="L2892" s="270"/>
      <c r="M2892" s="270"/>
      <c r="N2892" s="270"/>
      <c r="O2892" s="270"/>
      <c r="P2892" s="270"/>
      <c r="Q2892" s="270"/>
      <c r="R2892" s="270"/>
      <c r="S2892" s="270"/>
      <c r="T2892" s="270"/>
      <c r="U2892" s="270"/>
      <c r="V2892" s="270"/>
      <c r="W2892" s="270"/>
      <c r="X2892" s="270"/>
      <c r="Y2892" s="270"/>
      <c r="Z2892" s="270"/>
      <c r="AA2892" s="270"/>
      <c r="AB2892" s="270"/>
      <c r="AC2892" s="270"/>
      <c r="AD2892" s="270"/>
      <c r="AE2892" s="270"/>
      <c r="AF2892" s="270"/>
      <c r="AG2892" s="270"/>
      <c r="AH2892" s="270"/>
      <c r="AI2892" s="270"/>
      <c r="AJ2892" s="270"/>
      <c r="AK2892" s="270"/>
    </row>
    <row r="2893" spans="1:37" ht="15" x14ac:dyDescent="0.25">
      <c r="A2893" s="273"/>
      <c r="B2893" s="273"/>
      <c r="C2893" s="270"/>
      <c r="D2893" s="273"/>
      <c r="E2893" s="270"/>
      <c r="F2893" s="270"/>
      <c r="G2893" s="270"/>
      <c r="H2893" s="270"/>
      <c r="I2893" s="270"/>
      <c r="J2893" s="270"/>
      <c r="K2893" s="270"/>
      <c r="L2893" s="270"/>
      <c r="M2893" s="270"/>
      <c r="N2893" s="270"/>
      <c r="O2893" s="270"/>
      <c r="P2893" s="270"/>
      <c r="Q2893" s="270"/>
      <c r="R2893" s="270"/>
      <c r="S2893" s="270"/>
      <c r="T2893" s="270"/>
      <c r="U2893" s="270"/>
      <c r="V2893" s="270"/>
      <c r="W2893" s="270"/>
      <c r="X2893" s="270"/>
      <c r="Y2893" s="270"/>
      <c r="Z2893" s="270"/>
      <c r="AA2893" s="270"/>
      <c r="AB2893" s="270"/>
      <c r="AC2893" s="270"/>
      <c r="AD2893" s="270"/>
      <c r="AE2893" s="270"/>
      <c r="AF2893" s="270"/>
      <c r="AG2893" s="270"/>
      <c r="AH2893" s="270"/>
      <c r="AI2893" s="270"/>
      <c r="AJ2893" s="270"/>
      <c r="AK2893" s="270"/>
    </row>
    <row r="2894" spans="1:37" ht="15" x14ac:dyDescent="0.25">
      <c r="A2894" s="273"/>
      <c r="B2894" s="273"/>
      <c r="C2894" s="270"/>
      <c r="D2894" s="273"/>
      <c r="E2894" s="270"/>
      <c r="F2894" s="270"/>
      <c r="G2894" s="270"/>
      <c r="H2894" s="270"/>
      <c r="I2894" s="270"/>
      <c r="J2894" s="270"/>
      <c r="K2894" s="270"/>
      <c r="L2894" s="270"/>
      <c r="M2894" s="270"/>
      <c r="N2894" s="270"/>
      <c r="O2894" s="270"/>
      <c r="P2894" s="270"/>
      <c r="Q2894" s="270"/>
      <c r="R2894" s="270"/>
      <c r="S2894" s="270"/>
      <c r="T2894" s="270"/>
      <c r="U2894" s="270"/>
      <c r="V2894" s="270"/>
      <c r="W2894" s="270"/>
      <c r="X2894" s="270"/>
      <c r="Y2894" s="270"/>
      <c r="Z2894" s="270"/>
      <c r="AA2894" s="270"/>
      <c r="AB2894" s="270"/>
      <c r="AC2894" s="270"/>
      <c r="AD2894" s="270"/>
      <c r="AE2894" s="270"/>
      <c r="AF2894" s="270"/>
      <c r="AG2894" s="270"/>
      <c r="AH2894" s="270"/>
      <c r="AI2894" s="270"/>
      <c r="AJ2894" s="270"/>
      <c r="AK2894" s="270"/>
    </row>
    <row r="2895" spans="1:37" ht="15" x14ac:dyDescent="0.25">
      <c r="A2895" s="273"/>
      <c r="B2895" s="273"/>
      <c r="C2895" s="270"/>
      <c r="D2895" s="273"/>
      <c r="E2895" s="270"/>
      <c r="F2895" s="270"/>
      <c r="G2895" s="270"/>
      <c r="H2895" s="270"/>
      <c r="I2895" s="270"/>
      <c r="J2895" s="270"/>
      <c r="K2895" s="270"/>
      <c r="L2895" s="270"/>
      <c r="M2895" s="270"/>
      <c r="N2895" s="270"/>
      <c r="O2895" s="270"/>
      <c r="P2895" s="270"/>
      <c r="Q2895" s="270"/>
      <c r="R2895" s="270"/>
      <c r="S2895" s="270"/>
      <c r="T2895" s="270"/>
      <c r="U2895" s="270"/>
      <c r="V2895" s="270"/>
      <c r="W2895" s="270"/>
      <c r="X2895" s="270"/>
      <c r="Y2895" s="270"/>
      <c r="Z2895" s="270"/>
      <c r="AA2895" s="270"/>
      <c r="AB2895" s="270"/>
      <c r="AC2895" s="270"/>
      <c r="AD2895" s="270"/>
      <c r="AE2895" s="270"/>
      <c r="AF2895" s="270"/>
      <c r="AG2895" s="270"/>
      <c r="AH2895" s="270"/>
      <c r="AI2895" s="270"/>
      <c r="AJ2895" s="270"/>
      <c r="AK2895" s="270"/>
    </row>
    <row r="2896" spans="1:37" ht="15" x14ac:dyDescent="0.25">
      <c r="A2896" s="273"/>
      <c r="B2896" s="273"/>
      <c r="C2896" s="270"/>
      <c r="D2896" s="273"/>
      <c r="E2896" s="270"/>
      <c r="F2896" s="270"/>
      <c r="G2896" s="270"/>
      <c r="H2896" s="270"/>
      <c r="I2896" s="270"/>
      <c r="J2896" s="270"/>
      <c r="K2896" s="270"/>
      <c r="L2896" s="270"/>
      <c r="M2896" s="270"/>
      <c r="N2896" s="270"/>
      <c r="O2896" s="270"/>
      <c r="P2896" s="270"/>
      <c r="Q2896" s="270"/>
      <c r="R2896" s="270"/>
      <c r="S2896" s="270"/>
      <c r="T2896" s="270"/>
      <c r="U2896" s="270"/>
      <c r="V2896" s="270"/>
      <c r="W2896" s="270"/>
      <c r="X2896" s="270"/>
      <c r="Y2896" s="270"/>
      <c r="Z2896" s="270"/>
      <c r="AA2896" s="270"/>
      <c r="AB2896" s="270"/>
      <c r="AC2896" s="270"/>
      <c r="AD2896" s="270"/>
      <c r="AE2896" s="270"/>
      <c r="AF2896" s="270"/>
      <c r="AG2896" s="270"/>
      <c r="AH2896" s="270"/>
      <c r="AI2896" s="270"/>
      <c r="AJ2896" s="270"/>
      <c r="AK2896" s="270"/>
    </row>
    <row r="2897" spans="1:37" ht="15" x14ac:dyDescent="0.25">
      <c r="A2897" s="273"/>
      <c r="B2897" s="273"/>
      <c r="C2897" s="270"/>
      <c r="D2897" s="273"/>
      <c r="E2897" s="270"/>
      <c r="F2897" s="270"/>
      <c r="G2897" s="270"/>
      <c r="H2897" s="270"/>
      <c r="I2897" s="270"/>
      <c r="J2897" s="270"/>
      <c r="K2897" s="270"/>
      <c r="L2897" s="270"/>
      <c r="M2897" s="270"/>
      <c r="N2897" s="270"/>
      <c r="O2897" s="270"/>
      <c r="P2897" s="270"/>
      <c r="Q2897" s="270"/>
      <c r="R2897" s="270"/>
      <c r="S2897" s="270"/>
      <c r="T2897" s="270"/>
      <c r="U2897" s="270"/>
      <c r="V2897" s="270"/>
      <c r="W2897" s="270"/>
      <c r="X2897" s="270"/>
      <c r="Y2897" s="270"/>
      <c r="Z2897" s="270"/>
      <c r="AA2897" s="270"/>
      <c r="AB2897" s="270"/>
      <c r="AC2897" s="270"/>
      <c r="AD2897" s="270"/>
      <c r="AE2897" s="270"/>
      <c r="AF2897" s="270"/>
      <c r="AG2897" s="270"/>
      <c r="AH2897" s="270"/>
      <c r="AI2897" s="270"/>
      <c r="AJ2897" s="270"/>
      <c r="AK2897" s="270"/>
    </row>
    <row r="2898" spans="1:37" ht="15" x14ac:dyDescent="0.25">
      <c r="A2898" s="273"/>
      <c r="B2898" s="273"/>
      <c r="C2898" s="270"/>
      <c r="D2898" s="273"/>
      <c r="E2898" s="270"/>
      <c r="F2898" s="270"/>
      <c r="G2898" s="270"/>
      <c r="H2898" s="270"/>
      <c r="I2898" s="270"/>
      <c r="J2898" s="270"/>
      <c r="K2898" s="270"/>
      <c r="L2898" s="270"/>
      <c r="M2898" s="270"/>
      <c r="N2898" s="270"/>
      <c r="O2898" s="270"/>
      <c r="P2898" s="270"/>
      <c r="Q2898" s="270"/>
      <c r="R2898" s="270"/>
      <c r="S2898" s="270"/>
      <c r="T2898" s="270"/>
      <c r="U2898" s="270"/>
      <c r="V2898" s="270"/>
      <c r="W2898" s="270"/>
      <c r="X2898" s="270"/>
      <c r="Y2898" s="270"/>
      <c r="Z2898" s="270"/>
      <c r="AA2898" s="270"/>
      <c r="AB2898" s="270"/>
      <c r="AC2898" s="270"/>
      <c r="AD2898" s="270"/>
      <c r="AE2898" s="270"/>
      <c r="AF2898" s="270"/>
      <c r="AG2898" s="270"/>
      <c r="AH2898" s="270"/>
      <c r="AI2898" s="270"/>
      <c r="AJ2898" s="270"/>
      <c r="AK2898" s="270"/>
    </row>
    <row r="2899" spans="1:37" ht="15" x14ac:dyDescent="0.25">
      <c r="A2899" s="273"/>
      <c r="B2899" s="273"/>
      <c r="C2899" s="270"/>
      <c r="D2899" s="273"/>
      <c r="E2899" s="270"/>
      <c r="F2899" s="270"/>
      <c r="G2899" s="270"/>
      <c r="H2899" s="270"/>
      <c r="I2899" s="270"/>
      <c r="J2899" s="270"/>
      <c r="K2899" s="270"/>
      <c r="L2899" s="270"/>
      <c r="M2899" s="270"/>
      <c r="N2899" s="270"/>
      <c r="O2899" s="270"/>
      <c r="P2899" s="270"/>
      <c r="Q2899" s="270"/>
      <c r="R2899" s="270"/>
      <c r="S2899" s="270"/>
      <c r="T2899" s="270"/>
      <c r="U2899" s="270"/>
      <c r="V2899" s="270"/>
      <c r="W2899" s="270"/>
      <c r="X2899" s="270"/>
      <c r="Y2899" s="270"/>
      <c r="Z2899" s="270"/>
      <c r="AA2899" s="270"/>
      <c r="AB2899" s="270"/>
      <c r="AC2899" s="270"/>
      <c r="AD2899" s="270"/>
      <c r="AE2899" s="270"/>
      <c r="AF2899" s="270"/>
      <c r="AG2899" s="270"/>
      <c r="AH2899" s="270"/>
      <c r="AI2899" s="270"/>
      <c r="AJ2899" s="270"/>
      <c r="AK2899" s="270"/>
    </row>
    <row r="2900" spans="1:37" ht="15" x14ac:dyDescent="0.25">
      <c r="A2900" s="273"/>
      <c r="B2900" s="273"/>
      <c r="C2900" s="270"/>
      <c r="D2900" s="273"/>
      <c r="E2900" s="270"/>
      <c r="F2900" s="270"/>
      <c r="G2900" s="270"/>
      <c r="H2900" s="270"/>
      <c r="I2900" s="270"/>
      <c r="J2900" s="270"/>
      <c r="K2900" s="270"/>
      <c r="L2900" s="270"/>
      <c r="M2900" s="270"/>
      <c r="N2900" s="270"/>
      <c r="O2900" s="270"/>
      <c r="P2900" s="270"/>
      <c r="Q2900" s="270"/>
      <c r="R2900" s="270"/>
      <c r="S2900" s="270"/>
      <c r="T2900" s="270"/>
      <c r="U2900" s="270"/>
      <c r="V2900" s="270"/>
      <c r="W2900" s="270"/>
      <c r="X2900" s="270"/>
      <c r="Y2900" s="270"/>
      <c r="Z2900" s="270"/>
      <c r="AA2900" s="270"/>
      <c r="AB2900" s="270"/>
      <c r="AC2900" s="270"/>
      <c r="AD2900" s="270"/>
      <c r="AE2900" s="270"/>
      <c r="AF2900" s="270"/>
      <c r="AG2900" s="270"/>
      <c r="AH2900" s="270"/>
      <c r="AI2900" s="270"/>
      <c r="AJ2900" s="270"/>
      <c r="AK2900" s="270"/>
    </row>
    <row r="2901" spans="1:37" ht="15" x14ac:dyDescent="0.25">
      <c r="A2901" s="273"/>
      <c r="B2901" s="273"/>
      <c r="C2901" s="270"/>
      <c r="D2901" s="273"/>
      <c r="E2901" s="270"/>
      <c r="F2901" s="270"/>
      <c r="G2901" s="270"/>
      <c r="H2901" s="270"/>
      <c r="I2901" s="270"/>
      <c r="J2901" s="270"/>
      <c r="K2901" s="270"/>
      <c r="L2901" s="270"/>
      <c r="M2901" s="270"/>
      <c r="N2901" s="270"/>
      <c r="O2901" s="270"/>
      <c r="P2901" s="270"/>
      <c r="Q2901" s="270"/>
      <c r="R2901" s="270"/>
      <c r="S2901" s="270"/>
      <c r="T2901" s="270"/>
      <c r="U2901" s="270"/>
      <c r="V2901" s="270"/>
      <c r="W2901" s="270"/>
      <c r="X2901" s="270"/>
      <c r="Y2901" s="270"/>
      <c r="Z2901" s="270"/>
      <c r="AA2901" s="270"/>
      <c r="AB2901" s="270"/>
      <c r="AC2901" s="270"/>
      <c r="AD2901" s="270"/>
      <c r="AE2901" s="270"/>
      <c r="AF2901" s="270"/>
      <c r="AG2901" s="270"/>
      <c r="AH2901" s="270"/>
      <c r="AI2901" s="270"/>
      <c r="AJ2901" s="270"/>
      <c r="AK2901" s="270"/>
    </row>
    <row r="2902" spans="1:37" ht="15" x14ac:dyDescent="0.25">
      <c r="A2902" s="273"/>
      <c r="B2902" s="273"/>
      <c r="C2902" s="270"/>
      <c r="D2902" s="273"/>
      <c r="E2902" s="270"/>
      <c r="F2902" s="270"/>
      <c r="G2902" s="270"/>
      <c r="H2902" s="270"/>
      <c r="I2902" s="270"/>
      <c r="J2902" s="270"/>
      <c r="K2902" s="270"/>
      <c r="L2902" s="270"/>
      <c r="M2902" s="270"/>
      <c r="N2902" s="270"/>
      <c r="O2902" s="270"/>
      <c r="P2902" s="270"/>
      <c r="Q2902" s="270"/>
      <c r="R2902" s="270"/>
      <c r="S2902" s="270"/>
      <c r="T2902" s="270"/>
      <c r="U2902" s="270"/>
      <c r="V2902" s="270"/>
      <c r="W2902" s="270"/>
      <c r="X2902" s="270"/>
      <c r="Y2902" s="270"/>
      <c r="Z2902" s="270"/>
      <c r="AA2902" s="270"/>
      <c r="AB2902" s="270"/>
      <c r="AC2902" s="270"/>
      <c r="AD2902" s="270"/>
      <c r="AE2902" s="270"/>
      <c r="AF2902" s="270"/>
      <c r="AG2902" s="270"/>
      <c r="AH2902" s="270"/>
      <c r="AI2902" s="270"/>
      <c r="AJ2902" s="270"/>
      <c r="AK2902" s="270"/>
    </row>
    <row r="2903" spans="1:37" ht="15" x14ac:dyDescent="0.25">
      <c r="A2903" s="273"/>
      <c r="B2903" s="273"/>
      <c r="C2903" s="270"/>
      <c r="D2903" s="273"/>
      <c r="E2903" s="270"/>
      <c r="F2903" s="270"/>
      <c r="G2903" s="270"/>
      <c r="H2903" s="270"/>
      <c r="I2903" s="270"/>
      <c r="J2903" s="270"/>
      <c r="K2903" s="270"/>
      <c r="L2903" s="270"/>
      <c r="M2903" s="270"/>
      <c r="N2903" s="270"/>
      <c r="O2903" s="270"/>
      <c r="P2903" s="270"/>
      <c r="Q2903" s="270"/>
      <c r="R2903" s="270"/>
      <c r="S2903" s="270"/>
      <c r="T2903" s="270"/>
      <c r="U2903" s="270"/>
      <c r="V2903" s="270"/>
      <c r="W2903" s="270"/>
      <c r="X2903" s="270"/>
      <c r="Y2903" s="270"/>
      <c r="Z2903" s="270"/>
      <c r="AA2903" s="270"/>
      <c r="AB2903" s="270"/>
      <c r="AC2903" s="270"/>
      <c r="AD2903" s="270"/>
      <c r="AE2903" s="270"/>
      <c r="AF2903" s="270"/>
      <c r="AG2903" s="270"/>
      <c r="AH2903" s="270"/>
      <c r="AI2903" s="270"/>
      <c r="AJ2903" s="270"/>
      <c r="AK2903" s="270"/>
    </row>
    <row r="2904" spans="1:37" ht="15" x14ac:dyDescent="0.25">
      <c r="A2904" s="273"/>
      <c r="B2904" s="273"/>
      <c r="C2904" s="270"/>
      <c r="D2904" s="273"/>
      <c r="E2904" s="270"/>
      <c r="F2904" s="270"/>
      <c r="G2904" s="270"/>
      <c r="H2904" s="270"/>
      <c r="I2904" s="270"/>
      <c r="J2904" s="270"/>
      <c r="K2904" s="270"/>
      <c r="L2904" s="270"/>
      <c r="M2904" s="270"/>
      <c r="N2904" s="270"/>
      <c r="O2904" s="270"/>
      <c r="P2904" s="270"/>
      <c r="Q2904" s="270"/>
      <c r="R2904" s="270"/>
      <c r="S2904" s="270"/>
      <c r="T2904" s="270"/>
      <c r="U2904" s="270"/>
      <c r="V2904" s="270"/>
      <c r="W2904" s="270"/>
      <c r="X2904" s="270"/>
      <c r="Y2904" s="270"/>
      <c r="Z2904" s="270"/>
      <c r="AA2904" s="270"/>
      <c r="AB2904" s="270"/>
      <c r="AC2904" s="270"/>
      <c r="AD2904" s="270"/>
      <c r="AE2904" s="270"/>
      <c r="AF2904" s="270"/>
      <c r="AG2904" s="270"/>
      <c r="AH2904" s="270"/>
      <c r="AI2904" s="270"/>
      <c r="AJ2904" s="270"/>
      <c r="AK2904" s="270"/>
    </row>
    <row r="2905" spans="1:37" ht="15" x14ac:dyDescent="0.25">
      <c r="A2905" s="273"/>
      <c r="B2905" s="273"/>
      <c r="C2905" s="270"/>
      <c r="D2905" s="273"/>
      <c r="E2905" s="270"/>
      <c r="F2905" s="270"/>
      <c r="G2905" s="270"/>
      <c r="H2905" s="270"/>
      <c r="I2905" s="270"/>
      <c r="J2905" s="270"/>
      <c r="K2905" s="270"/>
      <c r="L2905" s="270"/>
      <c r="M2905" s="270"/>
      <c r="N2905" s="270"/>
      <c r="O2905" s="270"/>
      <c r="P2905" s="270"/>
      <c r="Q2905" s="270"/>
      <c r="R2905" s="270"/>
      <c r="S2905" s="270"/>
      <c r="T2905" s="270"/>
      <c r="U2905" s="270"/>
      <c r="V2905" s="270"/>
      <c r="W2905" s="270"/>
      <c r="X2905" s="270"/>
      <c r="Y2905" s="270"/>
      <c r="Z2905" s="270"/>
      <c r="AA2905" s="270"/>
      <c r="AB2905" s="270"/>
      <c r="AC2905" s="270"/>
      <c r="AD2905" s="270"/>
      <c r="AE2905" s="270"/>
      <c r="AF2905" s="270"/>
      <c r="AG2905" s="270"/>
      <c r="AH2905" s="270"/>
      <c r="AI2905" s="270"/>
      <c r="AJ2905" s="270"/>
      <c r="AK2905" s="270"/>
    </row>
    <row r="2906" spans="1:37" ht="15" x14ac:dyDescent="0.25">
      <c r="A2906" s="273"/>
      <c r="B2906" s="273"/>
      <c r="C2906" s="270"/>
      <c r="D2906" s="273"/>
      <c r="E2906" s="270"/>
      <c r="F2906" s="270"/>
      <c r="G2906" s="270"/>
      <c r="H2906" s="270"/>
      <c r="I2906" s="270"/>
      <c r="J2906" s="270"/>
      <c r="K2906" s="270"/>
      <c r="L2906" s="270"/>
      <c r="M2906" s="270"/>
      <c r="N2906" s="270"/>
      <c r="O2906" s="270"/>
      <c r="P2906" s="270"/>
      <c r="Q2906" s="270"/>
      <c r="R2906" s="270"/>
      <c r="S2906" s="270"/>
      <c r="T2906" s="270"/>
      <c r="U2906" s="270"/>
      <c r="V2906" s="270"/>
      <c r="W2906" s="270"/>
      <c r="X2906" s="270"/>
      <c r="Y2906" s="270"/>
      <c r="Z2906" s="270"/>
      <c r="AA2906" s="270"/>
      <c r="AB2906" s="270"/>
      <c r="AC2906" s="270"/>
      <c r="AD2906" s="270"/>
      <c r="AE2906" s="270"/>
      <c r="AF2906" s="270"/>
      <c r="AG2906" s="270"/>
      <c r="AH2906" s="270"/>
      <c r="AI2906" s="270"/>
      <c r="AJ2906" s="270"/>
      <c r="AK2906" s="270"/>
    </row>
    <row r="2907" spans="1:37" ht="15" x14ac:dyDescent="0.25">
      <c r="A2907" s="273"/>
      <c r="B2907" s="273"/>
      <c r="C2907" s="270"/>
      <c r="D2907" s="273"/>
      <c r="E2907" s="270"/>
      <c r="F2907" s="270"/>
      <c r="G2907" s="270"/>
      <c r="H2907" s="270"/>
      <c r="I2907" s="270"/>
      <c r="J2907" s="270"/>
      <c r="K2907" s="270"/>
      <c r="L2907" s="270"/>
      <c r="M2907" s="270"/>
      <c r="N2907" s="270"/>
      <c r="O2907" s="270"/>
      <c r="P2907" s="270"/>
      <c r="Q2907" s="270"/>
      <c r="R2907" s="270"/>
      <c r="S2907" s="270"/>
      <c r="T2907" s="270"/>
      <c r="U2907" s="270"/>
      <c r="V2907" s="270"/>
      <c r="W2907" s="270"/>
      <c r="X2907" s="270"/>
      <c r="Y2907" s="270"/>
      <c r="Z2907" s="270"/>
      <c r="AA2907" s="270"/>
      <c r="AB2907" s="270"/>
      <c r="AC2907" s="270"/>
      <c r="AD2907" s="270"/>
      <c r="AE2907" s="270"/>
      <c r="AF2907" s="270"/>
      <c r="AG2907" s="270"/>
      <c r="AH2907" s="270"/>
      <c r="AI2907" s="270"/>
      <c r="AJ2907" s="270"/>
      <c r="AK2907" s="270"/>
    </row>
    <row r="2908" spans="1:37" ht="15" x14ac:dyDescent="0.25">
      <c r="A2908" s="273"/>
      <c r="B2908" s="273"/>
      <c r="C2908" s="270"/>
      <c r="D2908" s="273"/>
      <c r="E2908" s="270"/>
      <c r="F2908" s="270"/>
      <c r="G2908" s="270"/>
      <c r="H2908" s="270"/>
      <c r="I2908" s="270"/>
      <c r="J2908" s="270"/>
      <c r="K2908" s="270"/>
      <c r="L2908" s="270"/>
      <c r="M2908" s="270"/>
      <c r="N2908" s="270"/>
      <c r="O2908" s="270"/>
      <c r="P2908" s="270"/>
      <c r="Q2908" s="270"/>
      <c r="R2908" s="270"/>
      <c r="S2908" s="270"/>
      <c r="T2908" s="270"/>
      <c r="U2908" s="270"/>
      <c r="V2908" s="270"/>
      <c r="W2908" s="270"/>
      <c r="X2908" s="270"/>
      <c r="Y2908" s="270"/>
      <c r="Z2908" s="270"/>
      <c r="AA2908" s="270"/>
      <c r="AB2908" s="270"/>
      <c r="AC2908" s="270"/>
      <c r="AD2908" s="270"/>
      <c r="AE2908" s="270"/>
      <c r="AF2908" s="270"/>
      <c r="AG2908" s="270"/>
      <c r="AH2908" s="270"/>
      <c r="AI2908" s="270"/>
      <c r="AJ2908" s="270"/>
      <c r="AK2908" s="270"/>
    </row>
    <row r="2909" spans="1:37" ht="15" x14ac:dyDescent="0.25">
      <c r="A2909" s="273"/>
      <c r="B2909" s="273"/>
      <c r="C2909" s="270"/>
      <c r="D2909" s="273"/>
      <c r="E2909" s="270"/>
      <c r="F2909" s="270"/>
      <c r="G2909" s="270"/>
      <c r="H2909" s="270"/>
      <c r="I2909" s="270"/>
      <c r="J2909" s="270"/>
      <c r="K2909" s="270"/>
      <c r="L2909" s="270"/>
      <c r="M2909" s="270"/>
      <c r="N2909" s="270"/>
      <c r="O2909" s="270"/>
      <c r="P2909" s="270"/>
      <c r="Q2909" s="270"/>
      <c r="R2909" s="270"/>
      <c r="S2909" s="270"/>
      <c r="T2909" s="270"/>
      <c r="U2909" s="270"/>
      <c r="V2909" s="270"/>
      <c r="W2909" s="270"/>
      <c r="X2909" s="270"/>
      <c r="Y2909" s="270"/>
      <c r="Z2909" s="270"/>
      <c r="AA2909" s="270"/>
      <c r="AB2909" s="270"/>
      <c r="AC2909" s="270"/>
      <c r="AD2909" s="270"/>
      <c r="AE2909" s="270"/>
      <c r="AF2909" s="270"/>
      <c r="AG2909" s="270"/>
      <c r="AH2909" s="270"/>
      <c r="AI2909" s="270"/>
      <c r="AJ2909" s="270"/>
      <c r="AK2909" s="270"/>
    </row>
    <row r="2910" spans="1:37" ht="15" x14ac:dyDescent="0.25">
      <c r="A2910" s="273"/>
      <c r="B2910" s="273"/>
      <c r="C2910" s="270"/>
      <c r="D2910" s="273"/>
      <c r="E2910" s="270"/>
      <c r="F2910" s="270"/>
      <c r="G2910" s="270"/>
      <c r="H2910" s="270"/>
      <c r="I2910" s="270"/>
      <c r="J2910" s="270"/>
      <c r="K2910" s="270"/>
      <c r="L2910" s="270"/>
      <c r="M2910" s="270"/>
      <c r="N2910" s="270"/>
      <c r="O2910" s="270"/>
      <c r="P2910" s="270"/>
      <c r="Q2910" s="270"/>
      <c r="R2910" s="270"/>
      <c r="S2910" s="270"/>
      <c r="T2910" s="270"/>
      <c r="U2910" s="270"/>
      <c r="V2910" s="270"/>
      <c r="W2910" s="270"/>
      <c r="X2910" s="270"/>
      <c r="Y2910" s="270"/>
      <c r="Z2910" s="270"/>
      <c r="AA2910" s="270"/>
      <c r="AB2910" s="270"/>
      <c r="AC2910" s="270"/>
      <c r="AD2910" s="270"/>
      <c r="AE2910" s="270"/>
      <c r="AF2910" s="270"/>
      <c r="AG2910" s="270"/>
      <c r="AH2910" s="270"/>
      <c r="AI2910" s="270"/>
      <c r="AJ2910" s="270"/>
      <c r="AK2910" s="270"/>
    </row>
    <row r="2911" spans="1:37" ht="15" x14ac:dyDescent="0.25">
      <c r="A2911" s="273"/>
      <c r="B2911" s="273"/>
      <c r="C2911" s="270"/>
      <c r="D2911" s="273"/>
      <c r="E2911" s="270"/>
      <c r="F2911" s="270"/>
      <c r="G2911" s="270"/>
      <c r="H2911" s="270"/>
      <c r="I2911" s="270"/>
      <c r="J2911" s="270"/>
      <c r="K2911" s="270"/>
      <c r="L2911" s="270"/>
      <c r="M2911" s="270"/>
      <c r="N2911" s="270"/>
      <c r="O2911" s="270"/>
      <c r="P2911" s="270"/>
      <c r="Q2911" s="270"/>
      <c r="R2911" s="270"/>
      <c r="S2911" s="270"/>
      <c r="T2911" s="270"/>
      <c r="U2911" s="270"/>
      <c r="V2911" s="270"/>
      <c r="W2911" s="270"/>
      <c r="X2911" s="270"/>
      <c r="Y2911" s="270"/>
      <c r="Z2911" s="270"/>
      <c r="AA2911" s="270"/>
      <c r="AB2911" s="270"/>
      <c r="AC2911" s="270"/>
      <c r="AD2911" s="270"/>
      <c r="AE2911" s="270"/>
      <c r="AF2911" s="270"/>
      <c r="AG2911" s="270"/>
      <c r="AH2911" s="270"/>
      <c r="AI2911" s="270"/>
      <c r="AJ2911" s="270"/>
      <c r="AK2911" s="270"/>
    </row>
    <row r="2912" spans="1:37" ht="15" x14ac:dyDescent="0.25">
      <c r="A2912" s="273"/>
      <c r="B2912" s="273"/>
      <c r="C2912" s="270"/>
      <c r="D2912" s="273"/>
      <c r="E2912" s="270"/>
      <c r="F2912" s="270"/>
      <c r="G2912" s="270"/>
      <c r="H2912" s="270"/>
      <c r="I2912" s="270"/>
      <c r="J2912" s="270"/>
      <c r="K2912" s="270"/>
      <c r="L2912" s="270"/>
      <c r="M2912" s="270"/>
      <c r="N2912" s="270"/>
      <c r="O2912" s="270"/>
      <c r="P2912" s="270"/>
      <c r="Q2912" s="270"/>
      <c r="R2912" s="270"/>
      <c r="S2912" s="270"/>
      <c r="T2912" s="270"/>
      <c r="U2912" s="270"/>
      <c r="V2912" s="270"/>
      <c r="W2912" s="270"/>
      <c r="X2912" s="270"/>
      <c r="Y2912" s="270"/>
      <c r="Z2912" s="270"/>
      <c r="AA2912" s="270"/>
      <c r="AB2912" s="270"/>
      <c r="AC2912" s="270"/>
      <c r="AD2912" s="270"/>
      <c r="AE2912" s="270"/>
      <c r="AF2912" s="270"/>
      <c r="AG2912" s="270"/>
      <c r="AH2912" s="270"/>
      <c r="AI2912" s="270"/>
      <c r="AJ2912" s="270"/>
      <c r="AK2912" s="270"/>
    </row>
    <row r="2913" spans="1:37" ht="15" x14ac:dyDescent="0.25">
      <c r="A2913" s="273"/>
      <c r="B2913" s="273"/>
      <c r="C2913" s="270"/>
      <c r="D2913" s="273"/>
      <c r="E2913" s="270"/>
      <c r="F2913" s="270"/>
      <c r="G2913" s="270"/>
      <c r="H2913" s="270"/>
      <c r="I2913" s="270"/>
      <c r="J2913" s="270"/>
      <c r="K2913" s="270"/>
      <c r="L2913" s="270"/>
      <c r="M2913" s="270"/>
      <c r="N2913" s="270"/>
      <c r="O2913" s="270"/>
      <c r="P2913" s="270"/>
      <c r="Q2913" s="270"/>
      <c r="R2913" s="270"/>
      <c r="S2913" s="270"/>
      <c r="T2913" s="270"/>
      <c r="U2913" s="270"/>
      <c r="V2913" s="270"/>
      <c r="W2913" s="270"/>
      <c r="X2913" s="270"/>
      <c r="Y2913" s="270"/>
      <c r="Z2913" s="270"/>
      <c r="AA2913" s="270"/>
      <c r="AB2913" s="270"/>
      <c r="AC2913" s="270"/>
      <c r="AD2913" s="270"/>
      <c r="AE2913" s="270"/>
      <c r="AF2913" s="270"/>
      <c r="AG2913" s="270"/>
      <c r="AH2913" s="270"/>
      <c r="AI2913" s="270"/>
      <c r="AJ2913" s="270"/>
      <c r="AK2913" s="270"/>
    </row>
    <row r="2914" spans="1:37" ht="15" x14ac:dyDescent="0.25">
      <c r="A2914" s="273"/>
      <c r="B2914" s="273"/>
      <c r="C2914" s="270"/>
      <c r="D2914" s="273"/>
      <c r="E2914" s="270"/>
      <c r="F2914" s="270"/>
      <c r="G2914" s="270"/>
      <c r="H2914" s="270"/>
      <c r="I2914" s="270"/>
      <c r="J2914" s="270"/>
      <c r="K2914" s="270"/>
      <c r="L2914" s="270"/>
      <c r="M2914" s="270"/>
      <c r="N2914" s="270"/>
      <c r="O2914" s="270"/>
      <c r="P2914" s="270"/>
      <c r="Q2914" s="270"/>
      <c r="R2914" s="270"/>
      <c r="S2914" s="270"/>
      <c r="T2914" s="270"/>
      <c r="U2914" s="270"/>
      <c r="V2914" s="270"/>
      <c r="W2914" s="270"/>
      <c r="X2914" s="270"/>
      <c r="Y2914" s="270"/>
      <c r="Z2914" s="270"/>
      <c r="AA2914" s="270"/>
      <c r="AB2914" s="270"/>
      <c r="AC2914" s="270"/>
      <c r="AD2914" s="270"/>
      <c r="AE2914" s="270"/>
      <c r="AF2914" s="270"/>
      <c r="AG2914" s="270"/>
      <c r="AH2914" s="270"/>
      <c r="AI2914" s="270"/>
      <c r="AJ2914" s="270"/>
      <c r="AK2914" s="270"/>
    </row>
    <row r="2915" spans="1:37" ht="15" x14ac:dyDescent="0.25">
      <c r="A2915" s="273"/>
      <c r="B2915" s="273"/>
      <c r="C2915" s="270"/>
      <c r="D2915" s="273"/>
      <c r="E2915" s="270"/>
      <c r="F2915" s="270"/>
      <c r="G2915" s="270"/>
      <c r="H2915" s="270"/>
      <c r="I2915" s="270"/>
      <c r="J2915" s="270"/>
      <c r="K2915" s="270"/>
      <c r="L2915" s="270"/>
      <c r="M2915" s="270"/>
      <c r="N2915" s="270"/>
      <c r="O2915" s="270"/>
      <c r="P2915" s="270"/>
      <c r="Q2915" s="270"/>
      <c r="R2915" s="270"/>
      <c r="S2915" s="270"/>
      <c r="T2915" s="270"/>
      <c r="U2915" s="270"/>
      <c r="V2915" s="270"/>
      <c r="W2915" s="270"/>
      <c r="X2915" s="270"/>
      <c r="Y2915" s="270"/>
      <c r="Z2915" s="270"/>
      <c r="AA2915" s="270"/>
      <c r="AB2915" s="270"/>
      <c r="AC2915" s="270"/>
      <c r="AD2915" s="270"/>
      <c r="AE2915" s="270"/>
      <c r="AF2915" s="270"/>
      <c r="AG2915" s="270"/>
      <c r="AH2915" s="270"/>
      <c r="AI2915" s="270"/>
      <c r="AJ2915" s="270"/>
      <c r="AK2915" s="270"/>
    </row>
    <row r="2916" spans="1:37" ht="15" x14ac:dyDescent="0.25">
      <c r="A2916" s="273"/>
      <c r="B2916" s="273"/>
      <c r="C2916" s="270"/>
      <c r="D2916" s="273"/>
      <c r="E2916" s="270"/>
      <c r="F2916" s="270"/>
      <c r="G2916" s="270"/>
      <c r="H2916" s="270"/>
      <c r="I2916" s="270"/>
      <c r="J2916" s="270"/>
      <c r="K2916" s="270"/>
      <c r="L2916" s="270"/>
      <c r="M2916" s="270"/>
      <c r="N2916" s="270"/>
      <c r="O2916" s="270"/>
      <c r="P2916" s="270"/>
      <c r="Q2916" s="270"/>
      <c r="R2916" s="270"/>
      <c r="S2916" s="270"/>
      <c r="T2916" s="270"/>
      <c r="U2916" s="270"/>
      <c r="V2916" s="270"/>
      <c r="W2916" s="270"/>
      <c r="X2916" s="270"/>
      <c r="Y2916" s="270"/>
      <c r="Z2916" s="270"/>
      <c r="AA2916" s="270"/>
      <c r="AB2916" s="270"/>
      <c r="AC2916" s="270"/>
      <c r="AD2916" s="270"/>
      <c r="AE2916" s="270"/>
      <c r="AF2916" s="270"/>
      <c r="AG2916" s="270"/>
      <c r="AH2916" s="270"/>
      <c r="AI2916" s="270"/>
      <c r="AJ2916" s="270"/>
      <c r="AK2916" s="270"/>
    </row>
    <row r="2917" spans="1:37" ht="15" x14ac:dyDescent="0.25">
      <c r="A2917" s="273"/>
      <c r="B2917" s="273"/>
      <c r="C2917" s="270"/>
      <c r="D2917" s="273"/>
      <c r="E2917" s="270"/>
      <c r="F2917" s="270"/>
      <c r="G2917" s="270"/>
      <c r="H2917" s="270"/>
      <c r="I2917" s="270"/>
      <c r="J2917" s="270"/>
      <c r="K2917" s="270"/>
      <c r="L2917" s="270"/>
      <c r="M2917" s="270"/>
      <c r="N2917" s="270"/>
      <c r="O2917" s="270"/>
      <c r="P2917" s="270"/>
      <c r="Q2917" s="270"/>
      <c r="R2917" s="270"/>
      <c r="S2917" s="270"/>
      <c r="T2917" s="270"/>
      <c r="U2917" s="270"/>
      <c r="V2917" s="270"/>
      <c r="W2917" s="270"/>
      <c r="X2917" s="270"/>
      <c r="Y2917" s="270"/>
      <c r="Z2917" s="270"/>
      <c r="AA2917" s="270"/>
      <c r="AB2917" s="270"/>
      <c r="AC2917" s="270"/>
      <c r="AD2917" s="270"/>
      <c r="AE2917" s="270"/>
      <c r="AF2917" s="270"/>
      <c r="AG2917" s="270"/>
      <c r="AH2917" s="270"/>
      <c r="AI2917" s="270"/>
      <c r="AJ2917" s="270"/>
      <c r="AK2917" s="270"/>
    </row>
    <row r="2918" spans="1:37" ht="15" x14ac:dyDescent="0.25">
      <c r="A2918" s="273"/>
      <c r="B2918" s="273"/>
      <c r="C2918" s="270"/>
      <c r="D2918" s="273"/>
      <c r="E2918" s="270"/>
      <c r="F2918" s="270"/>
      <c r="G2918" s="270"/>
      <c r="H2918" s="270"/>
      <c r="I2918" s="270"/>
      <c r="J2918" s="270"/>
      <c r="K2918" s="270"/>
      <c r="L2918" s="270"/>
      <c r="M2918" s="270"/>
      <c r="N2918" s="270"/>
      <c r="O2918" s="270"/>
      <c r="P2918" s="270"/>
      <c r="Q2918" s="270"/>
      <c r="R2918" s="270"/>
      <c r="S2918" s="270"/>
      <c r="T2918" s="270"/>
      <c r="U2918" s="270"/>
      <c r="V2918" s="270"/>
      <c r="W2918" s="270"/>
      <c r="X2918" s="270"/>
      <c r="Y2918" s="270"/>
      <c r="Z2918" s="270"/>
      <c r="AA2918" s="270"/>
      <c r="AB2918" s="270"/>
      <c r="AC2918" s="270"/>
      <c r="AD2918" s="270"/>
      <c r="AE2918" s="270"/>
      <c r="AF2918" s="270"/>
      <c r="AG2918" s="270"/>
      <c r="AH2918" s="270"/>
      <c r="AI2918" s="270"/>
      <c r="AJ2918" s="270"/>
      <c r="AK2918" s="270"/>
    </row>
    <row r="2919" spans="1:37" ht="15" x14ac:dyDescent="0.25">
      <c r="A2919" s="273"/>
      <c r="B2919" s="273"/>
      <c r="C2919" s="270"/>
      <c r="D2919" s="273"/>
      <c r="E2919" s="270"/>
      <c r="F2919" s="270"/>
      <c r="G2919" s="270"/>
      <c r="H2919" s="270"/>
      <c r="I2919" s="270"/>
      <c r="J2919" s="270"/>
      <c r="K2919" s="270"/>
      <c r="L2919" s="270"/>
      <c r="M2919" s="270"/>
      <c r="N2919" s="270"/>
      <c r="O2919" s="270"/>
      <c r="P2919" s="270"/>
      <c r="Q2919" s="270"/>
      <c r="R2919" s="270"/>
      <c r="S2919" s="270"/>
      <c r="T2919" s="270"/>
      <c r="U2919" s="270"/>
      <c r="V2919" s="270"/>
      <c r="W2919" s="270"/>
      <c r="X2919" s="270"/>
      <c r="Y2919" s="270"/>
      <c r="Z2919" s="270"/>
      <c r="AA2919" s="270"/>
      <c r="AB2919" s="270"/>
      <c r="AC2919" s="270"/>
      <c r="AD2919" s="270"/>
      <c r="AE2919" s="270"/>
      <c r="AF2919" s="270"/>
      <c r="AG2919" s="270"/>
      <c r="AH2919" s="270"/>
      <c r="AI2919" s="270"/>
      <c r="AJ2919" s="270"/>
      <c r="AK2919" s="270"/>
    </row>
    <row r="2920" spans="1:37" ht="15" x14ac:dyDescent="0.25">
      <c r="A2920" s="273"/>
      <c r="B2920" s="273"/>
      <c r="C2920" s="270"/>
      <c r="D2920" s="273"/>
      <c r="E2920" s="270"/>
      <c r="F2920" s="270"/>
      <c r="G2920" s="270"/>
      <c r="H2920" s="270"/>
      <c r="I2920" s="270"/>
      <c r="J2920" s="270"/>
      <c r="K2920" s="270"/>
      <c r="L2920" s="270"/>
      <c r="M2920" s="270"/>
      <c r="N2920" s="270"/>
      <c r="O2920" s="270"/>
      <c r="P2920" s="270"/>
      <c r="Q2920" s="270"/>
      <c r="R2920" s="270"/>
      <c r="S2920" s="270"/>
      <c r="T2920" s="270"/>
      <c r="U2920" s="270"/>
      <c r="V2920" s="270"/>
      <c r="W2920" s="270"/>
      <c r="X2920" s="270"/>
      <c r="Y2920" s="270"/>
      <c r="Z2920" s="270"/>
      <c r="AA2920" s="270"/>
      <c r="AB2920" s="270"/>
      <c r="AC2920" s="270"/>
      <c r="AD2920" s="270"/>
      <c r="AE2920" s="270"/>
      <c r="AF2920" s="270"/>
      <c r="AG2920" s="270"/>
      <c r="AH2920" s="270"/>
      <c r="AI2920" s="270"/>
      <c r="AJ2920" s="270"/>
      <c r="AK2920" s="270"/>
    </row>
    <row r="2921" spans="1:37" ht="15" x14ac:dyDescent="0.25">
      <c r="A2921" s="273"/>
      <c r="B2921" s="273"/>
      <c r="C2921" s="270"/>
      <c r="D2921" s="273"/>
      <c r="E2921" s="270"/>
      <c r="F2921" s="270"/>
      <c r="G2921" s="270"/>
      <c r="H2921" s="270"/>
      <c r="I2921" s="270"/>
      <c r="J2921" s="270"/>
      <c r="K2921" s="270"/>
      <c r="L2921" s="270"/>
      <c r="M2921" s="270"/>
      <c r="N2921" s="270"/>
      <c r="O2921" s="270"/>
      <c r="P2921" s="270"/>
      <c r="Q2921" s="270"/>
      <c r="R2921" s="270"/>
      <c r="S2921" s="270"/>
      <c r="T2921" s="270"/>
      <c r="U2921" s="270"/>
      <c r="V2921" s="270"/>
      <c r="W2921" s="270"/>
      <c r="X2921" s="270"/>
      <c r="Y2921" s="270"/>
      <c r="Z2921" s="270"/>
      <c r="AA2921" s="270"/>
      <c r="AB2921" s="270"/>
      <c r="AC2921" s="270"/>
      <c r="AD2921" s="270"/>
      <c r="AE2921" s="270"/>
      <c r="AF2921" s="270"/>
      <c r="AG2921" s="270"/>
      <c r="AH2921" s="270"/>
      <c r="AI2921" s="270"/>
      <c r="AJ2921" s="270"/>
      <c r="AK2921" s="270"/>
    </row>
    <row r="2922" spans="1:37" ht="15" x14ac:dyDescent="0.25">
      <c r="A2922" s="273"/>
      <c r="B2922" s="273"/>
      <c r="C2922" s="270"/>
      <c r="D2922" s="273"/>
      <c r="E2922" s="270"/>
      <c r="F2922" s="270"/>
      <c r="G2922" s="270"/>
      <c r="H2922" s="270"/>
      <c r="I2922" s="270"/>
      <c r="J2922" s="270"/>
      <c r="K2922" s="270"/>
      <c r="L2922" s="270"/>
      <c r="M2922" s="270"/>
      <c r="N2922" s="270"/>
      <c r="O2922" s="270"/>
      <c r="P2922" s="270"/>
      <c r="Q2922" s="270"/>
      <c r="R2922" s="270"/>
      <c r="S2922" s="270"/>
      <c r="T2922" s="270"/>
      <c r="U2922" s="270"/>
      <c r="V2922" s="270"/>
      <c r="W2922" s="270"/>
      <c r="X2922" s="270"/>
      <c r="Y2922" s="270"/>
      <c r="Z2922" s="270"/>
      <c r="AA2922" s="270"/>
      <c r="AB2922" s="270"/>
      <c r="AC2922" s="270"/>
      <c r="AD2922" s="270"/>
      <c r="AE2922" s="270"/>
      <c r="AF2922" s="270"/>
      <c r="AG2922" s="270"/>
      <c r="AH2922" s="270"/>
      <c r="AI2922" s="270"/>
      <c r="AJ2922" s="270"/>
      <c r="AK2922" s="270"/>
    </row>
    <row r="2923" spans="1:37" ht="15" x14ac:dyDescent="0.25">
      <c r="A2923" s="273"/>
      <c r="B2923" s="273"/>
      <c r="C2923" s="270"/>
      <c r="D2923" s="273"/>
      <c r="E2923" s="270"/>
      <c r="F2923" s="270"/>
      <c r="G2923" s="270"/>
      <c r="H2923" s="270"/>
      <c r="I2923" s="270"/>
      <c r="J2923" s="270"/>
      <c r="K2923" s="270"/>
      <c r="L2923" s="270"/>
      <c r="M2923" s="270"/>
      <c r="N2923" s="270"/>
      <c r="O2923" s="270"/>
      <c r="P2923" s="270"/>
      <c r="Q2923" s="270"/>
      <c r="R2923" s="270"/>
      <c r="S2923" s="270"/>
      <c r="T2923" s="270"/>
      <c r="U2923" s="270"/>
      <c r="V2923" s="270"/>
      <c r="W2923" s="270"/>
      <c r="X2923" s="270"/>
      <c r="Y2923" s="270"/>
      <c r="Z2923" s="270"/>
      <c r="AA2923" s="270"/>
      <c r="AB2923" s="270"/>
      <c r="AC2923" s="270"/>
      <c r="AD2923" s="270"/>
      <c r="AE2923" s="270"/>
      <c r="AF2923" s="270"/>
      <c r="AG2923" s="270"/>
      <c r="AH2923" s="270"/>
      <c r="AI2923" s="270"/>
      <c r="AJ2923" s="270"/>
      <c r="AK2923" s="270"/>
    </row>
    <row r="2924" spans="1:37" ht="15" x14ac:dyDescent="0.25">
      <c r="A2924" s="273"/>
      <c r="B2924" s="273"/>
      <c r="C2924" s="270"/>
      <c r="D2924" s="273"/>
      <c r="E2924" s="270"/>
      <c r="F2924" s="270"/>
      <c r="G2924" s="270"/>
      <c r="H2924" s="270"/>
      <c r="I2924" s="270"/>
      <c r="J2924" s="270"/>
      <c r="K2924" s="270"/>
      <c r="L2924" s="270"/>
      <c r="M2924" s="270"/>
      <c r="N2924" s="270"/>
      <c r="O2924" s="270"/>
      <c r="P2924" s="270"/>
      <c r="Q2924" s="270"/>
      <c r="R2924" s="270"/>
      <c r="S2924" s="270"/>
      <c r="T2924" s="270"/>
      <c r="U2924" s="270"/>
      <c r="V2924" s="270"/>
      <c r="W2924" s="270"/>
      <c r="X2924" s="270"/>
      <c r="Y2924" s="270"/>
      <c r="Z2924" s="270"/>
      <c r="AA2924" s="270"/>
      <c r="AB2924" s="270"/>
      <c r="AC2924" s="270"/>
      <c r="AD2924" s="270"/>
      <c r="AE2924" s="270"/>
      <c r="AF2924" s="270"/>
      <c r="AG2924" s="270"/>
      <c r="AH2924" s="270"/>
      <c r="AI2924" s="270"/>
      <c r="AJ2924" s="270"/>
      <c r="AK2924" s="270"/>
    </row>
    <row r="2925" spans="1:37" ht="15" x14ac:dyDescent="0.25">
      <c r="A2925" s="273"/>
      <c r="B2925" s="273"/>
      <c r="C2925" s="270"/>
      <c r="D2925" s="273"/>
      <c r="E2925" s="270"/>
      <c r="F2925" s="270"/>
      <c r="G2925" s="270"/>
      <c r="H2925" s="270"/>
      <c r="I2925" s="270"/>
      <c r="J2925" s="270"/>
      <c r="K2925" s="270"/>
      <c r="L2925" s="270"/>
      <c r="M2925" s="270"/>
      <c r="N2925" s="270"/>
      <c r="O2925" s="270"/>
      <c r="P2925" s="270"/>
      <c r="Q2925" s="270"/>
      <c r="R2925" s="270"/>
      <c r="S2925" s="270"/>
      <c r="T2925" s="270"/>
      <c r="U2925" s="270"/>
      <c r="V2925" s="270"/>
      <c r="W2925" s="270"/>
      <c r="X2925" s="270"/>
      <c r="Y2925" s="270"/>
      <c r="Z2925" s="270"/>
      <c r="AA2925" s="270"/>
      <c r="AB2925" s="270"/>
      <c r="AC2925" s="270"/>
      <c r="AD2925" s="270"/>
      <c r="AE2925" s="270"/>
      <c r="AF2925" s="270"/>
      <c r="AG2925" s="270"/>
      <c r="AH2925" s="270"/>
      <c r="AI2925" s="270"/>
      <c r="AJ2925" s="270"/>
      <c r="AK2925" s="270"/>
    </row>
    <row r="2926" spans="1:37" ht="15" x14ac:dyDescent="0.25">
      <c r="A2926" s="273"/>
      <c r="B2926" s="273"/>
      <c r="C2926" s="270"/>
      <c r="D2926" s="273"/>
      <c r="E2926" s="270"/>
      <c r="F2926" s="270"/>
      <c r="G2926" s="270"/>
      <c r="H2926" s="270"/>
      <c r="I2926" s="270"/>
      <c r="J2926" s="270"/>
      <c r="K2926" s="270"/>
      <c r="L2926" s="270"/>
      <c r="M2926" s="270"/>
      <c r="N2926" s="270"/>
      <c r="O2926" s="270"/>
      <c r="P2926" s="270"/>
      <c r="Q2926" s="270"/>
      <c r="R2926" s="270"/>
      <c r="S2926" s="270"/>
      <c r="T2926" s="270"/>
      <c r="U2926" s="270"/>
      <c r="V2926" s="270"/>
      <c r="W2926" s="270"/>
      <c r="X2926" s="270"/>
      <c r="Y2926" s="270"/>
      <c r="Z2926" s="270"/>
      <c r="AA2926" s="270"/>
      <c r="AB2926" s="270"/>
      <c r="AC2926" s="270"/>
      <c r="AD2926" s="270"/>
      <c r="AE2926" s="270"/>
      <c r="AF2926" s="270"/>
      <c r="AG2926" s="270"/>
      <c r="AH2926" s="270"/>
      <c r="AI2926" s="270"/>
      <c r="AJ2926" s="270"/>
      <c r="AK2926" s="270"/>
    </row>
    <row r="2927" spans="1:37" ht="15" x14ac:dyDescent="0.25">
      <c r="A2927" s="273"/>
      <c r="B2927" s="273"/>
      <c r="C2927" s="270"/>
      <c r="D2927" s="273"/>
      <c r="E2927" s="270"/>
      <c r="F2927" s="270"/>
      <c r="G2927" s="270"/>
      <c r="H2927" s="270"/>
      <c r="I2927" s="270"/>
      <c r="J2927" s="270"/>
      <c r="K2927" s="270"/>
      <c r="L2927" s="270"/>
      <c r="M2927" s="270"/>
      <c r="N2927" s="270"/>
      <c r="O2927" s="270"/>
      <c r="P2927" s="270"/>
      <c r="Q2927" s="270"/>
      <c r="R2927" s="270"/>
      <c r="S2927" s="270"/>
      <c r="T2927" s="270"/>
      <c r="U2927" s="270"/>
      <c r="V2927" s="270"/>
      <c r="W2927" s="270"/>
      <c r="X2927" s="270"/>
      <c r="Y2927" s="270"/>
      <c r="Z2927" s="270"/>
      <c r="AA2927" s="270"/>
      <c r="AB2927" s="270"/>
      <c r="AC2927" s="270"/>
      <c r="AD2927" s="270"/>
      <c r="AE2927" s="270"/>
      <c r="AF2927" s="270"/>
      <c r="AG2927" s="270"/>
      <c r="AH2927" s="270"/>
      <c r="AI2927" s="270"/>
      <c r="AJ2927" s="270"/>
      <c r="AK2927" s="270"/>
    </row>
    <row r="2928" spans="1:37" ht="15" x14ac:dyDescent="0.25">
      <c r="A2928" s="273"/>
      <c r="B2928" s="273"/>
      <c r="C2928" s="270"/>
      <c r="D2928" s="273"/>
      <c r="E2928" s="270"/>
      <c r="F2928" s="270"/>
      <c r="G2928" s="270"/>
      <c r="H2928" s="270"/>
      <c r="I2928" s="270"/>
      <c r="J2928" s="270"/>
      <c r="K2928" s="270"/>
      <c r="L2928" s="270"/>
      <c r="M2928" s="270"/>
      <c r="N2928" s="270"/>
      <c r="O2928" s="270"/>
      <c r="P2928" s="270"/>
      <c r="Q2928" s="270"/>
      <c r="R2928" s="270"/>
      <c r="S2928" s="270"/>
      <c r="T2928" s="270"/>
      <c r="U2928" s="270"/>
      <c r="V2928" s="270"/>
      <c r="W2928" s="270"/>
      <c r="X2928" s="270"/>
      <c r="Y2928" s="270"/>
      <c r="Z2928" s="270"/>
      <c r="AA2928" s="270"/>
      <c r="AB2928" s="270"/>
      <c r="AC2928" s="270"/>
      <c r="AD2928" s="270"/>
      <c r="AE2928" s="270"/>
      <c r="AF2928" s="270"/>
      <c r="AG2928" s="270"/>
      <c r="AH2928" s="270"/>
      <c r="AI2928" s="270"/>
      <c r="AJ2928" s="270"/>
      <c r="AK2928" s="270"/>
    </row>
    <row r="2929" spans="1:37" ht="15" x14ac:dyDescent="0.25">
      <c r="A2929" s="273"/>
      <c r="B2929" s="273"/>
      <c r="C2929" s="270"/>
      <c r="D2929" s="273"/>
      <c r="E2929" s="270"/>
      <c r="F2929" s="270"/>
      <c r="G2929" s="270"/>
      <c r="H2929" s="270"/>
      <c r="I2929" s="270"/>
      <c r="J2929" s="270"/>
      <c r="K2929" s="270"/>
      <c r="L2929" s="270"/>
      <c r="M2929" s="270"/>
      <c r="N2929" s="270"/>
      <c r="O2929" s="270"/>
      <c r="P2929" s="270"/>
      <c r="Q2929" s="270"/>
      <c r="R2929" s="270"/>
      <c r="S2929" s="270"/>
      <c r="T2929" s="270"/>
      <c r="U2929" s="270"/>
      <c r="V2929" s="270"/>
      <c r="W2929" s="270"/>
      <c r="X2929" s="270"/>
      <c r="Y2929" s="270"/>
      <c r="Z2929" s="270"/>
      <c r="AA2929" s="270"/>
      <c r="AB2929" s="270"/>
      <c r="AC2929" s="270"/>
      <c r="AD2929" s="270"/>
      <c r="AE2929" s="270"/>
      <c r="AF2929" s="270"/>
      <c r="AG2929" s="270"/>
      <c r="AH2929" s="270"/>
      <c r="AI2929" s="270"/>
      <c r="AJ2929" s="270"/>
      <c r="AK2929" s="270"/>
    </row>
    <row r="2930" spans="1:37" ht="15" x14ac:dyDescent="0.25">
      <c r="A2930" s="273"/>
      <c r="B2930" s="273"/>
      <c r="C2930" s="270"/>
      <c r="D2930" s="273"/>
      <c r="E2930" s="270"/>
      <c r="F2930" s="270"/>
      <c r="G2930" s="270"/>
      <c r="H2930" s="270"/>
      <c r="I2930" s="270"/>
      <c r="J2930" s="270"/>
      <c r="K2930" s="270"/>
      <c r="L2930" s="270"/>
      <c r="M2930" s="270"/>
      <c r="N2930" s="270"/>
      <c r="O2930" s="270"/>
      <c r="P2930" s="270"/>
      <c r="Q2930" s="270"/>
      <c r="R2930" s="270"/>
      <c r="S2930" s="270"/>
      <c r="T2930" s="270"/>
      <c r="U2930" s="270"/>
      <c r="V2930" s="270"/>
      <c r="W2930" s="270"/>
      <c r="X2930" s="270"/>
      <c r="Y2930" s="270"/>
      <c r="Z2930" s="270"/>
      <c r="AA2930" s="270"/>
      <c r="AB2930" s="270"/>
      <c r="AC2930" s="270"/>
      <c r="AD2930" s="270"/>
      <c r="AE2930" s="270"/>
      <c r="AF2930" s="270"/>
      <c r="AG2930" s="270"/>
      <c r="AH2930" s="270"/>
      <c r="AI2930" s="270"/>
      <c r="AJ2930" s="270"/>
      <c r="AK2930" s="270"/>
    </row>
    <row r="2931" spans="1:37" ht="15" x14ac:dyDescent="0.25">
      <c r="A2931" s="273"/>
      <c r="B2931" s="273"/>
      <c r="C2931" s="270"/>
      <c r="D2931" s="273"/>
      <c r="E2931" s="270"/>
      <c r="F2931" s="270"/>
      <c r="G2931" s="270"/>
      <c r="H2931" s="270"/>
      <c r="I2931" s="270"/>
      <c r="J2931" s="270"/>
      <c r="K2931" s="270"/>
      <c r="L2931" s="270"/>
      <c r="M2931" s="270"/>
      <c r="N2931" s="270"/>
      <c r="O2931" s="270"/>
      <c r="P2931" s="270"/>
      <c r="Q2931" s="270"/>
      <c r="R2931" s="270"/>
      <c r="S2931" s="270"/>
      <c r="T2931" s="270"/>
      <c r="U2931" s="270"/>
      <c r="V2931" s="270"/>
      <c r="W2931" s="270"/>
      <c r="X2931" s="270"/>
      <c r="Y2931" s="270"/>
      <c r="Z2931" s="270"/>
      <c r="AA2931" s="270"/>
      <c r="AB2931" s="270"/>
      <c r="AC2931" s="270"/>
      <c r="AD2931" s="270"/>
      <c r="AE2931" s="270"/>
      <c r="AF2931" s="270"/>
      <c r="AG2931" s="270"/>
      <c r="AH2931" s="270"/>
      <c r="AI2931" s="270"/>
      <c r="AJ2931" s="270"/>
      <c r="AK2931" s="270"/>
    </row>
    <row r="2932" spans="1:37" ht="15" x14ac:dyDescent="0.25">
      <c r="A2932" s="273"/>
      <c r="B2932" s="273"/>
      <c r="C2932" s="270"/>
      <c r="D2932" s="273"/>
      <c r="E2932" s="270"/>
      <c r="F2932" s="270"/>
      <c r="G2932" s="270"/>
      <c r="H2932" s="270"/>
      <c r="I2932" s="270"/>
      <c r="J2932" s="270"/>
      <c r="K2932" s="270"/>
      <c r="L2932" s="270"/>
      <c r="M2932" s="270"/>
      <c r="N2932" s="270"/>
      <c r="O2932" s="270"/>
      <c r="P2932" s="270"/>
      <c r="Q2932" s="270"/>
      <c r="R2932" s="270"/>
      <c r="S2932" s="270"/>
      <c r="T2932" s="270"/>
      <c r="U2932" s="270"/>
      <c r="V2932" s="270"/>
      <c r="W2932" s="270"/>
      <c r="X2932" s="270"/>
      <c r="Y2932" s="270"/>
      <c r="Z2932" s="270"/>
      <c r="AA2932" s="270"/>
      <c r="AB2932" s="270"/>
      <c r="AC2932" s="270"/>
      <c r="AD2932" s="270"/>
      <c r="AE2932" s="270"/>
      <c r="AF2932" s="270"/>
      <c r="AG2932" s="270"/>
      <c r="AH2932" s="270"/>
      <c r="AI2932" s="270"/>
      <c r="AJ2932" s="270"/>
      <c r="AK2932" s="270"/>
    </row>
    <row r="2933" spans="1:37" ht="15" x14ac:dyDescent="0.25">
      <c r="A2933" s="273"/>
      <c r="B2933" s="273"/>
      <c r="C2933" s="270"/>
      <c r="D2933" s="273"/>
      <c r="E2933" s="270"/>
      <c r="F2933" s="270"/>
      <c r="G2933" s="270"/>
      <c r="H2933" s="270"/>
      <c r="I2933" s="270"/>
      <c r="J2933" s="270"/>
      <c r="K2933" s="270"/>
      <c r="L2933" s="270"/>
      <c r="M2933" s="270"/>
      <c r="N2933" s="270"/>
      <c r="O2933" s="270"/>
      <c r="P2933" s="270"/>
      <c r="Q2933" s="270"/>
      <c r="R2933" s="270"/>
      <c r="S2933" s="270"/>
      <c r="T2933" s="270"/>
      <c r="U2933" s="270"/>
      <c r="V2933" s="270"/>
      <c r="W2933" s="270"/>
      <c r="X2933" s="270"/>
      <c r="Y2933" s="270"/>
      <c r="Z2933" s="270"/>
      <c r="AA2933" s="270"/>
      <c r="AB2933" s="270"/>
      <c r="AC2933" s="270"/>
      <c r="AD2933" s="270"/>
      <c r="AE2933" s="270"/>
      <c r="AF2933" s="270"/>
      <c r="AG2933" s="270"/>
      <c r="AH2933" s="270"/>
      <c r="AI2933" s="270"/>
      <c r="AJ2933" s="270"/>
      <c r="AK2933" s="270"/>
    </row>
    <row r="2934" spans="1:37" ht="15" x14ac:dyDescent="0.25">
      <c r="A2934" s="273"/>
      <c r="B2934" s="273"/>
      <c r="C2934" s="270"/>
      <c r="D2934" s="273"/>
      <c r="E2934" s="270"/>
      <c r="F2934" s="270"/>
      <c r="G2934" s="270"/>
      <c r="H2934" s="270"/>
      <c r="I2934" s="270"/>
      <c r="J2934" s="270"/>
      <c r="K2934" s="270"/>
      <c r="L2934" s="270"/>
      <c r="M2934" s="270"/>
      <c r="N2934" s="270"/>
      <c r="O2934" s="270"/>
      <c r="P2934" s="270"/>
      <c r="Q2934" s="270"/>
      <c r="R2934" s="270"/>
      <c r="S2934" s="270"/>
      <c r="T2934" s="270"/>
      <c r="U2934" s="270"/>
      <c r="V2934" s="270"/>
      <c r="W2934" s="270"/>
      <c r="X2934" s="270"/>
      <c r="Y2934" s="270"/>
      <c r="Z2934" s="270"/>
      <c r="AA2934" s="270"/>
      <c r="AB2934" s="270"/>
      <c r="AC2934" s="270"/>
      <c r="AD2934" s="270"/>
      <c r="AE2934" s="270"/>
      <c r="AF2934" s="270"/>
      <c r="AG2934" s="270"/>
      <c r="AH2934" s="270"/>
      <c r="AI2934" s="270"/>
      <c r="AJ2934" s="270"/>
      <c r="AK2934" s="270"/>
    </row>
    <row r="2935" spans="1:37" ht="15" x14ac:dyDescent="0.25">
      <c r="A2935" s="273"/>
      <c r="B2935" s="273"/>
      <c r="C2935" s="270"/>
      <c r="D2935" s="273"/>
      <c r="E2935" s="270"/>
      <c r="F2935" s="270"/>
      <c r="G2935" s="270"/>
      <c r="H2935" s="270"/>
      <c r="I2935" s="270"/>
      <c r="J2935" s="270"/>
      <c r="K2935" s="270"/>
      <c r="L2935" s="270"/>
      <c r="M2935" s="270"/>
      <c r="N2935" s="270"/>
      <c r="O2935" s="270"/>
      <c r="P2935" s="270"/>
      <c r="Q2935" s="270"/>
      <c r="R2935" s="270"/>
      <c r="S2935" s="270"/>
      <c r="T2935" s="270"/>
      <c r="U2935" s="270"/>
      <c r="V2935" s="270"/>
      <c r="W2935" s="270"/>
      <c r="X2935" s="270"/>
      <c r="Y2935" s="270"/>
      <c r="Z2935" s="270"/>
      <c r="AA2935" s="270"/>
      <c r="AB2935" s="270"/>
      <c r="AC2935" s="270"/>
      <c r="AD2935" s="270"/>
      <c r="AE2935" s="270"/>
      <c r="AF2935" s="270"/>
      <c r="AG2935" s="270"/>
      <c r="AH2935" s="270"/>
      <c r="AI2935" s="270"/>
      <c r="AJ2935" s="270"/>
      <c r="AK2935" s="270"/>
    </row>
    <row r="2936" spans="1:37" ht="15" x14ac:dyDescent="0.25">
      <c r="A2936" s="273"/>
      <c r="B2936" s="273"/>
      <c r="C2936" s="270"/>
      <c r="D2936" s="273"/>
      <c r="E2936" s="270"/>
      <c r="F2936" s="270"/>
      <c r="G2936" s="270"/>
      <c r="H2936" s="270"/>
      <c r="I2936" s="270"/>
      <c r="J2936" s="270"/>
      <c r="K2936" s="270"/>
      <c r="L2936" s="270"/>
      <c r="M2936" s="270"/>
      <c r="N2936" s="270"/>
      <c r="O2936" s="270"/>
      <c r="P2936" s="270"/>
      <c r="Q2936" s="270"/>
      <c r="R2936" s="270"/>
      <c r="S2936" s="270"/>
      <c r="T2936" s="270"/>
      <c r="U2936" s="270"/>
      <c r="V2936" s="270"/>
      <c r="W2936" s="270"/>
      <c r="X2936" s="270"/>
      <c r="Y2936" s="270"/>
      <c r="Z2936" s="270"/>
      <c r="AA2936" s="270"/>
      <c r="AB2936" s="270"/>
      <c r="AC2936" s="270"/>
      <c r="AD2936" s="270"/>
      <c r="AE2936" s="270"/>
      <c r="AF2936" s="270"/>
      <c r="AG2936" s="270"/>
      <c r="AH2936" s="270"/>
      <c r="AI2936" s="270"/>
      <c r="AJ2936" s="270"/>
      <c r="AK2936" s="270"/>
    </row>
    <row r="2937" spans="1:37" ht="15" x14ac:dyDescent="0.25">
      <c r="A2937" s="273"/>
      <c r="B2937" s="273"/>
      <c r="C2937" s="270"/>
      <c r="D2937" s="273"/>
      <c r="E2937" s="270"/>
      <c r="F2937" s="270"/>
      <c r="G2937" s="270"/>
      <c r="H2937" s="270"/>
      <c r="I2937" s="270"/>
      <c r="J2937" s="270"/>
      <c r="K2937" s="270"/>
      <c r="L2937" s="270"/>
      <c r="M2937" s="270"/>
      <c r="N2937" s="270"/>
      <c r="O2937" s="270"/>
      <c r="P2937" s="270"/>
      <c r="Q2937" s="270"/>
      <c r="R2937" s="270"/>
      <c r="S2937" s="270"/>
      <c r="T2937" s="270"/>
      <c r="U2937" s="270"/>
      <c r="V2937" s="270"/>
      <c r="W2937" s="270"/>
      <c r="X2937" s="270"/>
      <c r="Y2937" s="270"/>
      <c r="Z2937" s="270"/>
      <c r="AA2937" s="270"/>
      <c r="AB2937" s="270"/>
      <c r="AC2937" s="270"/>
      <c r="AD2937" s="270"/>
      <c r="AE2937" s="270"/>
      <c r="AF2937" s="270"/>
      <c r="AG2937" s="270"/>
      <c r="AH2937" s="270"/>
      <c r="AI2937" s="270"/>
      <c r="AJ2937" s="270"/>
      <c r="AK2937" s="270"/>
    </row>
    <row r="2938" spans="1:37" ht="15" x14ac:dyDescent="0.25">
      <c r="A2938" s="273"/>
      <c r="B2938" s="273"/>
      <c r="C2938" s="270"/>
      <c r="D2938" s="273"/>
      <c r="E2938" s="270"/>
      <c r="F2938" s="270"/>
      <c r="G2938" s="270"/>
      <c r="H2938" s="270"/>
      <c r="I2938" s="270"/>
      <c r="J2938" s="270"/>
      <c r="K2938" s="270"/>
      <c r="L2938" s="270"/>
      <c r="M2938" s="270"/>
      <c r="N2938" s="270"/>
      <c r="O2938" s="270"/>
      <c r="P2938" s="270"/>
      <c r="Q2938" s="270"/>
      <c r="R2938" s="270"/>
      <c r="S2938" s="270"/>
      <c r="T2938" s="270"/>
      <c r="U2938" s="270"/>
      <c r="V2938" s="270"/>
      <c r="W2938" s="270"/>
      <c r="X2938" s="270"/>
      <c r="Y2938" s="270"/>
      <c r="Z2938" s="270"/>
      <c r="AA2938" s="270"/>
      <c r="AB2938" s="270"/>
      <c r="AC2938" s="270"/>
      <c r="AD2938" s="270"/>
      <c r="AE2938" s="270"/>
      <c r="AF2938" s="270"/>
      <c r="AG2938" s="270"/>
      <c r="AH2938" s="270"/>
      <c r="AI2938" s="270"/>
      <c r="AJ2938" s="270"/>
      <c r="AK2938" s="270"/>
    </row>
    <row r="2939" spans="1:37" ht="15" x14ac:dyDescent="0.25">
      <c r="A2939" s="273"/>
      <c r="B2939" s="273"/>
      <c r="C2939" s="270"/>
      <c r="D2939" s="273"/>
      <c r="E2939" s="270"/>
      <c r="F2939" s="270"/>
      <c r="G2939" s="270"/>
      <c r="H2939" s="270"/>
      <c r="I2939" s="270"/>
      <c r="J2939" s="270"/>
      <c r="K2939" s="270"/>
      <c r="L2939" s="270"/>
      <c r="M2939" s="270"/>
      <c r="N2939" s="270"/>
      <c r="O2939" s="270"/>
      <c r="P2939" s="270"/>
      <c r="Q2939" s="270"/>
      <c r="R2939" s="270"/>
      <c r="S2939" s="270"/>
      <c r="T2939" s="270"/>
      <c r="U2939" s="270"/>
      <c r="V2939" s="270"/>
      <c r="W2939" s="270"/>
      <c r="X2939" s="270"/>
      <c r="Y2939" s="270"/>
      <c r="Z2939" s="270"/>
      <c r="AA2939" s="270"/>
      <c r="AB2939" s="270"/>
      <c r="AC2939" s="270"/>
      <c r="AD2939" s="270"/>
      <c r="AE2939" s="270"/>
      <c r="AF2939" s="270"/>
      <c r="AG2939" s="270"/>
      <c r="AH2939" s="270"/>
      <c r="AI2939" s="270"/>
      <c r="AJ2939" s="270"/>
      <c r="AK2939" s="270"/>
    </row>
    <row r="2940" spans="1:37" ht="15" x14ac:dyDescent="0.25">
      <c r="A2940" s="273"/>
      <c r="B2940" s="273"/>
      <c r="C2940" s="270"/>
      <c r="D2940" s="273"/>
      <c r="E2940" s="270"/>
      <c r="F2940" s="270"/>
      <c r="G2940" s="270"/>
      <c r="H2940" s="270"/>
      <c r="I2940" s="270"/>
      <c r="J2940" s="270"/>
      <c r="K2940" s="270"/>
      <c r="L2940" s="270"/>
      <c r="M2940" s="270"/>
      <c r="N2940" s="270"/>
      <c r="O2940" s="270"/>
      <c r="P2940" s="270"/>
      <c r="Q2940" s="270"/>
      <c r="R2940" s="270"/>
      <c r="S2940" s="270"/>
      <c r="T2940" s="270"/>
      <c r="U2940" s="270"/>
      <c r="V2940" s="270"/>
      <c r="W2940" s="270"/>
      <c r="X2940" s="270"/>
      <c r="Y2940" s="270"/>
      <c r="Z2940" s="270"/>
      <c r="AA2940" s="270"/>
      <c r="AB2940" s="270"/>
      <c r="AC2940" s="270"/>
      <c r="AD2940" s="270"/>
      <c r="AE2940" s="270"/>
      <c r="AF2940" s="270"/>
      <c r="AG2940" s="270"/>
      <c r="AH2940" s="270"/>
      <c r="AI2940" s="270"/>
      <c r="AJ2940" s="270"/>
      <c r="AK2940" s="270"/>
    </row>
    <row r="2941" spans="1:37" ht="15" x14ac:dyDescent="0.25">
      <c r="A2941" s="273"/>
      <c r="B2941" s="273"/>
      <c r="C2941" s="270"/>
      <c r="D2941" s="273"/>
      <c r="E2941" s="270"/>
      <c r="F2941" s="270"/>
      <c r="G2941" s="270"/>
      <c r="H2941" s="270"/>
      <c r="I2941" s="270"/>
      <c r="J2941" s="270"/>
      <c r="K2941" s="270"/>
      <c r="L2941" s="270"/>
      <c r="M2941" s="270"/>
      <c r="N2941" s="270"/>
      <c r="O2941" s="270"/>
      <c r="P2941" s="270"/>
      <c r="Q2941" s="270"/>
      <c r="R2941" s="270"/>
      <c r="S2941" s="270"/>
      <c r="T2941" s="270"/>
      <c r="U2941" s="270"/>
      <c r="V2941" s="270"/>
      <c r="W2941" s="270"/>
      <c r="X2941" s="270"/>
      <c r="Y2941" s="270"/>
      <c r="Z2941" s="270"/>
      <c r="AA2941" s="270"/>
      <c r="AB2941" s="270"/>
      <c r="AC2941" s="270"/>
      <c r="AD2941" s="270"/>
      <c r="AE2941" s="270"/>
      <c r="AF2941" s="270"/>
      <c r="AG2941" s="270"/>
      <c r="AH2941" s="270"/>
      <c r="AI2941" s="270"/>
      <c r="AJ2941" s="270"/>
      <c r="AK2941" s="270"/>
    </row>
    <row r="2942" spans="1:37" ht="15" x14ac:dyDescent="0.25">
      <c r="A2942" s="273"/>
      <c r="B2942" s="273"/>
      <c r="C2942" s="270"/>
      <c r="D2942" s="273"/>
      <c r="E2942" s="270"/>
      <c r="F2942" s="270"/>
      <c r="G2942" s="270"/>
      <c r="H2942" s="270"/>
      <c r="I2942" s="270"/>
      <c r="J2942" s="270"/>
      <c r="K2942" s="270"/>
      <c r="L2942" s="270"/>
      <c r="M2942" s="270"/>
      <c r="N2942" s="270"/>
      <c r="O2942" s="270"/>
      <c r="P2942" s="270"/>
      <c r="Q2942" s="270"/>
      <c r="R2942" s="270"/>
      <c r="S2942" s="270"/>
      <c r="T2942" s="270"/>
      <c r="U2942" s="270"/>
      <c r="V2942" s="270"/>
      <c r="W2942" s="270"/>
      <c r="X2942" s="270"/>
      <c r="Y2942" s="270"/>
      <c r="Z2942" s="270"/>
      <c r="AA2942" s="270"/>
      <c r="AB2942" s="270"/>
      <c r="AC2942" s="270"/>
      <c r="AD2942" s="270"/>
      <c r="AE2942" s="270"/>
      <c r="AF2942" s="270"/>
      <c r="AG2942" s="270"/>
      <c r="AH2942" s="270"/>
      <c r="AI2942" s="270"/>
      <c r="AJ2942" s="270"/>
      <c r="AK2942" s="270"/>
    </row>
    <row r="2943" spans="1:37" ht="15" x14ac:dyDescent="0.25">
      <c r="A2943" s="273"/>
      <c r="B2943" s="273"/>
      <c r="C2943" s="270"/>
      <c r="D2943" s="273"/>
      <c r="E2943" s="270"/>
      <c r="F2943" s="270"/>
      <c r="G2943" s="270"/>
      <c r="H2943" s="270"/>
      <c r="I2943" s="270"/>
      <c r="J2943" s="270"/>
      <c r="K2943" s="270"/>
      <c r="L2943" s="270"/>
      <c r="M2943" s="270"/>
      <c r="N2943" s="270"/>
      <c r="O2943" s="270"/>
      <c r="P2943" s="270"/>
      <c r="Q2943" s="270"/>
      <c r="R2943" s="270"/>
      <c r="S2943" s="270"/>
      <c r="T2943" s="270"/>
      <c r="U2943" s="270"/>
      <c r="V2943" s="270"/>
      <c r="W2943" s="270"/>
      <c r="X2943" s="270"/>
      <c r="Y2943" s="270"/>
      <c r="Z2943" s="270"/>
      <c r="AA2943" s="270"/>
      <c r="AB2943" s="270"/>
      <c r="AC2943" s="270"/>
      <c r="AD2943" s="270"/>
      <c r="AE2943" s="270"/>
      <c r="AF2943" s="270"/>
      <c r="AG2943" s="270"/>
      <c r="AH2943" s="270"/>
      <c r="AI2943" s="270"/>
      <c r="AJ2943" s="270"/>
      <c r="AK2943" s="270"/>
    </row>
    <row r="2944" spans="1:37" ht="15" x14ac:dyDescent="0.25">
      <c r="A2944" s="273"/>
      <c r="B2944" s="273"/>
      <c r="C2944" s="270"/>
      <c r="D2944" s="273"/>
      <c r="E2944" s="270"/>
      <c r="F2944" s="270"/>
      <c r="G2944" s="270"/>
      <c r="H2944" s="270"/>
      <c r="I2944" s="270"/>
      <c r="J2944" s="270"/>
      <c r="K2944" s="270"/>
      <c r="L2944" s="270"/>
      <c r="M2944" s="270"/>
      <c r="N2944" s="270"/>
      <c r="O2944" s="270"/>
      <c r="P2944" s="270"/>
      <c r="Q2944" s="270"/>
      <c r="R2944" s="270"/>
      <c r="S2944" s="270"/>
      <c r="T2944" s="270"/>
      <c r="U2944" s="270"/>
      <c r="V2944" s="270"/>
      <c r="W2944" s="270"/>
      <c r="X2944" s="270"/>
      <c r="Y2944" s="270"/>
      <c r="Z2944" s="270"/>
      <c r="AA2944" s="270"/>
      <c r="AB2944" s="270"/>
      <c r="AC2944" s="270"/>
      <c r="AD2944" s="270"/>
      <c r="AE2944" s="270"/>
      <c r="AF2944" s="270"/>
      <c r="AG2944" s="270"/>
      <c r="AH2944" s="270"/>
      <c r="AI2944" s="270"/>
      <c r="AJ2944" s="270"/>
      <c r="AK2944" s="270"/>
    </row>
    <row r="2945" spans="1:37" ht="15" x14ac:dyDescent="0.25">
      <c r="A2945" s="273"/>
      <c r="B2945" s="273"/>
      <c r="C2945" s="270"/>
      <c r="D2945" s="273"/>
      <c r="E2945" s="270"/>
      <c r="F2945" s="270"/>
      <c r="G2945" s="270"/>
      <c r="H2945" s="270"/>
      <c r="I2945" s="270"/>
      <c r="J2945" s="270"/>
      <c r="K2945" s="270"/>
      <c r="L2945" s="270"/>
      <c r="M2945" s="270"/>
      <c r="N2945" s="270"/>
      <c r="O2945" s="270"/>
      <c r="P2945" s="270"/>
      <c r="Q2945" s="270"/>
      <c r="R2945" s="270"/>
      <c r="S2945" s="270"/>
      <c r="T2945" s="270"/>
      <c r="U2945" s="270"/>
      <c r="V2945" s="270"/>
      <c r="W2945" s="270"/>
      <c r="X2945" s="270"/>
      <c r="Y2945" s="270"/>
      <c r="Z2945" s="270"/>
      <c r="AA2945" s="270"/>
      <c r="AB2945" s="270"/>
      <c r="AC2945" s="270"/>
      <c r="AD2945" s="270"/>
      <c r="AE2945" s="270"/>
      <c r="AF2945" s="270"/>
      <c r="AG2945" s="270"/>
      <c r="AH2945" s="270"/>
      <c r="AI2945" s="270"/>
      <c r="AJ2945" s="270"/>
      <c r="AK2945" s="270"/>
    </row>
    <row r="2946" spans="1:37" ht="15" x14ac:dyDescent="0.25">
      <c r="A2946" s="273"/>
      <c r="B2946" s="273"/>
      <c r="C2946" s="270"/>
      <c r="D2946" s="273"/>
      <c r="E2946" s="270"/>
      <c r="F2946" s="270"/>
      <c r="G2946" s="270"/>
      <c r="H2946" s="270"/>
      <c r="I2946" s="270"/>
      <c r="J2946" s="270"/>
      <c r="K2946" s="270"/>
      <c r="L2946" s="270"/>
      <c r="M2946" s="270"/>
      <c r="N2946" s="270"/>
      <c r="O2946" s="270"/>
      <c r="P2946" s="270"/>
      <c r="Q2946" s="270"/>
      <c r="R2946" s="270"/>
      <c r="S2946" s="270"/>
      <c r="T2946" s="270"/>
      <c r="U2946" s="270"/>
      <c r="V2946" s="270"/>
      <c r="W2946" s="270"/>
      <c r="X2946" s="270"/>
      <c r="Y2946" s="270"/>
      <c r="Z2946" s="270"/>
      <c r="AA2946" s="270"/>
      <c r="AB2946" s="270"/>
      <c r="AC2946" s="270"/>
      <c r="AD2946" s="270"/>
      <c r="AE2946" s="270"/>
      <c r="AF2946" s="270"/>
      <c r="AG2946" s="270"/>
      <c r="AH2946" s="270"/>
      <c r="AI2946" s="270"/>
      <c r="AJ2946" s="270"/>
      <c r="AK2946" s="270"/>
    </row>
    <row r="2947" spans="1:37" ht="15" x14ac:dyDescent="0.25">
      <c r="A2947" s="273"/>
      <c r="B2947" s="273"/>
      <c r="C2947" s="270"/>
      <c r="D2947" s="273"/>
      <c r="E2947" s="270"/>
      <c r="F2947" s="270"/>
      <c r="G2947" s="270"/>
      <c r="H2947" s="270"/>
      <c r="I2947" s="270"/>
      <c r="J2947" s="270"/>
      <c r="K2947" s="270"/>
      <c r="L2947" s="270"/>
      <c r="M2947" s="270"/>
      <c r="N2947" s="270"/>
      <c r="O2947" s="270"/>
      <c r="P2947" s="270"/>
      <c r="Q2947" s="270"/>
      <c r="R2947" s="270"/>
      <c r="S2947" s="270"/>
      <c r="T2947" s="270"/>
      <c r="U2947" s="270"/>
      <c r="V2947" s="270"/>
      <c r="W2947" s="270"/>
      <c r="X2947" s="270"/>
      <c r="Y2947" s="270"/>
      <c r="Z2947" s="270"/>
      <c r="AA2947" s="270"/>
      <c r="AB2947" s="270"/>
      <c r="AC2947" s="270"/>
      <c r="AD2947" s="270"/>
      <c r="AE2947" s="270"/>
      <c r="AF2947" s="270"/>
      <c r="AG2947" s="270"/>
      <c r="AH2947" s="270"/>
      <c r="AI2947" s="270"/>
      <c r="AJ2947" s="270"/>
      <c r="AK2947" s="270"/>
    </row>
    <row r="2948" spans="1:37" ht="15" x14ac:dyDescent="0.25">
      <c r="A2948" s="273"/>
      <c r="B2948" s="273"/>
      <c r="C2948" s="270"/>
      <c r="D2948" s="273"/>
      <c r="E2948" s="270"/>
      <c r="F2948" s="270"/>
      <c r="G2948" s="270"/>
      <c r="H2948" s="270"/>
      <c r="I2948" s="270"/>
      <c r="J2948" s="270"/>
      <c r="K2948" s="270"/>
      <c r="L2948" s="270"/>
      <c r="M2948" s="270"/>
      <c r="N2948" s="270"/>
      <c r="O2948" s="270"/>
      <c r="P2948" s="270"/>
      <c r="Q2948" s="270"/>
      <c r="R2948" s="270"/>
      <c r="S2948" s="270"/>
      <c r="T2948" s="270"/>
      <c r="U2948" s="270"/>
      <c r="V2948" s="270"/>
      <c r="W2948" s="270"/>
      <c r="X2948" s="270"/>
      <c r="Y2948" s="270"/>
      <c r="Z2948" s="270"/>
      <c r="AA2948" s="270"/>
      <c r="AB2948" s="270"/>
      <c r="AC2948" s="270"/>
      <c r="AD2948" s="270"/>
      <c r="AE2948" s="270"/>
      <c r="AF2948" s="270"/>
      <c r="AG2948" s="270"/>
      <c r="AH2948" s="270"/>
      <c r="AI2948" s="270"/>
      <c r="AJ2948" s="270"/>
      <c r="AK2948" s="270"/>
    </row>
    <row r="2949" spans="1:37" ht="15" x14ac:dyDescent="0.25">
      <c r="A2949" s="273"/>
      <c r="B2949" s="273"/>
      <c r="C2949" s="270"/>
      <c r="D2949" s="273"/>
      <c r="E2949" s="270"/>
      <c r="F2949" s="270"/>
      <c r="G2949" s="270"/>
      <c r="H2949" s="270"/>
      <c r="I2949" s="270"/>
      <c r="J2949" s="270"/>
      <c r="K2949" s="270"/>
      <c r="L2949" s="270"/>
      <c r="M2949" s="270"/>
      <c r="N2949" s="270"/>
      <c r="O2949" s="270"/>
      <c r="P2949" s="270"/>
      <c r="Q2949" s="270"/>
      <c r="R2949" s="270"/>
      <c r="S2949" s="270"/>
      <c r="T2949" s="270"/>
      <c r="U2949" s="270"/>
      <c r="V2949" s="270"/>
      <c r="W2949" s="270"/>
      <c r="X2949" s="270"/>
      <c r="Y2949" s="270"/>
      <c r="Z2949" s="270"/>
      <c r="AA2949" s="270"/>
      <c r="AB2949" s="270"/>
      <c r="AC2949" s="270"/>
      <c r="AD2949" s="270"/>
      <c r="AE2949" s="270"/>
      <c r="AF2949" s="270"/>
      <c r="AG2949" s="270"/>
      <c r="AH2949" s="270"/>
      <c r="AI2949" s="270"/>
      <c r="AJ2949" s="270"/>
      <c r="AK2949" s="270"/>
    </row>
    <row r="2950" spans="1:37" ht="15" x14ac:dyDescent="0.25">
      <c r="A2950" s="273"/>
      <c r="B2950" s="273"/>
      <c r="C2950" s="270"/>
      <c r="D2950" s="273"/>
      <c r="E2950" s="270"/>
      <c r="F2950" s="270"/>
      <c r="G2950" s="270"/>
      <c r="H2950" s="270"/>
      <c r="I2950" s="270"/>
      <c r="J2950" s="270"/>
      <c r="K2950" s="270"/>
      <c r="L2950" s="270"/>
      <c r="M2950" s="270"/>
      <c r="N2950" s="270"/>
      <c r="O2950" s="270"/>
      <c r="P2950" s="270"/>
      <c r="Q2950" s="270"/>
      <c r="R2950" s="270"/>
      <c r="S2950" s="270"/>
      <c r="T2950" s="270"/>
      <c r="U2950" s="270"/>
      <c r="V2950" s="270"/>
      <c r="W2950" s="270"/>
      <c r="X2950" s="270"/>
      <c r="Y2950" s="270"/>
      <c r="Z2950" s="270"/>
      <c r="AA2950" s="270"/>
      <c r="AB2950" s="270"/>
      <c r="AC2950" s="270"/>
      <c r="AD2950" s="270"/>
      <c r="AE2950" s="270"/>
      <c r="AF2950" s="270"/>
      <c r="AG2950" s="270"/>
      <c r="AH2950" s="270"/>
      <c r="AI2950" s="270"/>
      <c r="AJ2950" s="270"/>
      <c r="AK2950" s="270"/>
    </row>
    <row r="2951" spans="1:37" ht="15" x14ac:dyDescent="0.25">
      <c r="A2951" s="273"/>
      <c r="B2951" s="273"/>
      <c r="C2951" s="270"/>
      <c r="D2951" s="273"/>
      <c r="E2951" s="270"/>
      <c r="F2951" s="270"/>
      <c r="G2951" s="270"/>
      <c r="H2951" s="270"/>
      <c r="I2951" s="270"/>
      <c r="J2951" s="270"/>
      <c r="K2951" s="270"/>
      <c r="L2951" s="270"/>
      <c r="M2951" s="270"/>
      <c r="N2951" s="270"/>
      <c r="O2951" s="270"/>
      <c r="P2951" s="270"/>
      <c r="Q2951" s="270"/>
      <c r="R2951" s="270"/>
      <c r="S2951" s="270"/>
      <c r="T2951" s="270"/>
      <c r="U2951" s="270"/>
      <c r="V2951" s="270"/>
      <c r="W2951" s="270"/>
      <c r="X2951" s="270"/>
      <c r="Y2951" s="270"/>
      <c r="Z2951" s="270"/>
      <c r="AA2951" s="270"/>
      <c r="AB2951" s="270"/>
      <c r="AC2951" s="270"/>
      <c r="AD2951" s="270"/>
      <c r="AE2951" s="270"/>
      <c r="AF2951" s="270"/>
      <c r="AG2951" s="270"/>
      <c r="AH2951" s="270"/>
      <c r="AI2951" s="270"/>
      <c r="AJ2951" s="270"/>
      <c r="AK2951" s="270"/>
    </row>
    <row r="2952" spans="1:37" ht="15" x14ac:dyDescent="0.25">
      <c r="A2952" s="273"/>
      <c r="B2952" s="273"/>
      <c r="C2952" s="270"/>
      <c r="D2952" s="273"/>
      <c r="E2952" s="270"/>
      <c r="F2952" s="270"/>
      <c r="G2952" s="270"/>
      <c r="H2952" s="270"/>
      <c r="I2952" s="270"/>
      <c r="J2952" s="270"/>
      <c r="K2952" s="270"/>
      <c r="L2952" s="270"/>
      <c r="M2952" s="270"/>
      <c r="N2952" s="270"/>
      <c r="O2952" s="270"/>
      <c r="P2952" s="270"/>
      <c r="Q2952" s="270"/>
      <c r="R2952" s="270"/>
      <c r="S2952" s="270"/>
      <c r="T2952" s="270"/>
      <c r="U2952" s="270"/>
      <c r="V2952" s="270"/>
      <c r="W2952" s="270"/>
      <c r="X2952" s="270"/>
      <c r="Y2952" s="270"/>
      <c r="Z2952" s="270"/>
      <c r="AA2952" s="270"/>
      <c r="AB2952" s="270"/>
      <c r="AC2952" s="270"/>
      <c r="AD2952" s="270"/>
      <c r="AE2952" s="270"/>
      <c r="AF2952" s="270"/>
      <c r="AG2952" s="270"/>
      <c r="AH2952" s="270"/>
      <c r="AI2952" s="270"/>
      <c r="AJ2952" s="270"/>
      <c r="AK2952" s="270"/>
    </row>
    <row r="2953" spans="1:37" ht="15" x14ac:dyDescent="0.25">
      <c r="A2953" s="273"/>
      <c r="B2953" s="273"/>
      <c r="C2953" s="270"/>
      <c r="D2953" s="273"/>
      <c r="E2953" s="270"/>
      <c r="F2953" s="270"/>
      <c r="G2953" s="270"/>
      <c r="H2953" s="270"/>
      <c r="I2953" s="270"/>
      <c r="J2953" s="270"/>
      <c r="K2953" s="270"/>
      <c r="L2953" s="270"/>
      <c r="M2953" s="270"/>
      <c r="N2953" s="270"/>
      <c r="O2953" s="270"/>
      <c r="P2953" s="270"/>
      <c r="Q2953" s="270"/>
      <c r="R2953" s="270"/>
      <c r="S2953" s="270"/>
      <c r="T2953" s="270"/>
      <c r="U2953" s="270"/>
      <c r="V2953" s="270"/>
      <c r="W2953" s="270"/>
      <c r="X2953" s="270"/>
      <c r="Y2953" s="270"/>
      <c r="Z2953" s="270"/>
      <c r="AA2953" s="270"/>
      <c r="AB2953" s="270"/>
      <c r="AC2953" s="270"/>
      <c r="AD2953" s="270"/>
      <c r="AE2953" s="270"/>
      <c r="AF2953" s="270"/>
      <c r="AG2953" s="270"/>
      <c r="AH2953" s="270"/>
      <c r="AI2953" s="270"/>
      <c r="AJ2953" s="270"/>
      <c r="AK2953" s="270"/>
    </row>
    <row r="2954" spans="1:37" ht="15" x14ac:dyDescent="0.25">
      <c r="A2954" s="273"/>
      <c r="B2954" s="273"/>
      <c r="C2954" s="270"/>
      <c r="D2954" s="273"/>
      <c r="E2954" s="270"/>
      <c r="F2954" s="270"/>
      <c r="G2954" s="270"/>
      <c r="H2954" s="270"/>
      <c r="I2954" s="270"/>
      <c r="J2954" s="270"/>
      <c r="K2954" s="270"/>
      <c r="L2954" s="270"/>
      <c r="M2954" s="270"/>
      <c r="N2954" s="270"/>
      <c r="O2954" s="270"/>
      <c r="P2954" s="270"/>
      <c r="Q2954" s="270"/>
      <c r="R2954" s="270"/>
      <c r="S2954" s="270"/>
      <c r="T2954" s="270"/>
      <c r="U2954" s="270"/>
      <c r="V2954" s="270"/>
      <c r="W2954" s="270"/>
      <c r="X2954" s="270"/>
      <c r="Y2954" s="270"/>
      <c r="Z2954" s="270"/>
      <c r="AA2954" s="270"/>
      <c r="AB2954" s="270"/>
      <c r="AC2954" s="270"/>
      <c r="AD2954" s="270"/>
      <c r="AE2954" s="270"/>
      <c r="AF2954" s="270"/>
      <c r="AG2954" s="270"/>
      <c r="AH2954" s="270"/>
      <c r="AI2954" s="270"/>
      <c r="AJ2954" s="270"/>
      <c r="AK2954" s="270"/>
    </row>
    <row r="2955" spans="1:37" ht="15" x14ac:dyDescent="0.25">
      <c r="A2955" s="273"/>
      <c r="B2955" s="273"/>
      <c r="C2955" s="270"/>
      <c r="D2955" s="273"/>
      <c r="E2955" s="270"/>
      <c r="F2955" s="270"/>
      <c r="G2955" s="270"/>
      <c r="H2955" s="270"/>
      <c r="I2955" s="270"/>
      <c r="J2955" s="270"/>
      <c r="K2955" s="270"/>
      <c r="L2955" s="270"/>
      <c r="M2955" s="270"/>
      <c r="N2955" s="270"/>
      <c r="O2955" s="270"/>
      <c r="P2955" s="270"/>
      <c r="Q2955" s="270"/>
      <c r="R2955" s="270"/>
      <c r="S2955" s="270"/>
      <c r="T2955" s="270"/>
      <c r="U2955" s="270"/>
      <c r="V2955" s="270"/>
      <c r="W2955" s="270"/>
      <c r="X2955" s="270"/>
      <c r="Y2955" s="270"/>
      <c r="Z2955" s="270"/>
      <c r="AA2955" s="270"/>
      <c r="AB2955" s="270"/>
      <c r="AC2955" s="270"/>
      <c r="AD2955" s="270"/>
      <c r="AE2955" s="270"/>
      <c r="AF2955" s="270"/>
      <c r="AG2955" s="270"/>
      <c r="AH2955" s="270"/>
      <c r="AI2955" s="270"/>
      <c r="AJ2955" s="270"/>
      <c r="AK2955" s="270"/>
    </row>
    <row r="2956" spans="1:37" ht="15" x14ac:dyDescent="0.25">
      <c r="A2956" s="273"/>
      <c r="B2956" s="273"/>
      <c r="C2956" s="270"/>
      <c r="D2956" s="273"/>
      <c r="E2956" s="270"/>
      <c r="F2956" s="270"/>
      <c r="G2956" s="270"/>
      <c r="H2956" s="270"/>
      <c r="I2956" s="270"/>
      <c r="J2956" s="270"/>
      <c r="K2956" s="270"/>
      <c r="L2956" s="270"/>
      <c r="M2956" s="270"/>
      <c r="N2956" s="270"/>
      <c r="O2956" s="270"/>
      <c r="P2956" s="270"/>
      <c r="Q2956" s="270"/>
      <c r="R2956" s="270"/>
      <c r="S2956" s="270"/>
      <c r="T2956" s="270"/>
      <c r="U2956" s="270"/>
      <c r="V2956" s="270"/>
      <c r="W2956" s="270"/>
      <c r="X2956" s="270"/>
      <c r="Y2956" s="270"/>
      <c r="Z2956" s="270"/>
      <c r="AA2956" s="270"/>
      <c r="AB2956" s="270"/>
      <c r="AC2956" s="270"/>
      <c r="AD2956" s="270"/>
      <c r="AE2956" s="270"/>
      <c r="AF2956" s="270"/>
      <c r="AG2956" s="270"/>
      <c r="AH2956" s="270"/>
      <c r="AI2956" s="270"/>
      <c r="AJ2956" s="270"/>
      <c r="AK2956" s="270"/>
    </row>
    <row r="2957" spans="1:37" ht="15" x14ac:dyDescent="0.25">
      <c r="A2957" s="273"/>
      <c r="B2957" s="273"/>
      <c r="C2957" s="270"/>
      <c r="D2957" s="273"/>
      <c r="E2957" s="270"/>
      <c r="F2957" s="270"/>
      <c r="G2957" s="270"/>
      <c r="H2957" s="270"/>
      <c r="I2957" s="270"/>
      <c r="J2957" s="270"/>
      <c r="K2957" s="270"/>
      <c r="L2957" s="270"/>
      <c r="M2957" s="270"/>
      <c r="N2957" s="270"/>
      <c r="O2957" s="270"/>
      <c r="P2957" s="270"/>
      <c r="Q2957" s="270"/>
      <c r="R2957" s="270"/>
      <c r="S2957" s="270"/>
      <c r="T2957" s="270"/>
      <c r="U2957" s="270"/>
      <c r="V2957" s="270"/>
      <c r="W2957" s="270"/>
      <c r="X2957" s="270"/>
      <c r="Y2957" s="270"/>
      <c r="Z2957" s="270"/>
      <c r="AA2957" s="270"/>
      <c r="AB2957" s="270"/>
      <c r="AC2957" s="270"/>
      <c r="AD2957" s="270"/>
      <c r="AE2957" s="270"/>
      <c r="AF2957" s="270"/>
      <c r="AG2957" s="270"/>
      <c r="AH2957" s="270"/>
      <c r="AI2957" s="270"/>
      <c r="AJ2957" s="270"/>
      <c r="AK2957" s="270"/>
    </row>
    <row r="2958" spans="1:37" ht="15" x14ac:dyDescent="0.25">
      <c r="A2958" s="273"/>
      <c r="B2958" s="273"/>
      <c r="C2958" s="270"/>
      <c r="D2958" s="273"/>
      <c r="E2958" s="270"/>
      <c r="F2958" s="270"/>
      <c r="G2958" s="270"/>
      <c r="H2958" s="270"/>
      <c r="I2958" s="270"/>
      <c r="J2958" s="270"/>
      <c r="K2958" s="270"/>
      <c r="L2958" s="270"/>
      <c r="M2958" s="270"/>
      <c r="N2958" s="270"/>
      <c r="O2958" s="270"/>
      <c r="P2958" s="270"/>
      <c r="Q2958" s="270"/>
      <c r="R2958" s="270"/>
      <c r="S2958" s="270"/>
      <c r="T2958" s="270"/>
      <c r="U2958" s="270"/>
      <c r="V2958" s="270"/>
      <c r="W2958" s="270"/>
      <c r="X2958" s="270"/>
      <c r="Y2958" s="270"/>
      <c r="Z2958" s="270"/>
      <c r="AA2958" s="270"/>
      <c r="AB2958" s="270"/>
      <c r="AC2958" s="270"/>
      <c r="AD2958" s="270"/>
      <c r="AE2958" s="270"/>
      <c r="AF2958" s="270"/>
      <c r="AG2958" s="270"/>
      <c r="AH2958" s="270"/>
      <c r="AI2958" s="270"/>
      <c r="AJ2958" s="270"/>
      <c r="AK2958" s="270"/>
    </row>
    <row r="2959" spans="1:37" ht="15" x14ac:dyDescent="0.25">
      <c r="A2959" s="273"/>
      <c r="B2959" s="273"/>
      <c r="C2959" s="270"/>
      <c r="D2959" s="273"/>
      <c r="E2959" s="270"/>
      <c r="F2959" s="270"/>
      <c r="G2959" s="270"/>
      <c r="H2959" s="270"/>
      <c r="I2959" s="270"/>
      <c r="J2959" s="270"/>
      <c r="K2959" s="270"/>
      <c r="L2959" s="270"/>
      <c r="M2959" s="270"/>
      <c r="N2959" s="270"/>
      <c r="O2959" s="270"/>
      <c r="P2959" s="270"/>
      <c r="Q2959" s="270"/>
      <c r="R2959" s="270"/>
      <c r="S2959" s="270"/>
      <c r="T2959" s="270"/>
      <c r="U2959" s="270"/>
      <c r="V2959" s="270"/>
      <c r="W2959" s="270"/>
      <c r="X2959" s="270"/>
      <c r="Y2959" s="270"/>
      <c r="Z2959" s="270"/>
      <c r="AA2959" s="270"/>
      <c r="AB2959" s="270"/>
      <c r="AC2959" s="270"/>
      <c r="AD2959" s="270"/>
      <c r="AE2959" s="270"/>
      <c r="AF2959" s="270"/>
      <c r="AG2959" s="270"/>
      <c r="AH2959" s="270"/>
      <c r="AI2959" s="270"/>
      <c r="AJ2959" s="270"/>
      <c r="AK2959" s="270"/>
    </row>
    <row r="2960" spans="1:37" ht="15" x14ac:dyDescent="0.25">
      <c r="A2960" s="273"/>
      <c r="B2960" s="273"/>
      <c r="C2960" s="270"/>
      <c r="D2960" s="273"/>
      <c r="E2960" s="270"/>
      <c r="F2960" s="270"/>
      <c r="G2960" s="270"/>
      <c r="H2960" s="270"/>
      <c r="I2960" s="270"/>
      <c r="J2960" s="270"/>
      <c r="K2960" s="270"/>
      <c r="L2960" s="270"/>
      <c r="M2960" s="270"/>
      <c r="N2960" s="270"/>
      <c r="O2960" s="270"/>
      <c r="P2960" s="270"/>
      <c r="Q2960" s="270"/>
      <c r="R2960" s="270"/>
      <c r="S2960" s="270"/>
      <c r="T2960" s="270"/>
      <c r="U2960" s="270"/>
      <c r="V2960" s="270"/>
      <c r="W2960" s="270"/>
      <c r="X2960" s="270"/>
      <c r="Y2960" s="270"/>
      <c r="Z2960" s="270"/>
      <c r="AA2960" s="270"/>
      <c r="AB2960" s="270"/>
      <c r="AC2960" s="270"/>
      <c r="AD2960" s="270"/>
      <c r="AE2960" s="270"/>
      <c r="AF2960" s="270"/>
      <c r="AG2960" s="270"/>
      <c r="AH2960" s="270"/>
      <c r="AI2960" s="270"/>
      <c r="AJ2960" s="270"/>
      <c r="AK2960" s="270"/>
    </row>
    <row r="2961" spans="1:37" ht="15" x14ac:dyDescent="0.25">
      <c r="A2961" s="273"/>
      <c r="B2961" s="273"/>
      <c r="C2961" s="270"/>
      <c r="D2961" s="273"/>
      <c r="E2961" s="270"/>
      <c r="F2961" s="270"/>
      <c r="G2961" s="270"/>
      <c r="H2961" s="270"/>
      <c r="I2961" s="270"/>
      <c r="J2961" s="270"/>
      <c r="K2961" s="270"/>
      <c r="L2961" s="270"/>
      <c r="M2961" s="270"/>
      <c r="N2961" s="270"/>
      <c r="O2961" s="270"/>
      <c r="P2961" s="270"/>
      <c r="Q2961" s="270"/>
      <c r="R2961" s="270"/>
      <c r="S2961" s="270"/>
      <c r="T2961" s="270"/>
      <c r="U2961" s="270"/>
      <c r="V2961" s="270"/>
      <c r="W2961" s="270"/>
      <c r="X2961" s="270"/>
      <c r="Y2961" s="270"/>
      <c r="Z2961" s="270"/>
      <c r="AA2961" s="270"/>
      <c r="AB2961" s="270"/>
      <c r="AC2961" s="270"/>
      <c r="AD2961" s="270"/>
      <c r="AE2961" s="270"/>
      <c r="AF2961" s="270"/>
      <c r="AG2961" s="270"/>
      <c r="AH2961" s="270"/>
      <c r="AI2961" s="270"/>
      <c r="AJ2961" s="270"/>
      <c r="AK2961" s="270"/>
    </row>
    <row r="2962" spans="1:37" ht="15" x14ac:dyDescent="0.25">
      <c r="A2962" s="273"/>
      <c r="B2962" s="273"/>
      <c r="C2962" s="270"/>
      <c r="D2962" s="273"/>
      <c r="E2962" s="270"/>
      <c r="F2962" s="270"/>
      <c r="G2962" s="270"/>
      <c r="H2962" s="270"/>
      <c r="I2962" s="270"/>
      <c r="J2962" s="270"/>
      <c r="K2962" s="270"/>
      <c r="L2962" s="270"/>
      <c r="M2962" s="270"/>
      <c r="N2962" s="270"/>
      <c r="O2962" s="270"/>
      <c r="P2962" s="270"/>
      <c r="Q2962" s="270"/>
      <c r="R2962" s="270"/>
      <c r="S2962" s="270"/>
      <c r="T2962" s="270"/>
      <c r="U2962" s="270"/>
      <c r="V2962" s="270"/>
      <c r="W2962" s="270"/>
      <c r="X2962" s="270"/>
      <c r="Y2962" s="270"/>
      <c r="Z2962" s="270"/>
      <c r="AA2962" s="270"/>
      <c r="AB2962" s="270"/>
      <c r="AC2962" s="270"/>
      <c r="AD2962" s="270"/>
      <c r="AE2962" s="270"/>
      <c r="AF2962" s="270"/>
      <c r="AG2962" s="270"/>
      <c r="AH2962" s="270"/>
      <c r="AI2962" s="270"/>
      <c r="AJ2962" s="270"/>
      <c r="AK2962" s="270"/>
    </row>
    <row r="2963" spans="1:37" ht="15" x14ac:dyDescent="0.25">
      <c r="A2963" s="273"/>
      <c r="B2963" s="273"/>
      <c r="C2963" s="270"/>
      <c r="D2963" s="273"/>
      <c r="E2963" s="270"/>
      <c r="F2963" s="270"/>
      <c r="G2963" s="270"/>
      <c r="H2963" s="270"/>
      <c r="I2963" s="270"/>
      <c r="J2963" s="270"/>
      <c r="K2963" s="270"/>
      <c r="L2963" s="270"/>
      <c r="M2963" s="270"/>
      <c r="N2963" s="270"/>
      <c r="O2963" s="270"/>
      <c r="P2963" s="270"/>
      <c r="Q2963" s="270"/>
      <c r="R2963" s="270"/>
      <c r="S2963" s="270"/>
      <c r="T2963" s="270"/>
      <c r="U2963" s="270"/>
      <c r="V2963" s="270"/>
      <c r="W2963" s="270"/>
      <c r="X2963" s="270"/>
      <c r="Y2963" s="270"/>
      <c r="Z2963" s="270"/>
      <c r="AA2963" s="270"/>
      <c r="AB2963" s="270"/>
      <c r="AC2963" s="270"/>
      <c r="AD2963" s="270"/>
      <c r="AE2963" s="270"/>
      <c r="AF2963" s="270"/>
      <c r="AG2963" s="270"/>
      <c r="AH2963" s="270"/>
      <c r="AI2963" s="270"/>
      <c r="AJ2963" s="270"/>
      <c r="AK2963" s="270"/>
    </row>
    <row r="2964" spans="1:37" ht="15" x14ac:dyDescent="0.25">
      <c r="A2964" s="273"/>
      <c r="B2964" s="273"/>
      <c r="C2964" s="270"/>
      <c r="D2964" s="273"/>
      <c r="E2964" s="270"/>
      <c r="F2964" s="270"/>
      <c r="G2964" s="270"/>
      <c r="H2964" s="270"/>
      <c r="I2964" s="270"/>
      <c r="J2964" s="270"/>
      <c r="K2964" s="270"/>
      <c r="L2964" s="270"/>
      <c r="M2964" s="270"/>
      <c r="N2964" s="270"/>
      <c r="O2964" s="270"/>
      <c r="P2964" s="270"/>
      <c r="Q2964" s="270"/>
      <c r="R2964" s="270"/>
      <c r="S2964" s="270"/>
      <c r="T2964" s="270"/>
      <c r="U2964" s="270"/>
      <c r="V2964" s="270"/>
      <c r="W2964" s="270"/>
      <c r="X2964" s="270"/>
      <c r="Y2964" s="270"/>
      <c r="Z2964" s="270"/>
      <c r="AA2964" s="270"/>
      <c r="AB2964" s="270"/>
      <c r="AC2964" s="270"/>
      <c r="AD2964" s="270"/>
      <c r="AE2964" s="270"/>
      <c r="AF2964" s="270"/>
      <c r="AG2964" s="270"/>
      <c r="AH2964" s="270"/>
      <c r="AI2964" s="270"/>
      <c r="AJ2964" s="270"/>
      <c r="AK2964" s="270"/>
    </row>
    <row r="2965" spans="1:37" ht="15" x14ac:dyDescent="0.25">
      <c r="A2965" s="273"/>
      <c r="B2965" s="273"/>
      <c r="C2965" s="270"/>
      <c r="D2965" s="273"/>
      <c r="E2965" s="270"/>
      <c r="F2965" s="270"/>
      <c r="G2965" s="270"/>
      <c r="H2965" s="270"/>
      <c r="I2965" s="270"/>
      <c r="J2965" s="270"/>
      <c r="K2965" s="270"/>
      <c r="L2965" s="270"/>
      <c r="M2965" s="270"/>
      <c r="N2965" s="270"/>
      <c r="O2965" s="270"/>
      <c r="P2965" s="270"/>
      <c r="Q2965" s="270"/>
      <c r="R2965" s="270"/>
      <c r="S2965" s="270"/>
      <c r="T2965" s="270"/>
      <c r="U2965" s="270"/>
      <c r="V2965" s="270"/>
      <c r="W2965" s="270"/>
      <c r="X2965" s="270"/>
      <c r="Y2965" s="270"/>
      <c r="Z2965" s="270"/>
      <c r="AA2965" s="270"/>
      <c r="AB2965" s="270"/>
      <c r="AC2965" s="270"/>
      <c r="AD2965" s="270"/>
      <c r="AE2965" s="270"/>
      <c r="AF2965" s="270"/>
      <c r="AG2965" s="270"/>
      <c r="AH2965" s="270"/>
      <c r="AI2965" s="270"/>
      <c r="AJ2965" s="270"/>
      <c r="AK2965" s="270"/>
    </row>
    <row r="2966" spans="1:37" ht="15" x14ac:dyDescent="0.25">
      <c r="A2966" s="273"/>
      <c r="B2966" s="273"/>
      <c r="C2966" s="270"/>
      <c r="D2966" s="273"/>
      <c r="E2966" s="270"/>
      <c r="F2966" s="270"/>
      <c r="G2966" s="270"/>
      <c r="H2966" s="270"/>
      <c r="I2966" s="270"/>
      <c r="J2966" s="270"/>
      <c r="K2966" s="270"/>
      <c r="L2966" s="270"/>
      <c r="M2966" s="270"/>
      <c r="N2966" s="270"/>
      <c r="O2966" s="270"/>
      <c r="P2966" s="270"/>
      <c r="Q2966" s="270"/>
      <c r="R2966" s="270"/>
      <c r="S2966" s="270"/>
      <c r="T2966" s="270"/>
      <c r="U2966" s="270"/>
      <c r="V2966" s="270"/>
      <c r="W2966" s="270"/>
      <c r="X2966" s="270"/>
      <c r="Y2966" s="270"/>
      <c r="Z2966" s="270"/>
      <c r="AA2966" s="270"/>
      <c r="AB2966" s="270"/>
      <c r="AC2966" s="270"/>
      <c r="AD2966" s="270"/>
      <c r="AE2966" s="270"/>
      <c r="AF2966" s="270"/>
      <c r="AG2966" s="270"/>
      <c r="AH2966" s="270"/>
      <c r="AI2966" s="270"/>
      <c r="AJ2966" s="270"/>
      <c r="AK2966" s="270"/>
    </row>
    <row r="2967" spans="1:37" ht="15" x14ac:dyDescent="0.25">
      <c r="A2967" s="273"/>
      <c r="B2967" s="273"/>
      <c r="C2967" s="270"/>
      <c r="D2967" s="273"/>
      <c r="E2967" s="270"/>
      <c r="F2967" s="270"/>
      <c r="G2967" s="270"/>
      <c r="H2967" s="270"/>
      <c r="I2967" s="270"/>
      <c r="J2967" s="270"/>
      <c r="K2967" s="270"/>
      <c r="L2967" s="270"/>
      <c r="M2967" s="270"/>
      <c r="N2967" s="270"/>
      <c r="O2967" s="270"/>
      <c r="P2967" s="270"/>
      <c r="Q2967" s="270"/>
      <c r="R2967" s="270"/>
      <c r="S2967" s="270"/>
      <c r="T2967" s="270"/>
      <c r="U2967" s="270"/>
      <c r="V2967" s="270"/>
      <c r="W2967" s="270"/>
      <c r="X2967" s="270"/>
      <c r="Y2967" s="270"/>
      <c r="Z2967" s="270"/>
      <c r="AA2967" s="270"/>
      <c r="AB2967" s="270"/>
      <c r="AC2967" s="270"/>
      <c r="AD2967" s="270"/>
      <c r="AE2967" s="270"/>
      <c r="AF2967" s="270"/>
      <c r="AG2967" s="270"/>
      <c r="AH2967" s="270"/>
      <c r="AI2967" s="270"/>
      <c r="AJ2967" s="270"/>
      <c r="AK2967" s="270"/>
    </row>
    <row r="2968" spans="1:37" ht="15" x14ac:dyDescent="0.25">
      <c r="A2968" s="273"/>
      <c r="B2968" s="273"/>
      <c r="C2968" s="270"/>
      <c r="D2968" s="273"/>
      <c r="E2968" s="270"/>
      <c r="F2968" s="270"/>
      <c r="G2968" s="270"/>
      <c r="H2968" s="270"/>
      <c r="I2968" s="270"/>
      <c r="J2968" s="270"/>
      <c r="K2968" s="270"/>
      <c r="L2968" s="270"/>
      <c r="M2968" s="270"/>
      <c r="N2968" s="270"/>
      <c r="O2968" s="270"/>
      <c r="P2968" s="270"/>
      <c r="Q2968" s="270"/>
      <c r="R2968" s="270"/>
      <c r="S2968" s="270"/>
      <c r="T2968" s="270"/>
      <c r="U2968" s="270"/>
      <c r="V2968" s="270"/>
      <c r="W2968" s="270"/>
      <c r="X2968" s="270"/>
      <c r="Y2968" s="270"/>
      <c r="Z2968" s="270"/>
      <c r="AA2968" s="270"/>
      <c r="AB2968" s="270"/>
      <c r="AC2968" s="270"/>
      <c r="AD2968" s="270"/>
      <c r="AE2968" s="270"/>
      <c r="AF2968" s="270"/>
      <c r="AG2968" s="270"/>
      <c r="AH2968" s="270"/>
      <c r="AI2968" s="270"/>
      <c r="AJ2968" s="270"/>
      <c r="AK2968" s="270"/>
    </row>
    <row r="2969" spans="1:37" ht="15" x14ac:dyDescent="0.25">
      <c r="A2969" s="273"/>
      <c r="B2969" s="273"/>
      <c r="C2969" s="270"/>
      <c r="D2969" s="273"/>
      <c r="E2969" s="270"/>
      <c r="F2969" s="270"/>
      <c r="G2969" s="270"/>
      <c r="H2969" s="270"/>
      <c r="I2969" s="270"/>
      <c r="J2969" s="270"/>
      <c r="K2969" s="270"/>
      <c r="L2969" s="270"/>
      <c r="M2969" s="270"/>
      <c r="N2969" s="270"/>
      <c r="O2969" s="270"/>
      <c r="P2969" s="270"/>
      <c r="Q2969" s="270"/>
      <c r="R2969" s="270"/>
      <c r="S2969" s="270"/>
      <c r="T2969" s="270"/>
      <c r="U2969" s="270"/>
      <c r="V2969" s="270"/>
      <c r="W2969" s="270"/>
      <c r="X2969" s="270"/>
      <c r="Y2969" s="270"/>
      <c r="Z2969" s="270"/>
      <c r="AA2969" s="270"/>
      <c r="AB2969" s="270"/>
      <c r="AC2969" s="270"/>
      <c r="AD2969" s="270"/>
      <c r="AE2969" s="270"/>
      <c r="AF2969" s="270"/>
      <c r="AG2969" s="270"/>
      <c r="AH2969" s="270"/>
      <c r="AI2969" s="270"/>
      <c r="AJ2969" s="270"/>
      <c r="AK2969" s="270"/>
    </row>
    <row r="2970" spans="1:37" ht="15" x14ac:dyDescent="0.25">
      <c r="A2970" s="273"/>
      <c r="B2970" s="273"/>
      <c r="C2970" s="270"/>
      <c r="D2970" s="273"/>
      <c r="E2970" s="270"/>
      <c r="F2970" s="270"/>
      <c r="G2970" s="270"/>
      <c r="H2970" s="270"/>
      <c r="I2970" s="270"/>
      <c r="J2970" s="270"/>
      <c r="K2970" s="270"/>
      <c r="L2970" s="270"/>
      <c r="M2970" s="270"/>
      <c r="N2970" s="270"/>
      <c r="O2970" s="270"/>
      <c r="P2970" s="270"/>
      <c r="Q2970" s="270"/>
      <c r="R2970" s="270"/>
      <c r="S2970" s="270"/>
      <c r="T2970" s="270"/>
      <c r="U2970" s="270"/>
      <c r="V2970" s="270"/>
      <c r="W2970" s="270"/>
      <c r="X2970" s="270"/>
      <c r="Y2970" s="270"/>
      <c r="Z2970" s="270"/>
      <c r="AA2970" s="270"/>
      <c r="AB2970" s="270"/>
      <c r="AC2970" s="270"/>
      <c r="AD2970" s="270"/>
      <c r="AE2970" s="270"/>
      <c r="AF2970" s="270"/>
      <c r="AG2970" s="270"/>
      <c r="AH2970" s="270"/>
      <c r="AI2970" s="270"/>
      <c r="AJ2970" s="270"/>
      <c r="AK2970" s="270"/>
    </row>
    <row r="2971" spans="1:37" ht="15" x14ac:dyDescent="0.25">
      <c r="A2971" s="273"/>
      <c r="B2971" s="273"/>
      <c r="C2971" s="270"/>
      <c r="D2971" s="273"/>
      <c r="E2971" s="270"/>
      <c r="F2971" s="270"/>
      <c r="G2971" s="270"/>
      <c r="H2971" s="270"/>
      <c r="I2971" s="270"/>
      <c r="J2971" s="270"/>
      <c r="K2971" s="270"/>
      <c r="L2971" s="270"/>
      <c r="M2971" s="270"/>
      <c r="N2971" s="270"/>
      <c r="O2971" s="270"/>
      <c r="P2971" s="270"/>
      <c r="Q2971" s="270"/>
      <c r="R2971" s="270"/>
      <c r="S2971" s="270"/>
      <c r="T2971" s="270"/>
      <c r="U2971" s="270"/>
      <c r="V2971" s="270"/>
      <c r="W2971" s="270"/>
      <c r="X2971" s="270"/>
      <c r="Y2971" s="270"/>
      <c r="Z2971" s="270"/>
      <c r="AA2971" s="270"/>
      <c r="AB2971" s="270"/>
      <c r="AC2971" s="270"/>
      <c r="AD2971" s="270"/>
      <c r="AE2971" s="270"/>
      <c r="AF2971" s="270"/>
      <c r="AG2971" s="270"/>
      <c r="AH2971" s="270"/>
      <c r="AI2971" s="270"/>
      <c r="AJ2971" s="270"/>
      <c r="AK2971" s="270"/>
    </row>
    <row r="2972" spans="1:37" ht="15" x14ac:dyDescent="0.25">
      <c r="A2972" s="273"/>
      <c r="B2972" s="273"/>
      <c r="C2972" s="270"/>
      <c r="D2972" s="273"/>
      <c r="E2972" s="270"/>
      <c r="F2972" s="270"/>
      <c r="G2972" s="270"/>
      <c r="H2972" s="270"/>
      <c r="I2972" s="270"/>
      <c r="J2972" s="270"/>
      <c r="K2972" s="270"/>
      <c r="L2972" s="270"/>
      <c r="M2972" s="270"/>
      <c r="N2972" s="270"/>
      <c r="O2972" s="270"/>
      <c r="P2972" s="270"/>
      <c r="Q2972" s="270"/>
      <c r="R2972" s="270"/>
      <c r="S2972" s="270"/>
      <c r="T2972" s="270"/>
      <c r="U2972" s="270"/>
      <c r="V2972" s="270"/>
      <c r="W2972" s="270"/>
      <c r="X2972" s="270"/>
      <c r="Y2972" s="270"/>
      <c r="Z2972" s="270"/>
      <c r="AA2972" s="270"/>
      <c r="AB2972" s="270"/>
      <c r="AC2972" s="270"/>
      <c r="AD2972" s="270"/>
      <c r="AE2972" s="270"/>
      <c r="AF2972" s="270"/>
      <c r="AG2972" s="270"/>
      <c r="AH2972" s="270"/>
      <c r="AI2972" s="270"/>
      <c r="AJ2972" s="270"/>
      <c r="AK2972" s="270"/>
    </row>
    <row r="2973" spans="1:37" ht="15" x14ac:dyDescent="0.25">
      <c r="A2973" s="273"/>
      <c r="B2973" s="273"/>
      <c r="C2973" s="270"/>
      <c r="D2973" s="273"/>
      <c r="E2973" s="270"/>
      <c r="F2973" s="270"/>
      <c r="G2973" s="270"/>
      <c r="H2973" s="270"/>
      <c r="I2973" s="270"/>
      <c r="J2973" s="270"/>
      <c r="K2973" s="270"/>
      <c r="L2973" s="270"/>
      <c r="M2973" s="270"/>
      <c r="N2973" s="270"/>
      <c r="O2973" s="270"/>
      <c r="P2973" s="270"/>
      <c r="Q2973" s="270"/>
      <c r="R2973" s="270"/>
      <c r="S2973" s="270"/>
      <c r="T2973" s="270"/>
      <c r="U2973" s="270"/>
      <c r="V2973" s="270"/>
      <c r="W2973" s="270"/>
      <c r="X2973" s="270"/>
      <c r="Y2973" s="270"/>
      <c r="Z2973" s="270"/>
      <c r="AA2973" s="270"/>
      <c r="AB2973" s="270"/>
      <c r="AC2973" s="270"/>
      <c r="AD2973" s="270"/>
      <c r="AE2973" s="270"/>
      <c r="AF2973" s="270"/>
      <c r="AG2973" s="270"/>
      <c r="AH2973" s="270"/>
      <c r="AI2973" s="270"/>
      <c r="AJ2973" s="270"/>
      <c r="AK2973" s="270"/>
    </row>
    <row r="2974" spans="1:37" ht="15" x14ac:dyDescent="0.25">
      <c r="A2974" s="273"/>
      <c r="B2974" s="273"/>
      <c r="C2974" s="270"/>
      <c r="D2974" s="273"/>
      <c r="E2974" s="270"/>
      <c r="F2974" s="270"/>
      <c r="G2974" s="270"/>
      <c r="H2974" s="270"/>
      <c r="I2974" s="270"/>
      <c r="J2974" s="270"/>
      <c r="K2974" s="270"/>
      <c r="L2974" s="270"/>
      <c r="M2974" s="270"/>
      <c r="N2974" s="270"/>
      <c r="O2974" s="270"/>
      <c r="P2974" s="270"/>
      <c r="Q2974" s="270"/>
      <c r="R2974" s="270"/>
      <c r="S2974" s="270"/>
      <c r="T2974" s="270"/>
      <c r="U2974" s="270"/>
      <c r="V2974" s="270"/>
      <c r="W2974" s="270"/>
      <c r="X2974" s="270"/>
      <c r="Y2974" s="270"/>
      <c r="Z2974" s="270"/>
      <c r="AA2974" s="270"/>
      <c r="AB2974" s="270"/>
      <c r="AC2974" s="270"/>
      <c r="AD2974" s="270"/>
      <c r="AE2974" s="270"/>
      <c r="AF2974" s="270"/>
      <c r="AG2974" s="270"/>
      <c r="AH2974" s="270"/>
      <c r="AI2974" s="270"/>
      <c r="AJ2974" s="270"/>
      <c r="AK2974" s="270"/>
    </row>
    <row r="2975" spans="1:37" ht="15" x14ac:dyDescent="0.25">
      <c r="A2975" s="273"/>
      <c r="B2975" s="273"/>
      <c r="C2975" s="270"/>
      <c r="D2975" s="273"/>
      <c r="E2975" s="270"/>
      <c r="F2975" s="270"/>
      <c r="G2975" s="270"/>
      <c r="H2975" s="270"/>
      <c r="I2975" s="270"/>
      <c r="J2975" s="270"/>
      <c r="K2975" s="270"/>
      <c r="L2975" s="270"/>
      <c r="M2975" s="270"/>
      <c r="N2975" s="270"/>
      <c r="O2975" s="270"/>
      <c r="P2975" s="270"/>
      <c r="Q2975" s="270"/>
      <c r="R2975" s="270"/>
      <c r="S2975" s="270"/>
      <c r="T2975" s="270"/>
      <c r="U2975" s="270"/>
      <c r="V2975" s="270"/>
      <c r="W2975" s="270"/>
      <c r="X2975" s="270"/>
      <c r="Y2975" s="270"/>
      <c r="Z2975" s="270"/>
      <c r="AA2975" s="270"/>
      <c r="AB2975" s="270"/>
      <c r="AC2975" s="270"/>
      <c r="AD2975" s="270"/>
      <c r="AE2975" s="270"/>
      <c r="AF2975" s="270"/>
      <c r="AG2975" s="270"/>
      <c r="AH2975" s="270"/>
      <c r="AI2975" s="270"/>
      <c r="AJ2975" s="270"/>
      <c r="AK2975" s="270"/>
    </row>
    <row r="2976" spans="1:37" ht="15" x14ac:dyDescent="0.25">
      <c r="A2976" s="273"/>
      <c r="B2976" s="273"/>
      <c r="C2976" s="270"/>
      <c r="D2976" s="273"/>
      <c r="E2976" s="270"/>
      <c r="F2976" s="270"/>
      <c r="G2976" s="270"/>
      <c r="H2976" s="270"/>
      <c r="I2976" s="270"/>
      <c r="J2976" s="270"/>
      <c r="K2976" s="270"/>
      <c r="L2976" s="270"/>
      <c r="M2976" s="270"/>
      <c r="N2976" s="270"/>
      <c r="O2976" s="270"/>
      <c r="P2976" s="270"/>
      <c r="Q2976" s="270"/>
      <c r="R2976" s="270"/>
      <c r="S2976" s="270"/>
      <c r="T2976" s="270"/>
      <c r="U2976" s="270"/>
      <c r="V2976" s="270"/>
      <c r="W2976" s="270"/>
      <c r="X2976" s="270"/>
      <c r="Y2976" s="270"/>
      <c r="Z2976" s="270"/>
      <c r="AA2976" s="270"/>
      <c r="AB2976" s="270"/>
      <c r="AC2976" s="270"/>
      <c r="AD2976" s="270"/>
      <c r="AE2976" s="270"/>
      <c r="AF2976" s="270"/>
      <c r="AG2976" s="270"/>
      <c r="AH2976" s="270"/>
      <c r="AI2976" s="270"/>
      <c r="AJ2976" s="270"/>
      <c r="AK2976" s="270"/>
    </row>
    <row r="2977" spans="1:37" ht="15" x14ac:dyDescent="0.25">
      <c r="A2977" s="273"/>
      <c r="B2977" s="273"/>
      <c r="C2977" s="270"/>
      <c r="D2977" s="273"/>
      <c r="E2977" s="270"/>
      <c r="F2977" s="270"/>
      <c r="G2977" s="270"/>
      <c r="H2977" s="270"/>
      <c r="I2977" s="270"/>
      <c r="J2977" s="270"/>
      <c r="K2977" s="270"/>
      <c r="L2977" s="270"/>
      <c r="M2977" s="270"/>
      <c r="N2977" s="270"/>
      <c r="O2977" s="270"/>
      <c r="P2977" s="270"/>
      <c r="Q2977" s="270"/>
      <c r="R2977" s="270"/>
      <c r="S2977" s="270"/>
      <c r="T2977" s="270"/>
      <c r="U2977" s="270"/>
      <c r="V2977" s="270"/>
      <c r="W2977" s="270"/>
      <c r="X2977" s="270"/>
      <c r="Y2977" s="270"/>
      <c r="Z2977" s="270"/>
      <c r="AA2977" s="270"/>
      <c r="AB2977" s="270"/>
      <c r="AC2977" s="270"/>
      <c r="AD2977" s="270"/>
      <c r="AE2977" s="270"/>
      <c r="AF2977" s="270"/>
      <c r="AG2977" s="270"/>
      <c r="AH2977" s="270"/>
      <c r="AI2977" s="270"/>
      <c r="AJ2977" s="270"/>
      <c r="AK2977" s="270"/>
    </row>
    <row r="2978" spans="1:37" ht="15" x14ac:dyDescent="0.25">
      <c r="A2978" s="273"/>
      <c r="B2978" s="273"/>
      <c r="C2978" s="270"/>
      <c r="D2978" s="273"/>
      <c r="E2978" s="270"/>
      <c r="F2978" s="270"/>
      <c r="G2978" s="270"/>
      <c r="H2978" s="270"/>
      <c r="I2978" s="270"/>
      <c r="J2978" s="270"/>
      <c r="K2978" s="270"/>
      <c r="L2978" s="270"/>
      <c r="M2978" s="270"/>
      <c r="N2978" s="270"/>
      <c r="O2978" s="270"/>
      <c r="P2978" s="270"/>
      <c r="Q2978" s="270"/>
      <c r="R2978" s="270"/>
      <c r="S2978" s="270"/>
      <c r="T2978" s="270"/>
      <c r="U2978" s="270"/>
      <c r="V2978" s="270"/>
      <c r="W2978" s="270"/>
      <c r="X2978" s="270"/>
      <c r="Y2978" s="270"/>
      <c r="Z2978" s="270"/>
      <c r="AA2978" s="270"/>
      <c r="AB2978" s="270"/>
      <c r="AC2978" s="270"/>
      <c r="AD2978" s="270"/>
      <c r="AE2978" s="270"/>
      <c r="AF2978" s="270"/>
      <c r="AG2978" s="270"/>
      <c r="AH2978" s="270"/>
      <c r="AI2978" s="270"/>
      <c r="AJ2978" s="270"/>
      <c r="AK2978" s="270"/>
    </row>
    <row r="2979" spans="1:37" ht="15" x14ac:dyDescent="0.25">
      <c r="A2979" s="273"/>
      <c r="B2979" s="273"/>
      <c r="C2979" s="270"/>
      <c r="D2979" s="273"/>
      <c r="E2979" s="270"/>
      <c r="F2979" s="270"/>
      <c r="G2979" s="270"/>
      <c r="H2979" s="270"/>
      <c r="I2979" s="270"/>
      <c r="J2979" s="270"/>
      <c r="K2979" s="270"/>
      <c r="L2979" s="270"/>
      <c r="M2979" s="270"/>
      <c r="N2979" s="270"/>
      <c r="O2979" s="270"/>
      <c r="P2979" s="270"/>
      <c r="Q2979" s="270"/>
      <c r="R2979" s="270"/>
      <c r="S2979" s="270"/>
      <c r="T2979" s="270"/>
      <c r="U2979" s="270"/>
      <c r="V2979" s="270"/>
      <c r="W2979" s="270"/>
      <c r="X2979" s="270"/>
      <c r="Y2979" s="270"/>
      <c r="Z2979" s="270"/>
      <c r="AA2979" s="270"/>
      <c r="AB2979" s="270"/>
      <c r="AC2979" s="270"/>
      <c r="AD2979" s="270"/>
      <c r="AE2979" s="270"/>
      <c r="AF2979" s="270"/>
      <c r="AG2979" s="270"/>
      <c r="AH2979" s="270"/>
      <c r="AI2979" s="270"/>
      <c r="AJ2979" s="270"/>
      <c r="AK2979" s="270"/>
    </row>
    <row r="2980" spans="1:37" ht="15" x14ac:dyDescent="0.25">
      <c r="A2980" s="273"/>
      <c r="B2980" s="273"/>
      <c r="C2980" s="270"/>
      <c r="D2980" s="273"/>
      <c r="E2980" s="270"/>
      <c r="F2980" s="270"/>
      <c r="G2980" s="270"/>
      <c r="H2980" s="270"/>
      <c r="I2980" s="270"/>
      <c r="J2980" s="270"/>
      <c r="K2980" s="270"/>
      <c r="L2980" s="270"/>
      <c r="M2980" s="270"/>
      <c r="N2980" s="270"/>
      <c r="O2980" s="270"/>
      <c r="P2980" s="270"/>
      <c r="Q2980" s="270"/>
      <c r="R2980" s="270"/>
      <c r="S2980" s="270"/>
      <c r="T2980" s="270"/>
      <c r="U2980" s="270"/>
      <c r="V2980" s="270"/>
      <c r="W2980" s="270"/>
      <c r="X2980" s="270"/>
      <c r="Y2980" s="270"/>
      <c r="Z2980" s="270"/>
      <c r="AA2980" s="270"/>
      <c r="AB2980" s="270"/>
      <c r="AC2980" s="270"/>
      <c r="AD2980" s="270"/>
      <c r="AE2980" s="270"/>
      <c r="AF2980" s="270"/>
      <c r="AG2980" s="270"/>
      <c r="AH2980" s="270"/>
      <c r="AI2980" s="270"/>
      <c r="AJ2980" s="270"/>
      <c r="AK2980" s="270"/>
    </row>
    <row r="2981" spans="1:37" ht="15" x14ac:dyDescent="0.25">
      <c r="A2981" s="273"/>
      <c r="B2981" s="273"/>
      <c r="C2981" s="270"/>
      <c r="D2981" s="273"/>
      <c r="E2981" s="270"/>
      <c r="F2981" s="270"/>
      <c r="G2981" s="270"/>
      <c r="H2981" s="270"/>
      <c r="I2981" s="270"/>
      <c r="J2981" s="270"/>
      <c r="K2981" s="270"/>
      <c r="L2981" s="270"/>
      <c r="M2981" s="270"/>
      <c r="N2981" s="270"/>
      <c r="O2981" s="270"/>
      <c r="P2981" s="270"/>
      <c r="Q2981" s="270"/>
      <c r="R2981" s="270"/>
      <c r="S2981" s="270"/>
      <c r="T2981" s="270"/>
      <c r="U2981" s="270"/>
      <c r="V2981" s="270"/>
      <c r="W2981" s="270"/>
      <c r="X2981" s="270"/>
      <c r="Y2981" s="270"/>
      <c r="Z2981" s="270"/>
      <c r="AA2981" s="270"/>
      <c r="AB2981" s="270"/>
      <c r="AC2981" s="270"/>
      <c r="AD2981" s="270"/>
      <c r="AE2981" s="270"/>
      <c r="AF2981" s="270"/>
      <c r="AG2981" s="270"/>
      <c r="AH2981" s="270"/>
      <c r="AI2981" s="270"/>
      <c r="AJ2981" s="270"/>
      <c r="AK2981" s="270"/>
    </row>
    <row r="2982" spans="1:37" ht="15" x14ac:dyDescent="0.25">
      <c r="A2982" s="273"/>
      <c r="B2982" s="273"/>
      <c r="C2982" s="270"/>
      <c r="D2982" s="273"/>
      <c r="E2982" s="270"/>
      <c r="F2982" s="270"/>
      <c r="G2982" s="270"/>
      <c r="H2982" s="270"/>
      <c r="I2982" s="270"/>
      <c r="J2982" s="270"/>
      <c r="K2982" s="270"/>
      <c r="L2982" s="270"/>
      <c r="M2982" s="270"/>
      <c r="N2982" s="270"/>
      <c r="O2982" s="270"/>
      <c r="P2982" s="270"/>
      <c r="Q2982" s="270"/>
      <c r="R2982" s="270"/>
      <c r="S2982" s="270"/>
      <c r="T2982" s="270"/>
      <c r="U2982" s="270"/>
      <c r="V2982" s="270"/>
      <c r="W2982" s="270"/>
      <c r="X2982" s="270"/>
      <c r="Y2982" s="270"/>
      <c r="Z2982" s="270"/>
      <c r="AA2982" s="270"/>
      <c r="AB2982" s="270"/>
      <c r="AC2982" s="270"/>
      <c r="AD2982" s="270"/>
      <c r="AE2982" s="270"/>
      <c r="AF2982" s="270"/>
      <c r="AG2982" s="270"/>
      <c r="AH2982" s="270"/>
      <c r="AI2982" s="270"/>
      <c r="AJ2982" s="270"/>
      <c r="AK2982" s="270"/>
    </row>
    <row r="2983" spans="1:37" ht="15" x14ac:dyDescent="0.25">
      <c r="A2983" s="273"/>
      <c r="B2983" s="273"/>
      <c r="C2983" s="270"/>
      <c r="D2983" s="273"/>
      <c r="E2983" s="270"/>
      <c r="F2983" s="270"/>
      <c r="G2983" s="270"/>
      <c r="H2983" s="270"/>
      <c r="I2983" s="270"/>
      <c r="J2983" s="270"/>
      <c r="K2983" s="270"/>
      <c r="L2983" s="270"/>
      <c r="M2983" s="270"/>
      <c r="N2983" s="270"/>
      <c r="O2983" s="270"/>
      <c r="P2983" s="270"/>
      <c r="Q2983" s="270"/>
      <c r="R2983" s="270"/>
      <c r="S2983" s="270"/>
      <c r="T2983" s="270"/>
      <c r="U2983" s="270"/>
      <c r="V2983" s="270"/>
      <c r="W2983" s="270"/>
      <c r="X2983" s="270"/>
      <c r="Y2983" s="270"/>
      <c r="Z2983" s="270"/>
      <c r="AA2983" s="270"/>
      <c r="AB2983" s="270"/>
      <c r="AC2983" s="270"/>
      <c r="AD2983" s="270"/>
      <c r="AE2983" s="270"/>
      <c r="AF2983" s="270"/>
      <c r="AG2983" s="270"/>
      <c r="AH2983" s="270"/>
      <c r="AI2983" s="270"/>
      <c r="AJ2983" s="270"/>
      <c r="AK2983" s="270"/>
    </row>
    <row r="2984" spans="1:37" ht="15" x14ac:dyDescent="0.25">
      <c r="A2984" s="273"/>
      <c r="B2984" s="273"/>
      <c r="C2984" s="270"/>
      <c r="D2984" s="273"/>
      <c r="E2984" s="270"/>
      <c r="F2984" s="270"/>
      <c r="G2984" s="270"/>
      <c r="H2984" s="270"/>
      <c r="I2984" s="270"/>
      <c r="J2984" s="270"/>
      <c r="K2984" s="270"/>
      <c r="L2984" s="270"/>
      <c r="M2984" s="270"/>
      <c r="N2984" s="270"/>
      <c r="O2984" s="270"/>
      <c r="P2984" s="270"/>
      <c r="Q2984" s="270"/>
      <c r="R2984" s="270"/>
      <c r="S2984" s="270"/>
      <c r="T2984" s="270"/>
      <c r="U2984" s="270"/>
      <c r="V2984" s="270"/>
      <c r="W2984" s="270"/>
      <c r="X2984" s="270"/>
      <c r="Y2984" s="270"/>
      <c r="Z2984" s="270"/>
      <c r="AA2984" s="270"/>
      <c r="AB2984" s="270"/>
      <c r="AC2984" s="270"/>
      <c r="AD2984" s="270"/>
      <c r="AE2984" s="270"/>
      <c r="AF2984" s="270"/>
      <c r="AG2984" s="270"/>
      <c r="AH2984" s="270"/>
      <c r="AI2984" s="270"/>
      <c r="AJ2984" s="270"/>
      <c r="AK2984" s="270"/>
    </row>
    <row r="2985" spans="1:37" ht="15" x14ac:dyDescent="0.25">
      <c r="A2985" s="273"/>
      <c r="B2985" s="273"/>
      <c r="C2985" s="270"/>
      <c r="D2985" s="273"/>
      <c r="E2985" s="270"/>
      <c r="F2985" s="270"/>
      <c r="G2985" s="270"/>
      <c r="H2985" s="270"/>
      <c r="I2985" s="270"/>
      <c r="J2985" s="270"/>
      <c r="K2985" s="270"/>
      <c r="L2985" s="270"/>
      <c r="M2985" s="270"/>
      <c r="N2985" s="270"/>
      <c r="O2985" s="270"/>
      <c r="P2985" s="270"/>
      <c r="Q2985" s="270"/>
      <c r="R2985" s="270"/>
      <c r="S2985" s="270"/>
      <c r="T2985" s="270"/>
      <c r="U2985" s="270"/>
      <c r="V2985" s="270"/>
      <c r="W2985" s="270"/>
      <c r="X2985" s="270"/>
      <c r="Y2985" s="270"/>
      <c r="Z2985" s="270"/>
      <c r="AA2985" s="270"/>
      <c r="AB2985" s="270"/>
      <c r="AC2985" s="270"/>
      <c r="AD2985" s="270"/>
      <c r="AE2985" s="270"/>
      <c r="AF2985" s="270"/>
      <c r="AG2985" s="270"/>
      <c r="AH2985" s="270"/>
      <c r="AI2985" s="270"/>
      <c r="AJ2985" s="270"/>
      <c r="AK2985" s="270"/>
    </row>
    <row r="2986" spans="1:37" ht="15" x14ac:dyDescent="0.25">
      <c r="A2986" s="273"/>
      <c r="B2986" s="273"/>
      <c r="C2986" s="270"/>
      <c r="D2986" s="273"/>
      <c r="E2986" s="270"/>
      <c r="F2986" s="270"/>
      <c r="G2986" s="270"/>
      <c r="H2986" s="270"/>
      <c r="I2986" s="270"/>
      <c r="J2986" s="270"/>
      <c r="K2986" s="270"/>
      <c r="L2986" s="270"/>
      <c r="M2986" s="270"/>
      <c r="N2986" s="270"/>
      <c r="O2986" s="270"/>
      <c r="P2986" s="270"/>
      <c r="Q2986" s="270"/>
      <c r="R2986" s="270"/>
      <c r="S2986" s="270"/>
      <c r="T2986" s="270"/>
      <c r="U2986" s="270"/>
      <c r="V2986" s="270"/>
      <c r="W2986" s="270"/>
      <c r="X2986" s="270"/>
      <c r="Y2986" s="270"/>
      <c r="Z2986" s="270"/>
      <c r="AA2986" s="270"/>
      <c r="AB2986" s="270"/>
      <c r="AC2986" s="270"/>
      <c r="AD2986" s="270"/>
      <c r="AE2986" s="270"/>
      <c r="AF2986" s="270"/>
      <c r="AG2986" s="270"/>
      <c r="AH2986" s="270"/>
      <c r="AI2986" s="270"/>
      <c r="AJ2986" s="270"/>
      <c r="AK2986" s="270"/>
    </row>
    <row r="2987" spans="1:37" ht="15" x14ac:dyDescent="0.25">
      <c r="A2987" s="273"/>
      <c r="B2987" s="273"/>
      <c r="C2987" s="270"/>
      <c r="D2987" s="273"/>
      <c r="E2987" s="270"/>
      <c r="F2987" s="270"/>
      <c r="G2987" s="270"/>
      <c r="H2987" s="270"/>
      <c r="I2987" s="270"/>
      <c r="J2987" s="270"/>
      <c r="K2987" s="270"/>
      <c r="L2987" s="270"/>
      <c r="M2987" s="270"/>
      <c r="N2987" s="270"/>
      <c r="O2987" s="270"/>
      <c r="P2987" s="270"/>
      <c r="Q2987" s="270"/>
      <c r="R2987" s="270"/>
      <c r="S2987" s="270"/>
      <c r="T2987" s="270"/>
      <c r="U2987" s="270"/>
      <c r="V2987" s="270"/>
      <c r="W2987" s="270"/>
      <c r="X2987" s="270"/>
      <c r="Y2987" s="270"/>
      <c r="Z2987" s="270"/>
      <c r="AA2987" s="270"/>
      <c r="AB2987" s="270"/>
      <c r="AC2987" s="270"/>
      <c r="AD2987" s="270"/>
      <c r="AE2987" s="270"/>
      <c r="AF2987" s="270"/>
      <c r="AG2987" s="270"/>
      <c r="AH2987" s="270"/>
      <c r="AI2987" s="270"/>
      <c r="AJ2987" s="270"/>
      <c r="AK2987" s="270"/>
    </row>
    <row r="2988" spans="1:37" ht="15" x14ac:dyDescent="0.25">
      <c r="A2988" s="273"/>
      <c r="B2988" s="273"/>
      <c r="C2988" s="270"/>
      <c r="D2988" s="273"/>
      <c r="E2988" s="270"/>
      <c r="F2988" s="270"/>
      <c r="G2988" s="270"/>
      <c r="H2988" s="270"/>
      <c r="I2988" s="270"/>
      <c r="J2988" s="270"/>
      <c r="K2988" s="270"/>
      <c r="L2988" s="270"/>
      <c r="M2988" s="270"/>
      <c r="N2988" s="270"/>
      <c r="O2988" s="270"/>
      <c r="P2988" s="270"/>
      <c r="Q2988" s="270"/>
      <c r="R2988" s="270"/>
      <c r="S2988" s="270"/>
      <c r="T2988" s="270"/>
      <c r="U2988" s="270"/>
      <c r="V2988" s="270"/>
      <c r="W2988" s="270"/>
      <c r="X2988" s="270"/>
      <c r="Y2988" s="270"/>
      <c r="Z2988" s="270"/>
      <c r="AA2988" s="270"/>
      <c r="AB2988" s="270"/>
      <c r="AC2988" s="270"/>
      <c r="AD2988" s="270"/>
      <c r="AE2988" s="270"/>
      <c r="AF2988" s="270"/>
      <c r="AG2988" s="270"/>
      <c r="AH2988" s="270"/>
      <c r="AI2988" s="270"/>
      <c r="AJ2988" s="270"/>
      <c r="AK2988" s="270"/>
    </row>
    <row r="2989" spans="1:37" ht="15" x14ac:dyDescent="0.25">
      <c r="A2989" s="273"/>
      <c r="B2989" s="273"/>
      <c r="C2989" s="270"/>
      <c r="D2989" s="273"/>
      <c r="E2989" s="270"/>
      <c r="F2989" s="270"/>
      <c r="G2989" s="270"/>
      <c r="H2989" s="270"/>
      <c r="I2989" s="270"/>
      <c r="J2989" s="270"/>
      <c r="K2989" s="270"/>
      <c r="L2989" s="270"/>
      <c r="M2989" s="270"/>
      <c r="N2989" s="270"/>
      <c r="O2989" s="270"/>
      <c r="P2989" s="270"/>
      <c r="Q2989" s="270"/>
      <c r="R2989" s="270"/>
      <c r="S2989" s="270"/>
      <c r="T2989" s="270"/>
      <c r="U2989" s="270"/>
      <c r="V2989" s="270"/>
      <c r="W2989" s="270"/>
      <c r="X2989" s="270"/>
      <c r="Y2989" s="270"/>
      <c r="Z2989" s="270"/>
      <c r="AA2989" s="270"/>
      <c r="AB2989" s="270"/>
      <c r="AC2989" s="270"/>
      <c r="AD2989" s="270"/>
      <c r="AE2989" s="270"/>
      <c r="AF2989" s="270"/>
      <c r="AG2989" s="270"/>
      <c r="AH2989" s="270"/>
      <c r="AI2989" s="270"/>
      <c r="AJ2989" s="270"/>
      <c r="AK2989" s="270"/>
    </row>
    <row r="2990" spans="1:37" ht="15" x14ac:dyDescent="0.25">
      <c r="A2990" s="273"/>
      <c r="B2990" s="273"/>
      <c r="C2990" s="270"/>
      <c r="D2990" s="273"/>
      <c r="E2990" s="270"/>
      <c r="F2990" s="270"/>
      <c r="G2990" s="270"/>
      <c r="H2990" s="270"/>
      <c r="I2990" s="270"/>
      <c r="J2990" s="270"/>
      <c r="K2990" s="270"/>
      <c r="L2990" s="270"/>
      <c r="M2990" s="270"/>
      <c r="N2990" s="270"/>
      <c r="O2990" s="270"/>
      <c r="P2990" s="270"/>
      <c r="Q2990" s="270"/>
      <c r="R2990" s="270"/>
      <c r="S2990" s="270"/>
      <c r="T2990" s="270"/>
      <c r="U2990" s="270"/>
      <c r="V2990" s="270"/>
      <c r="W2990" s="270"/>
      <c r="X2990" s="270"/>
      <c r="Y2990" s="270"/>
      <c r="Z2990" s="270"/>
      <c r="AA2990" s="270"/>
      <c r="AB2990" s="270"/>
      <c r="AC2990" s="270"/>
      <c r="AD2990" s="270"/>
      <c r="AE2990" s="270"/>
      <c r="AF2990" s="270"/>
      <c r="AG2990" s="270"/>
      <c r="AH2990" s="270"/>
      <c r="AI2990" s="270"/>
      <c r="AJ2990" s="270"/>
      <c r="AK2990" s="270"/>
    </row>
    <row r="2991" spans="1:37" ht="15" x14ac:dyDescent="0.25">
      <c r="A2991" s="273"/>
      <c r="B2991" s="273"/>
      <c r="C2991" s="270"/>
      <c r="D2991" s="273"/>
      <c r="E2991" s="270"/>
      <c r="F2991" s="270"/>
      <c r="G2991" s="270"/>
      <c r="H2991" s="270"/>
      <c r="I2991" s="270"/>
      <c r="J2991" s="270"/>
      <c r="K2991" s="270"/>
      <c r="L2991" s="270"/>
      <c r="M2991" s="270"/>
      <c r="N2991" s="270"/>
      <c r="O2991" s="270"/>
      <c r="P2991" s="270"/>
      <c r="Q2991" s="270"/>
      <c r="R2991" s="270"/>
      <c r="S2991" s="270"/>
      <c r="T2991" s="270"/>
      <c r="U2991" s="270"/>
      <c r="V2991" s="270"/>
      <c r="W2991" s="270"/>
      <c r="X2991" s="270"/>
      <c r="Y2991" s="270"/>
      <c r="Z2991" s="270"/>
      <c r="AA2991" s="270"/>
      <c r="AB2991" s="270"/>
      <c r="AC2991" s="270"/>
      <c r="AD2991" s="270"/>
      <c r="AE2991" s="270"/>
      <c r="AF2991" s="270"/>
      <c r="AG2991" s="270"/>
      <c r="AH2991" s="270"/>
      <c r="AI2991" s="270"/>
      <c r="AJ2991" s="270"/>
      <c r="AK2991" s="270"/>
    </row>
    <row r="2992" spans="1:37" ht="15" x14ac:dyDescent="0.25">
      <c r="A2992" s="273"/>
      <c r="B2992" s="273"/>
      <c r="C2992" s="270"/>
      <c r="D2992" s="273"/>
      <c r="E2992" s="270"/>
      <c r="F2992" s="270"/>
      <c r="G2992" s="270"/>
      <c r="H2992" s="270"/>
      <c r="I2992" s="270"/>
      <c r="J2992" s="270"/>
      <c r="K2992" s="270"/>
      <c r="L2992" s="270"/>
      <c r="M2992" s="270"/>
      <c r="N2992" s="270"/>
      <c r="O2992" s="270"/>
      <c r="P2992" s="270"/>
      <c r="Q2992" s="270"/>
      <c r="R2992" s="270"/>
      <c r="S2992" s="270"/>
      <c r="T2992" s="270"/>
      <c r="U2992" s="270"/>
      <c r="V2992" s="270"/>
      <c r="W2992" s="270"/>
      <c r="X2992" s="270"/>
      <c r="Y2992" s="270"/>
      <c r="Z2992" s="270"/>
      <c r="AA2992" s="270"/>
      <c r="AB2992" s="270"/>
      <c r="AC2992" s="270"/>
      <c r="AD2992" s="270"/>
      <c r="AE2992" s="270"/>
      <c r="AF2992" s="270"/>
      <c r="AG2992" s="270"/>
      <c r="AH2992" s="270"/>
      <c r="AI2992" s="270"/>
      <c r="AJ2992" s="270"/>
      <c r="AK2992" s="270"/>
    </row>
    <row r="2993" spans="1:37" ht="15" x14ac:dyDescent="0.25">
      <c r="A2993" s="273"/>
      <c r="B2993" s="273"/>
      <c r="C2993" s="270"/>
      <c r="D2993" s="273"/>
      <c r="E2993" s="270"/>
      <c r="F2993" s="270"/>
      <c r="G2993" s="270"/>
      <c r="H2993" s="270"/>
      <c r="I2993" s="270"/>
      <c r="J2993" s="270"/>
      <c r="K2993" s="270"/>
      <c r="L2993" s="270"/>
      <c r="M2993" s="270"/>
      <c r="N2993" s="270"/>
      <c r="O2993" s="270"/>
      <c r="P2993" s="270"/>
      <c r="Q2993" s="270"/>
      <c r="R2993" s="270"/>
      <c r="S2993" s="270"/>
      <c r="T2993" s="270"/>
      <c r="U2993" s="270"/>
      <c r="V2993" s="270"/>
      <c r="W2993" s="270"/>
      <c r="X2993" s="270"/>
      <c r="Y2993" s="270"/>
      <c r="Z2993" s="270"/>
      <c r="AA2993" s="270"/>
      <c r="AB2993" s="270"/>
      <c r="AC2993" s="270"/>
      <c r="AD2993" s="270"/>
      <c r="AE2993" s="270"/>
      <c r="AF2993" s="270"/>
      <c r="AG2993" s="270"/>
      <c r="AH2993" s="270"/>
      <c r="AI2993" s="270"/>
      <c r="AJ2993" s="270"/>
      <c r="AK2993" s="270"/>
    </row>
    <row r="2994" spans="1:37" ht="15" x14ac:dyDescent="0.25">
      <c r="A2994" s="273"/>
      <c r="B2994" s="273"/>
      <c r="C2994" s="270"/>
      <c r="D2994" s="273"/>
      <c r="E2994" s="270"/>
      <c r="F2994" s="270"/>
      <c r="G2994" s="270"/>
      <c r="H2994" s="270"/>
      <c r="I2994" s="270"/>
      <c r="J2994" s="270"/>
      <c r="K2994" s="270"/>
      <c r="L2994" s="270"/>
      <c r="M2994" s="270"/>
      <c r="N2994" s="270"/>
      <c r="O2994" s="270"/>
      <c r="P2994" s="270"/>
      <c r="Q2994" s="270"/>
      <c r="R2994" s="270"/>
      <c r="S2994" s="270"/>
      <c r="T2994" s="270"/>
      <c r="U2994" s="270"/>
      <c r="V2994" s="270"/>
      <c r="W2994" s="270"/>
      <c r="X2994" s="270"/>
      <c r="Y2994" s="270"/>
      <c r="Z2994" s="270"/>
      <c r="AA2994" s="270"/>
      <c r="AB2994" s="270"/>
      <c r="AC2994" s="270"/>
      <c r="AD2994" s="270"/>
      <c r="AE2994" s="270"/>
      <c r="AF2994" s="270"/>
      <c r="AG2994" s="270"/>
      <c r="AH2994" s="270"/>
      <c r="AI2994" s="270"/>
      <c r="AJ2994" s="270"/>
      <c r="AK2994" s="270"/>
    </row>
    <row r="2995" spans="1:37" ht="15" x14ac:dyDescent="0.25">
      <c r="A2995" s="273"/>
      <c r="B2995" s="273"/>
      <c r="C2995" s="270"/>
      <c r="D2995" s="273"/>
      <c r="E2995" s="270"/>
      <c r="F2995" s="270"/>
      <c r="G2995" s="270"/>
      <c r="H2995" s="270"/>
      <c r="I2995" s="270"/>
      <c r="J2995" s="270"/>
      <c r="K2995" s="270"/>
      <c r="L2995" s="270"/>
      <c r="M2995" s="270"/>
      <c r="N2995" s="270"/>
      <c r="O2995" s="270"/>
      <c r="P2995" s="270"/>
      <c r="Q2995" s="270"/>
      <c r="R2995" s="270"/>
      <c r="S2995" s="270"/>
      <c r="T2995" s="270"/>
      <c r="U2995" s="270"/>
      <c r="V2995" s="270"/>
      <c r="W2995" s="270"/>
      <c r="X2995" s="270"/>
      <c r="Y2995" s="270"/>
      <c r="Z2995" s="270"/>
      <c r="AA2995" s="270"/>
      <c r="AB2995" s="270"/>
      <c r="AC2995" s="270"/>
      <c r="AD2995" s="270"/>
      <c r="AE2995" s="270"/>
      <c r="AF2995" s="270"/>
      <c r="AG2995" s="270"/>
      <c r="AH2995" s="270"/>
      <c r="AI2995" s="270"/>
      <c r="AJ2995" s="270"/>
      <c r="AK2995" s="270"/>
    </row>
    <row r="2996" spans="1:37" ht="15" x14ac:dyDescent="0.25">
      <c r="A2996" s="273"/>
      <c r="B2996" s="273"/>
      <c r="C2996" s="270"/>
      <c r="D2996" s="273"/>
      <c r="E2996" s="270"/>
      <c r="F2996" s="270"/>
      <c r="G2996" s="270"/>
      <c r="H2996" s="270"/>
      <c r="I2996" s="270"/>
      <c r="J2996" s="270"/>
      <c r="K2996" s="270"/>
      <c r="L2996" s="270"/>
      <c r="M2996" s="270"/>
      <c r="N2996" s="270"/>
      <c r="O2996" s="270"/>
      <c r="P2996" s="270"/>
      <c r="Q2996" s="270"/>
      <c r="R2996" s="270"/>
      <c r="S2996" s="270"/>
      <c r="T2996" s="270"/>
      <c r="U2996" s="270"/>
      <c r="V2996" s="270"/>
      <c r="W2996" s="270"/>
      <c r="X2996" s="270"/>
      <c r="Y2996" s="270"/>
      <c r="Z2996" s="270"/>
      <c r="AA2996" s="270"/>
      <c r="AB2996" s="270"/>
      <c r="AC2996" s="270"/>
      <c r="AD2996" s="270"/>
      <c r="AE2996" s="270"/>
      <c r="AF2996" s="270"/>
      <c r="AG2996" s="270"/>
      <c r="AH2996" s="270"/>
      <c r="AI2996" s="270"/>
      <c r="AJ2996" s="270"/>
      <c r="AK2996" s="270"/>
    </row>
    <row r="2997" spans="1:37" ht="15" x14ac:dyDescent="0.25">
      <c r="A2997" s="273"/>
      <c r="B2997" s="273"/>
      <c r="C2997" s="270"/>
      <c r="D2997" s="273"/>
      <c r="E2997" s="270"/>
      <c r="F2997" s="270"/>
      <c r="G2997" s="270"/>
      <c r="H2997" s="270"/>
      <c r="I2997" s="270"/>
      <c r="J2997" s="270"/>
      <c r="K2997" s="270"/>
      <c r="L2997" s="270"/>
      <c r="M2997" s="270"/>
      <c r="N2997" s="270"/>
      <c r="O2997" s="270"/>
      <c r="P2997" s="270"/>
      <c r="Q2997" s="270"/>
      <c r="R2997" s="270"/>
      <c r="S2997" s="270"/>
      <c r="T2997" s="270"/>
      <c r="U2997" s="270"/>
      <c r="V2997" s="270"/>
      <c r="W2997" s="270"/>
      <c r="X2997" s="270"/>
      <c r="Y2997" s="270"/>
      <c r="Z2997" s="270"/>
      <c r="AA2997" s="270"/>
      <c r="AB2997" s="270"/>
      <c r="AC2997" s="270"/>
      <c r="AD2997" s="270"/>
      <c r="AE2997" s="270"/>
      <c r="AF2997" s="270"/>
      <c r="AG2997" s="270"/>
      <c r="AH2997" s="270"/>
      <c r="AI2997" s="270"/>
      <c r="AJ2997" s="270"/>
      <c r="AK2997" s="270"/>
    </row>
    <row r="2998" spans="1:37" ht="15" x14ac:dyDescent="0.25">
      <c r="A2998" s="273"/>
      <c r="B2998" s="273"/>
      <c r="C2998" s="270"/>
      <c r="D2998" s="273"/>
      <c r="E2998" s="270"/>
      <c r="F2998" s="270"/>
      <c r="G2998" s="270"/>
      <c r="H2998" s="270"/>
      <c r="I2998" s="270"/>
      <c r="J2998" s="270"/>
      <c r="K2998" s="270"/>
      <c r="L2998" s="270"/>
      <c r="M2998" s="270"/>
      <c r="N2998" s="270"/>
      <c r="O2998" s="270"/>
      <c r="P2998" s="270"/>
      <c r="Q2998" s="270"/>
      <c r="R2998" s="270"/>
      <c r="S2998" s="270"/>
      <c r="T2998" s="270"/>
      <c r="U2998" s="270"/>
      <c r="V2998" s="270"/>
      <c r="W2998" s="270"/>
      <c r="X2998" s="270"/>
      <c r="Y2998" s="270"/>
      <c r="Z2998" s="270"/>
      <c r="AA2998" s="270"/>
      <c r="AB2998" s="270"/>
      <c r="AC2998" s="270"/>
      <c r="AD2998" s="270"/>
      <c r="AE2998" s="270"/>
      <c r="AF2998" s="270"/>
      <c r="AG2998" s="270"/>
      <c r="AH2998" s="270"/>
      <c r="AI2998" s="270"/>
      <c r="AJ2998" s="270"/>
      <c r="AK2998" s="270"/>
    </row>
    <row r="2999" spans="1:37" ht="15" x14ac:dyDescent="0.25">
      <c r="A2999" s="273"/>
      <c r="B2999" s="273"/>
      <c r="C2999" s="270"/>
      <c r="D2999" s="273"/>
      <c r="E2999" s="270"/>
      <c r="F2999" s="270"/>
      <c r="G2999" s="270"/>
      <c r="H2999" s="270"/>
      <c r="I2999" s="270"/>
      <c r="J2999" s="270"/>
      <c r="K2999" s="270"/>
      <c r="L2999" s="270"/>
      <c r="M2999" s="270"/>
      <c r="N2999" s="270"/>
      <c r="O2999" s="270"/>
      <c r="P2999" s="270"/>
      <c r="Q2999" s="270"/>
      <c r="R2999" s="270"/>
      <c r="S2999" s="270"/>
      <c r="T2999" s="270"/>
      <c r="U2999" s="270"/>
      <c r="V2999" s="270"/>
      <c r="W2999" s="270"/>
      <c r="X2999" s="270"/>
      <c r="Y2999" s="270"/>
      <c r="Z2999" s="270"/>
      <c r="AA2999" s="270"/>
      <c r="AB2999" s="270"/>
      <c r="AC2999" s="270"/>
      <c r="AD2999" s="270"/>
      <c r="AE2999" s="270"/>
      <c r="AF2999" s="270"/>
      <c r="AG2999" s="270"/>
      <c r="AH2999" s="270"/>
      <c r="AI2999" s="270"/>
      <c r="AJ2999" s="270"/>
      <c r="AK2999" s="270"/>
    </row>
    <row r="3000" spans="1:37" ht="15" x14ac:dyDescent="0.25">
      <c r="A3000" s="273"/>
      <c r="B3000" s="273"/>
      <c r="C3000" s="270"/>
      <c r="D3000" s="273"/>
      <c r="E3000" s="270"/>
      <c r="F3000" s="270"/>
      <c r="G3000" s="270"/>
      <c r="H3000" s="270"/>
      <c r="I3000" s="270"/>
      <c r="J3000" s="270"/>
      <c r="K3000" s="270"/>
      <c r="L3000" s="270"/>
      <c r="M3000" s="270"/>
      <c r="N3000" s="270"/>
      <c r="O3000" s="270"/>
      <c r="P3000" s="270"/>
      <c r="Q3000" s="270"/>
      <c r="R3000" s="270"/>
      <c r="S3000" s="270"/>
      <c r="T3000" s="270"/>
      <c r="U3000" s="270"/>
      <c r="V3000" s="270"/>
      <c r="W3000" s="270"/>
      <c r="X3000" s="270"/>
      <c r="Y3000" s="270"/>
      <c r="Z3000" s="270"/>
      <c r="AA3000" s="270"/>
      <c r="AB3000" s="270"/>
      <c r="AC3000" s="270"/>
      <c r="AD3000" s="270"/>
      <c r="AE3000" s="270"/>
      <c r="AF3000" s="270"/>
      <c r="AG3000" s="270"/>
      <c r="AH3000" s="270"/>
      <c r="AI3000" s="270"/>
      <c r="AJ3000" s="270"/>
      <c r="AK3000" s="270"/>
    </row>
    <row r="3001" spans="1:37" ht="15" x14ac:dyDescent="0.25">
      <c r="A3001" s="273"/>
      <c r="B3001" s="273"/>
      <c r="C3001" s="270"/>
      <c r="D3001" s="273"/>
      <c r="E3001" s="270"/>
      <c r="F3001" s="270"/>
      <c r="G3001" s="270"/>
      <c r="H3001" s="270"/>
      <c r="I3001" s="270"/>
      <c r="J3001" s="270"/>
      <c r="K3001" s="270"/>
      <c r="L3001" s="270"/>
      <c r="M3001" s="270"/>
      <c r="N3001" s="270"/>
      <c r="O3001" s="270"/>
      <c r="P3001" s="270"/>
      <c r="Q3001" s="270"/>
      <c r="R3001" s="270"/>
      <c r="S3001" s="270"/>
      <c r="T3001" s="270"/>
      <c r="U3001" s="270"/>
      <c r="V3001" s="270"/>
      <c r="W3001" s="270"/>
      <c r="X3001" s="270"/>
      <c r="Y3001" s="270"/>
      <c r="Z3001" s="270"/>
      <c r="AA3001" s="270"/>
      <c r="AB3001" s="270"/>
      <c r="AC3001" s="270"/>
      <c r="AD3001" s="270"/>
      <c r="AE3001" s="270"/>
      <c r="AF3001" s="270"/>
      <c r="AG3001" s="270"/>
      <c r="AH3001" s="270"/>
      <c r="AI3001" s="270"/>
      <c r="AJ3001" s="270"/>
      <c r="AK3001" s="270"/>
    </row>
    <row r="3002" spans="1:37" ht="15" x14ac:dyDescent="0.25">
      <c r="A3002" s="273"/>
      <c r="B3002" s="273"/>
      <c r="C3002" s="270"/>
      <c r="D3002" s="273"/>
      <c r="E3002" s="270"/>
      <c r="F3002" s="270"/>
      <c r="G3002" s="270"/>
      <c r="H3002" s="270"/>
      <c r="I3002" s="270"/>
      <c r="J3002" s="270"/>
      <c r="K3002" s="270"/>
      <c r="L3002" s="270"/>
      <c r="M3002" s="270"/>
      <c r="N3002" s="270"/>
      <c r="O3002" s="270"/>
      <c r="P3002" s="270"/>
      <c r="Q3002" s="270"/>
      <c r="R3002" s="270"/>
      <c r="S3002" s="270"/>
      <c r="T3002" s="270"/>
      <c r="U3002" s="270"/>
      <c r="V3002" s="270"/>
      <c r="W3002" s="270"/>
      <c r="X3002" s="270"/>
      <c r="Y3002" s="270"/>
      <c r="Z3002" s="270"/>
      <c r="AA3002" s="270"/>
      <c r="AB3002" s="270"/>
      <c r="AC3002" s="270"/>
      <c r="AD3002" s="270"/>
      <c r="AE3002" s="270"/>
      <c r="AF3002" s="270"/>
      <c r="AG3002" s="270"/>
      <c r="AH3002" s="270"/>
      <c r="AI3002" s="270"/>
      <c r="AJ3002" s="270"/>
      <c r="AK3002" s="270"/>
    </row>
    <row r="3003" spans="1:37" ht="15" x14ac:dyDescent="0.25">
      <c r="A3003" s="273"/>
      <c r="B3003" s="273"/>
      <c r="C3003" s="270"/>
      <c r="D3003" s="273"/>
      <c r="E3003" s="270"/>
      <c r="F3003" s="270"/>
      <c r="G3003" s="270"/>
      <c r="H3003" s="270"/>
      <c r="I3003" s="270"/>
      <c r="J3003" s="270"/>
      <c r="K3003" s="270"/>
      <c r="L3003" s="270"/>
      <c r="M3003" s="270"/>
      <c r="N3003" s="270"/>
      <c r="O3003" s="270"/>
      <c r="P3003" s="270"/>
      <c r="Q3003" s="270"/>
      <c r="R3003" s="270"/>
      <c r="S3003" s="270"/>
      <c r="T3003" s="270"/>
      <c r="U3003" s="270"/>
      <c r="V3003" s="270"/>
      <c r="W3003" s="270"/>
      <c r="X3003" s="270"/>
      <c r="Y3003" s="270"/>
      <c r="Z3003" s="270"/>
      <c r="AA3003" s="270"/>
      <c r="AB3003" s="270"/>
      <c r="AC3003" s="270"/>
      <c r="AD3003" s="270"/>
      <c r="AE3003" s="270"/>
      <c r="AF3003" s="270"/>
      <c r="AG3003" s="270"/>
      <c r="AH3003" s="270"/>
      <c r="AI3003" s="270"/>
      <c r="AJ3003" s="270"/>
      <c r="AK3003" s="270"/>
    </row>
    <row r="3004" spans="1:37" ht="15" x14ac:dyDescent="0.25">
      <c r="A3004" s="273"/>
      <c r="B3004" s="273"/>
      <c r="C3004" s="270"/>
      <c r="D3004" s="273"/>
      <c r="E3004" s="270"/>
      <c r="F3004" s="270"/>
      <c r="G3004" s="270"/>
      <c r="H3004" s="270"/>
      <c r="I3004" s="270"/>
      <c r="J3004" s="270"/>
      <c r="K3004" s="270"/>
      <c r="L3004" s="270"/>
      <c r="M3004" s="270"/>
      <c r="N3004" s="270"/>
      <c r="O3004" s="270"/>
      <c r="P3004" s="270"/>
      <c r="Q3004" s="270"/>
      <c r="R3004" s="270"/>
      <c r="S3004" s="270"/>
      <c r="T3004" s="270"/>
      <c r="U3004" s="270"/>
      <c r="V3004" s="270"/>
      <c r="W3004" s="270"/>
      <c r="X3004" s="270"/>
      <c r="Y3004" s="270"/>
      <c r="Z3004" s="270"/>
      <c r="AA3004" s="270"/>
      <c r="AB3004" s="270"/>
      <c r="AC3004" s="270"/>
      <c r="AD3004" s="270"/>
      <c r="AE3004" s="270"/>
      <c r="AF3004" s="270"/>
      <c r="AG3004" s="270"/>
      <c r="AH3004" s="270"/>
      <c r="AI3004" s="270"/>
      <c r="AJ3004" s="270"/>
      <c r="AK3004" s="270"/>
    </row>
    <row r="3005" spans="1:37" ht="15" x14ac:dyDescent="0.25">
      <c r="A3005" s="273"/>
      <c r="B3005" s="273"/>
      <c r="C3005" s="270"/>
      <c r="D3005" s="273"/>
      <c r="E3005" s="270"/>
      <c r="F3005" s="270"/>
      <c r="G3005" s="270"/>
      <c r="H3005" s="270"/>
      <c r="I3005" s="270"/>
      <c r="J3005" s="270"/>
      <c r="K3005" s="270"/>
      <c r="L3005" s="270"/>
      <c r="M3005" s="270"/>
      <c r="N3005" s="270"/>
      <c r="O3005" s="270"/>
      <c r="P3005" s="270"/>
      <c r="Q3005" s="270"/>
      <c r="R3005" s="270"/>
      <c r="S3005" s="270"/>
      <c r="T3005" s="270"/>
      <c r="U3005" s="270"/>
      <c r="V3005" s="270"/>
      <c r="W3005" s="270"/>
      <c r="X3005" s="270"/>
      <c r="Y3005" s="270"/>
      <c r="Z3005" s="270"/>
      <c r="AA3005" s="270"/>
      <c r="AB3005" s="270"/>
      <c r="AC3005" s="270"/>
      <c r="AD3005" s="270"/>
      <c r="AE3005" s="270"/>
      <c r="AF3005" s="270"/>
      <c r="AG3005" s="270"/>
      <c r="AH3005" s="270"/>
      <c r="AI3005" s="270"/>
      <c r="AJ3005" s="270"/>
      <c r="AK3005" s="270"/>
    </row>
    <row r="3006" spans="1:37" ht="15" x14ac:dyDescent="0.25">
      <c r="A3006" s="273"/>
      <c r="B3006" s="273"/>
      <c r="C3006" s="270"/>
      <c r="D3006" s="273"/>
      <c r="E3006" s="270"/>
      <c r="F3006" s="270"/>
      <c r="G3006" s="270"/>
      <c r="H3006" s="270"/>
      <c r="I3006" s="270"/>
      <c r="J3006" s="270"/>
      <c r="K3006" s="270"/>
      <c r="L3006" s="270"/>
      <c r="M3006" s="270"/>
      <c r="N3006" s="270"/>
      <c r="O3006" s="270"/>
      <c r="P3006" s="270"/>
      <c r="Q3006" s="270"/>
      <c r="R3006" s="270"/>
      <c r="S3006" s="270"/>
      <c r="T3006" s="270"/>
      <c r="U3006" s="270"/>
      <c r="V3006" s="270"/>
      <c r="W3006" s="270"/>
      <c r="X3006" s="270"/>
      <c r="Y3006" s="270"/>
      <c r="Z3006" s="270"/>
      <c r="AA3006" s="270"/>
      <c r="AB3006" s="270"/>
      <c r="AC3006" s="270"/>
      <c r="AD3006" s="270"/>
      <c r="AE3006" s="270"/>
      <c r="AF3006" s="270"/>
      <c r="AG3006" s="270"/>
      <c r="AH3006" s="270"/>
      <c r="AI3006" s="270"/>
      <c r="AJ3006" s="270"/>
      <c r="AK3006" s="270"/>
    </row>
    <row r="3007" spans="1:37" ht="15" x14ac:dyDescent="0.25">
      <c r="A3007" s="273"/>
      <c r="B3007" s="273"/>
      <c r="C3007" s="270"/>
      <c r="D3007" s="273"/>
      <c r="E3007" s="270"/>
      <c r="F3007" s="270"/>
      <c r="G3007" s="270"/>
      <c r="H3007" s="270"/>
      <c r="I3007" s="270"/>
      <c r="J3007" s="270"/>
      <c r="K3007" s="270"/>
      <c r="L3007" s="270"/>
      <c r="M3007" s="270"/>
      <c r="N3007" s="270"/>
      <c r="O3007" s="270"/>
      <c r="P3007" s="270"/>
      <c r="Q3007" s="270"/>
      <c r="R3007" s="270"/>
      <c r="S3007" s="270"/>
      <c r="T3007" s="270"/>
      <c r="U3007" s="270"/>
      <c r="V3007" s="270"/>
      <c r="W3007" s="270"/>
      <c r="X3007" s="270"/>
      <c r="Y3007" s="270"/>
      <c r="Z3007" s="270"/>
      <c r="AA3007" s="270"/>
      <c r="AB3007" s="270"/>
      <c r="AC3007" s="270"/>
      <c r="AD3007" s="270"/>
      <c r="AE3007" s="270"/>
      <c r="AF3007" s="270"/>
      <c r="AG3007" s="270"/>
      <c r="AH3007" s="270"/>
      <c r="AI3007" s="270"/>
      <c r="AJ3007" s="270"/>
      <c r="AK3007" s="270"/>
    </row>
    <row r="3008" spans="1:37" ht="15" x14ac:dyDescent="0.25">
      <c r="A3008" s="273"/>
      <c r="B3008" s="273"/>
      <c r="C3008" s="270"/>
      <c r="D3008" s="273"/>
      <c r="E3008" s="270"/>
      <c r="F3008" s="270"/>
      <c r="G3008" s="270"/>
      <c r="H3008" s="270"/>
      <c r="I3008" s="270"/>
      <c r="J3008" s="270"/>
      <c r="K3008" s="270"/>
      <c r="L3008" s="270"/>
      <c r="M3008" s="270"/>
      <c r="N3008" s="270"/>
      <c r="O3008" s="270"/>
      <c r="P3008" s="270"/>
      <c r="Q3008" s="270"/>
      <c r="R3008" s="270"/>
      <c r="S3008" s="270"/>
      <c r="T3008" s="270"/>
      <c r="U3008" s="270"/>
      <c r="V3008" s="270"/>
      <c r="W3008" s="270"/>
      <c r="X3008" s="270"/>
      <c r="Y3008" s="270"/>
      <c r="Z3008" s="270"/>
      <c r="AA3008" s="270"/>
      <c r="AB3008" s="270"/>
      <c r="AC3008" s="270"/>
      <c r="AD3008" s="270"/>
      <c r="AE3008" s="270"/>
      <c r="AF3008" s="270"/>
      <c r="AG3008" s="270"/>
      <c r="AH3008" s="270"/>
      <c r="AI3008" s="270"/>
      <c r="AJ3008" s="270"/>
      <c r="AK3008" s="270"/>
    </row>
    <row r="3009" spans="1:37" ht="15" x14ac:dyDescent="0.25">
      <c r="A3009" s="273"/>
      <c r="B3009" s="273"/>
      <c r="C3009" s="270"/>
      <c r="D3009" s="273"/>
      <c r="E3009" s="270"/>
      <c r="F3009" s="270"/>
      <c r="G3009" s="270"/>
      <c r="H3009" s="270"/>
      <c r="I3009" s="270"/>
      <c r="J3009" s="270"/>
      <c r="K3009" s="270"/>
      <c r="L3009" s="270"/>
      <c r="M3009" s="270"/>
      <c r="N3009" s="270"/>
      <c r="O3009" s="270"/>
      <c r="P3009" s="270"/>
      <c r="Q3009" s="270"/>
      <c r="R3009" s="270"/>
      <c r="S3009" s="270"/>
      <c r="T3009" s="270"/>
      <c r="U3009" s="270"/>
      <c r="V3009" s="270"/>
      <c r="W3009" s="270"/>
      <c r="X3009" s="270"/>
      <c r="Y3009" s="270"/>
      <c r="Z3009" s="270"/>
      <c r="AA3009" s="270"/>
      <c r="AB3009" s="270"/>
      <c r="AC3009" s="270"/>
      <c r="AD3009" s="270"/>
      <c r="AE3009" s="270"/>
      <c r="AF3009" s="270"/>
      <c r="AG3009" s="270"/>
      <c r="AH3009" s="270"/>
      <c r="AI3009" s="270"/>
      <c r="AJ3009" s="270"/>
      <c r="AK3009" s="270"/>
    </row>
    <row r="3010" spans="1:37" ht="15" x14ac:dyDescent="0.25">
      <c r="A3010" s="273"/>
      <c r="B3010" s="273"/>
      <c r="C3010" s="270"/>
      <c r="D3010" s="273"/>
      <c r="E3010" s="270"/>
      <c r="F3010" s="270"/>
      <c r="G3010" s="270"/>
      <c r="H3010" s="270"/>
      <c r="I3010" s="270"/>
      <c r="J3010" s="270"/>
      <c r="K3010" s="270"/>
      <c r="L3010" s="270"/>
      <c r="M3010" s="270"/>
      <c r="N3010" s="270"/>
      <c r="O3010" s="270"/>
      <c r="P3010" s="270"/>
      <c r="Q3010" s="270"/>
      <c r="R3010" s="270"/>
      <c r="S3010" s="270"/>
      <c r="T3010" s="270"/>
      <c r="U3010" s="270"/>
      <c r="V3010" s="270"/>
      <c r="W3010" s="270"/>
      <c r="X3010" s="270"/>
      <c r="Y3010" s="270"/>
      <c r="Z3010" s="270"/>
      <c r="AA3010" s="270"/>
      <c r="AB3010" s="270"/>
      <c r="AC3010" s="270"/>
      <c r="AD3010" s="270"/>
      <c r="AE3010" s="270"/>
      <c r="AF3010" s="270"/>
      <c r="AG3010" s="270"/>
      <c r="AH3010" s="270"/>
      <c r="AI3010" s="270"/>
      <c r="AJ3010" s="270"/>
      <c r="AK3010" s="270"/>
    </row>
    <row r="3011" spans="1:37" ht="15" x14ac:dyDescent="0.25">
      <c r="A3011" s="273"/>
      <c r="B3011" s="273"/>
      <c r="C3011" s="270"/>
      <c r="D3011" s="273"/>
      <c r="E3011" s="270"/>
      <c r="F3011" s="270"/>
      <c r="G3011" s="270"/>
      <c r="H3011" s="270"/>
      <c r="I3011" s="270"/>
      <c r="J3011" s="270"/>
      <c r="K3011" s="270"/>
      <c r="L3011" s="270"/>
      <c r="M3011" s="270"/>
      <c r="N3011" s="270"/>
      <c r="O3011" s="270"/>
      <c r="P3011" s="270"/>
      <c r="Q3011" s="270"/>
      <c r="R3011" s="270"/>
      <c r="S3011" s="270"/>
      <c r="T3011" s="270"/>
      <c r="U3011" s="270"/>
      <c r="V3011" s="270"/>
      <c r="W3011" s="270"/>
      <c r="X3011" s="270"/>
      <c r="Y3011" s="270"/>
      <c r="Z3011" s="270"/>
      <c r="AA3011" s="270"/>
      <c r="AB3011" s="270"/>
      <c r="AC3011" s="270"/>
      <c r="AD3011" s="270"/>
      <c r="AE3011" s="270"/>
      <c r="AF3011" s="270"/>
      <c r="AG3011" s="270"/>
      <c r="AH3011" s="270"/>
      <c r="AI3011" s="270"/>
      <c r="AJ3011" s="270"/>
      <c r="AK3011" s="270"/>
    </row>
    <row r="3012" spans="1:37" ht="15" x14ac:dyDescent="0.25">
      <c r="A3012" s="273"/>
      <c r="B3012" s="273"/>
      <c r="C3012" s="270"/>
      <c r="D3012" s="273"/>
      <c r="E3012" s="270"/>
      <c r="F3012" s="270"/>
      <c r="G3012" s="270"/>
      <c r="H3012" s="270"/>
      <c r="I3012" s="270"/>
      <c r="J3012" s="270"/>
      <c r="K3012" s="270"/>
      <c r="L3012" s="270"/>
      <c r="M3012" s="270"/>
      <c r="N3012" s="270"/>
      <c r="O3012" s="270"/>
      <c r="P3012" s="270"/>
      <c r="Q3012" s="270"/>
      <c r="R3012" s="270"/>
      <c r="S3012" s="270"/>
      <c r="T3012" s="270"/>
      <c r="U3012" s="270"/>
      <c r="V3012" s="270"/>
      <c r="W3012" s="270"/>
      <c r="X3012" s="270"/>
      <c r="Y3012" s="270"/>
      <c r="Z3012" s="270"/>
      <c r="AA3012" s="270"/>
      <c r="AB3012" s="270"/>
      <c r="AC3012" s="270"/>
      <c r="AD3012" s="270"/>
      <c r="AE3012" s="270"/>
      <c r="AF3012" s="270"/>
      <c r="AG3012" s="270"/>
      <c r="AH3012" s="270"/>
      <c r="AI3012" s="270"/>
      <c r="AJ3012" s="270"/>
      <c r="AK3012" s="270"/>
    </row>
    <row r="3013" spans="1:37" ht="15" x14ac:dyDescent="0.25">
      <c r="A3013" s="273"/>
      <c r="B3013" s="273"/>
      <c r="C3013" s="270"/>
      <c r="D3013" s="273"/>
      <c r="E3013" s="270"/>
      <c r="F3013" s="270"/>
      <c r="G3013" s="270"/>
      <c r="H3013" s="270"/>
      <c r="I3013" s="270"/>
      <c r="J3013" s="270"/>
      <c r="K3013" s="270"/>
      <c r="L3013" s="270"/>
      <c r="M3013" s="270"/>
      <c r="N3013" s="270"/>
      <c r="O3013" s="270"/>
      <c r="P3013" s="270"/>
      <c r="Q3013" s="270"/>
      <c r="R3013" s="270"/>
      <c r="S3013" s="270"/>
      <c r="T3013" s="270"/>
      <c r="U3013" s="270"/>
      <c r="V3013" s="270"/>
      <c r="W3013" s="270"/>
      <c r="X3013" s="270"/>
      <c r="Y3013" s="270"/>
      <c r="Z3013" s="270"/>
      <c r="AA3013" s="270"/>
      <c r="AB3013" s="270"/>
      <c r="AC3013" s="270"/>
      <c r="AD3013" s="270"/>
      <c r="AE3013" s="270"/>
      <c r="AF3013" s="270"/>
      <c r="AG3013" s="270"/>
      <c r="AH3013" s="270"/>
      <c r="AI3013" s="270"/>
      <c r="AJ3013" s="270"/>
      <c r="AK3013" s="270"/>
    </row>
    <row r="3014" spans="1:37" ht="15" x14ac:dyDescent="0.25">
      <c r="A3014" s="273"/>
      <c r="B3014" s="273"/>
      <c r="C3014" s="270"/>
      <c r="D3014" s="273"/>
      <c r="E3014" s="270"/>
      <c r="F3014" s="270"/>
      <c r="G3014" s="270"/>
      <c r="H3014" s="270"/>
      <c r="I3014" s="270"/>
      <c r="J3014" s="270"/>
      <c r="K3014" s="270"/>
      <c r="L3014" s="270"/>
      <c r="M3014" s="270"/>
      <c r="N3014" s="270"/>
      <c r="O3014" s="270"/>
      <c r="P3014" s="270"/>
      <c r="Q3014" s="270"/>
      <c r="R3014" s="270"/>
      <c r="S3014" s="270"/>
      <c r="T3014" s="270"/>
      <c r="U3014" s="270"/>
      <c r="V3014" s="270"/>
      <c r="W3014" s="270"/>
      <c r="X3014" s="270"/>
      <c r="Y3014" s="270"/>
      <c r="Z3014" s="270"/>
      <c r="AA3014" s="270"/>
      <c r="AB3014" s="270"/>
      <c r="AC3014" s="270"/>
      <c r="AD3014" s="270"/>
      <c r="AE3014" s="270"/>
      <c r="AF3014" s="270"/>
      <c r="AG3014" s="270"/>
      <c r="AH3014" s="270"/>
      <c r="AI3014" s="270"/>
      <c r="AJ3014" s="270"/>
      <c r="AK3014" s="270"/>
    </row>
    <row r="3015" spans="1:37" ht="15" x14ac:dyDescent="0.25">
      <c r="A3015" s="273"/>
      <c r="B3015" s="273"/>
      <c r="C3015" s="270"/>
      <c r="D3015" s="273"/>
      <c r="E3015" s="270"/>
      <c r="F3015" s="270"/>
      <c r="G3015" s="270"/>
      <c r="H3015" s="270"/>
      <c r="I3015" s="270"/>
      <c r="J3015" s="270"/>
      <c r="K3015" s="270"/>
      <c r="L3015" s="270"/>
      <c r="M3015" s="270"/>
      <c r="N3015" s="270"/>
      <c r="O3015" s="270"/>
      <c r="P3015" s="270"/>
      <c r="Q3015" s="270"/>
      <c r="R3015" s="270"/>
      <c r="S3015" s="270"/>
      <c r="T3015" s="270"/>
      <c r="U3015" s="270"/>
      <c r="V3015" s="270"/>
      <c r="W3015" s="270"/>
      <c r="X3015" s="270"/>
      <c r="Y3015" s="270"/>
      <c r="Z3015" s="270"/>
      <c r="AA3015" s="270"/>
      <c r="AB3015" s="270"/>
      <c r="AC3015" s="270"/>
      <c r="AD3015" s="270"/>
      <c r="AE3015" s="270"/>
      <c r="AF3015" s="270"/>
      <c r="AG3015" s="270"/>
      <c r="AH3015" s="270"/>
      <c r="AI3015" s="270"/>
      <c r="AJ3015" s="270"/>
      <c r="AK3015" s="270"/>
    </row>
    <row r="3016" spans="1:37" ht="15" x14ac:dyDescent="0.25">
      <c r="A3016" s="273"/>
      <c r="B3016" s="273"/>
      <c r="C3016" s="270"/>
      <c r="D3016" s="273"/>
      <c r="E3016" s="270"/>
      <c r="F3016" s="270"/>
      <c r="G3016" s="270"/>
      <c r="H3016" s="270"/>
      <c r="I3016" s="270"/>
      <c r="J3016" s="270"/>
      <c r="K3016" s="270"/>
      <c r="L3016" s="270"/>
      <c r="M3016" s="270"/>
      <c r="N3016" s="270"/>
      <c r="O3016" s="270"/>
      <c r="P3016" s="270"/>
      <c r="Q3016" s="270"/>
      <c r="R3016" s="270"/>
      <c r="S3016" s="270"/>
      <c r="T3016" s="270"/>
      <c r="U3016" s="270"/>
      <c r="V3016" s="270"/>
      <c r="W3016" s="270"/>
      <c r="X3016" s="270"/>
      <c r="Y3016" s="270"/>
      <c r="Z3016" s="270"/>
      <c r="AA3016" s="270"/>
      <c r="AB3016" s="270"/>
      <c r="AC3016" s="270"/>
      <c r="AD3016" s="270"/>
      <c r="AE3016" s="270"/>
      <c r="AF3016" s="270"/>
      <c r="AG3016" s="270"/>
      <c r="AH3016" s="270"/>
      <c r="AI3016" s="270"/>
      <c r="AJ3016" s="270"/>
      <c r="AK3016" s="270"/>
    </row>
    <row r="3017" spans="1:37" ht="15" x14ac:dyDescent="0.25">
      <c r="A3017" s="273"/>
      <c r="B3017" s="273"/>
      <c r="C3017" s="270"/>
      <c r="D3017" s="273"/>
      <c r="E3017" s="270"/>
      <c r="F3017" s="270"/>
      <c r="G3017" s="270"/>
      <c r="H3017" s="270"/>
      <c r="I3017" s="270"/>
      <c r="J3017" s="270"/>
      <c r="K3017" s="270"/>
      <c r="L3017" s="270"/>
      <c r="M3017" s="270"/>
      <c r="N3017" s="270"/>
      <c r="O3017" s="270"/>
      <c r="P3017" s="270"/>
      <c r="Q3017" s="270"/>
      <c r="R3017" s="270"/>
      <c r="S3017" s="270"/>
      <c r="T3017" s="270"/>
      <c r="U3017" s="270"/>
      <c r="V3017" s="270"/>
      <c r="W3017" s="270"/>
      <c r="X3017" s="270"/>
      <c r="Y3017" s="270"/>
      <c r="Z3017" s="270"/>
      <c r="AA3017" s="270"/>
      <c r="AB3017" s="270"/>
      <c r="AC3017" s="270"/>
      <c r="AD3017" s="270"/>
      <c r="AE3017" s="270"/>
      <c r="AF3017" s="270"/>
      <c r="AG3017" s="270"/>
      <c r="AH3017" s="270"/>
      <c r="AI3017" s="270"/>
      <c r="AJ3017" s="270"/>
      <c r="AK3017" s="270"/>
    </row>
    <row r="3018" spans="1:37" ht="15" x14ac:dyDescent="0.25">
      <c r="A3018" s="273"/>
      <c r="B3018" s="273"/>
      <c r="C3018" s="270"/>
      <c r="D3018" s="273"/>
      <c r="E3018" s="270"/>
      <c r="F3018" s="270"/>
      <c r="G3018" s="270"/>
      <c r="H3018" s="270"/>
      <c r="I3018" s="270"/>
      <c r="J3018" s="270"/>
      <c r="K3018" s="270"/>
      <c r="L3018" s="270"/>
      <c r="M3018" s="270"/>
      <c r="N3018" s="270"/>
      <c r="O3018" s="270"/>
      <c r="P3018" s="270"/>
      <c r="Q3018" s="270"/>
      <c r="R3018" s="270"/>
      <c r="S3018" s="270"/>
      <c r="T3018" s="270"/>
      <c r="U3018" s="270"/>
      <c r="V3018" s="270"/>
      <c r="W3018" s="270"/>
      <c r="X3018" s="270"/>
      <c r="Y3018" s="270"/>
      <c r="Z3018" s="270"/>
      <c r="AA3018" s="270"/>
      <c r="AB3018" s="270"/>
      <c r="AC3018" s="270"/>
      <c r="AD3018" s="270"/>
      <c r="AE3018" s="270"/>
      <c r="AF3018" s="270"/>
      <c r="AG3018" s="270"/>
      <c r="AH3018" s="270"/>
      <c r="AI3018" s="270"/>
      <c r="AJ3018" s="270"/>
      <c r="AK3018" s="270"/>
    </row>
    <row r="3019" spans="1:37" ht="15" x14ac:dyDescent="0.25">
      <c r="A3019" s="273"/>
      <c r="B3019" s="273"/>
      <c r="C3019" s="270"/>
      <c r="D3019" s="273"/>
      <c r="E3019" s="270"/>
      <c r="F3019" s="270"/>
      <c r="G3019" s="270"/>
      <c r="H3019" s="270"/>
      <c r="I3019" s="270"/>
      <c r="J3019" s="270"/>
      <c r="K3019" s="270"/>
      <c r="L3019" s="270"/>
      <c r="M3019" s="270"/>
      <c r="N3019" s="270"/>
      <c r="O3019" s="270"/>
      <c r="P3019" s="270"/>
      <c r="Q3019" s="270"/>
      <c r="R3019" s="270"/>
      <c r="S3019" s="270"/>
      <c r="T3019" s="270"/>
      <c r="U3019" s="270"/>
      <c r="V3019" s="270"/>
      <c r="W3019" s="270"/>
      <c r="X3019" s="270"/>
      <c r="Y3019" s="270"/>
      <c r="Z3019" s="270"/>
      <c r="AA3019" s="270"/>
      <c r="AB3019" s="270"/>
      <c r="AC3019" s="270"/>
      <c r="AD3019" s="270"/>
      <c r="AE3019" s="270"/>
      <c r="AF3019" s="270"/>
      <c r="AG3019" s="270"/>
      <c r="AH3019" s="270"/>
      <c r="AI3019" s="270"/>
      <c r="AJ3019" s="270"/>
      <c r="AK3019" s="270"/>
    </row>
    <row r="3020" spans="1:37" ht="15" x14ac:dyDescent="0.25">
      <c r="A3020" s="273"/>
      <c r="B3020" s="273"/>
      <c r="C3020" s="270"/>
      <c r="D3020" s="273"/>
      <c r="E3020" s="270"/>
      <c r="F3020" s="270"/>
      <c r="G3020" s="270"/>
      <c r="H3020" s="270"/>
      <c r="I3020" s="270"/>
      <c r="J3020" s="270"/>
      <c r="K3020" s="270"/>
      <c r="L3020" s="270"/>
      <c r="M3020" s="270"/>
      <c r="N3020" s="270"/>
      <c r="O3020" s="270"/>
      <c r="P3020" s="270"/>
      <c r="Q3020" s="270"/>
      <c r="R3020" s="270"/>
      <c r="S3020" s="270"/>
      <c r="T3020" s="270"/>
      <c r="U3020" s="270"/>
      <c r="V3020" s="270"/>
      <c r="W3020" s="270"/>
      <c r="X3020" s="270"/>
      <c r="Y3020" s="270"/>
      <c r="Z3020" s="270"/>
      <c r="AA3020" s="270"/>
      <c r="AB3020" s="270"/>
      <c r="AC3020" s="270"/>
      <c r="AD3020" s="270"/>
      <c r="AE3020" s="270"/>
      <c r="AF3020" s="270"/>
      <c r="AG3020" s="270"/>
      <c r="AH3020" s="270"/>
      <c r="AI3020" s="270"/>
      <c r="AJ3020" s="270"/>
      <c r="AK3020" s="270"/>
    </row>
    <row r="3021" spans="1:37" ht="15" x14ac:dyDescent="0.25">
      <c r="A3021" s="273"/>
      <c r="B3021" s="273"/>
      <c r="C3021" s="270"/>
      <c r="D3021" s="273"/>
      <c r="E3021" s="270"/>
      <c r="F3021" s="270"/>
      <c r="G3021" s="270"/>
      <c r="H3021" s="270"/>
      <c r="I3021" s="270"/>
      <c r="J3021" s="270"/>
      <c r="K3021" s="270"/>
      <c r="L3021" s="270"/>
      <c r="M3021" s="270"/>
      <c r="N3021" s="270"/>
      <c r="O3021" s="270"/>
      <c r="P3021" s="270"/>
      <c r="Q3021" s="270"/>
      <c r="R3021" s="270"/>
      <c r="S3021" s="270"/>
      <c r="T3021" s="270"/>
      <c r="U3021" s="270"/>
      <c r="V3021" s="270"/>
      <c r="W3021" s="270"/>
      <c r="X3021" s="270"/>
      <c r="Y3021" s="270"/>
      <c r="Z3021" s="270"/>
      <c r="AA3021" s="270"/>
      <c r="AB3021" s="270"/>
      <c r="AC3021" s="270"/>
      <c r="AD3021" s="270"/>
      <c r="AE3021" s="270"/>
      <c r="AF3021" s="270"/>
      <c r="AG3021" s="270"/>
      <c r="AH3021" s="270"/>
      <c r="AI3021" s="270"/>
      <c r="AJ3021" s="270"/>
      <c r="AK3021" s="270"/>
    </row>
    <row r="3022" spans="1:37" ht="15" x14ac:dyDescent="0.25">
      <c r="A3022" s="273"/>
      <c r="B3022" s="273"/>
      <c r="C3022" s="270"/>
      <c r="D3022" s="273"/>
      <c r="E3022" s="270"/>
      <c r="F3022" s="270"/>
      <c r="G3022" s="270"/>
      <c r="H3022" s="270"/>
      <c r="I3022" s="270"/>
      <c r="J3022" s="270"/>
      <c r="K3022" s="270"/>
      <c r="L3022" s="270"/>
      <c r="M3022" s="270"/>
      <c r="N3022" s="270"/>
      <c r="O3022" s="270"/>
      <c r="P3022" s="270"/>
      <c r="Q3022" s="270"/>
      <c r="R3022" s="270"/>
      <c r="S3022" s="270"/>
      <c r="T3022" s="270"/>
      <c r="U3022" s="270"/>
      <c r="V3022" s="270"/>
      <c r="W3022" s="270"/>
      <c r="X3022" s="270"/>
      <c r="Y3022" s="270"/>
      <c r="Z3022" s="270"/>
      <c r="AA3022" s="270"/>
      <c r="AB3022" s="270"/>
      <c r="AC3022" s="270"/>
      <c r="AD3022" s="270"/>
      <c r="AE3022" s="270"/>
      <c r="AF3022" s="270"/>
      <c r="AG3022" s="270"/>
      <c r="AH3022" s="270"/>
      <c r="AI3022" s="270"/>
      <c r="AJ3022" s="270"/>
      <c r="AK3022" s="270"/>
    </row>
    <row r="3023" spans="1:37" ht="15" x14ac:dyDescent="0.25">
      <c r="A3023" s="273"/>
      <c r="B3023" s="273"/>
      <c r="C3023" s="270"/>
      <c r="D3023" s="273"/>
      <c r="E3023" s="270"/>
      <c r="F3023" s="270"/>
      <c r="G3023" s="270"/>
      <c r="H3023" s="270"/>
      <c r="I3023" s="270"/>
      <c r="J3023" s="270"/>
      <c r="K3023" s="270"/>
      <c r="L3023" s="270"/>
      <c r="M3023" s="270"/>
      <c r="N3023" s="270"/>
      <c r="O3023" s="270"/>
      <c r="P3023" s="270"/>
      <c r="Q3023" s="270"/>
      <c r="R3023" s="270"/>
      <c r="S3023" s="270"/>
      <c r="T3023" s="270"/>
      <c r="U3023" s="270"/>
      <c r="V3023" s="270"/>
      <c r="W3023" s="270"/>
      <c r="X3023" s="270"/>
      <c r="Y3023" s="270"/>
      <c r="Z3023" s="270"/>
      <c r="AA3023" s="270"/>
      <c r="AB3023" s="270"/>
      <c r="AC3023" s="270"/>
      <c r="AD3023" s="270"/>
      <c r="AE3023" s="270"/>
      <c r="AF3023" s="270"/>
      <c r="AG3023" s="270"/>
      <c r="AH3023" s="270"/>
      <c r="AI3023" s="270"/>
      <c r="AJ3023" s="270"/>
      <c r="AK3023" s="270"/>
    </row>
    <row r="3024" spans="1:37" ht="15" x14ac:dyDescent="0.25">
      <c r="A3024" s="273"/>
      <c r="B3024" s="273"/>
      <c r="C3024" s="270"/>
      <c r="D3024" s="273"/>
      <c r="E3024" s="270"/>
      <c r="F3024" s="270"/>
      <c r="G3024" s="270"/>
      <c r="H3024" s="270"/>
      <c r="I3024" s="270"/>
      <c r="J3024" s="270"/>
      <c r="K3024" s="270"/>
      <c r="L3024" s="270"/>
      <c r="M3024" s="270"/>
      <c r="N3024" s="270"/>
      <c r="O3024" s="270"/>
      <c r="P3024" s="270"/>
      <c r="Q3024" s="270"/>
      <c r="R3024" s="270"/>
      <c r="S3024" s="270"/>
      <c r="T3024" s="270"/>
      <c r="U3024" s="270"/>
      <c r="V3024" s="270"/>
      <c r="W3024" s="270"/>
      <c r="X3024" s="270"/>
      <c r="Y3024" s="270"/>
      <c r="Z3024" s="270"/>
      <c r="AA3024" s="270"/>
      <c r="AB3024" s="270"/>
      <c r="AC3024" s="270"/>
      <c r="AD3024" s="270"/>
      <c r="AE3024" s="270"/>
      <c r="AF3024" s="270"/>
      <c r="AG3024" s="270"/>
      <c r="AH3024" s="270"/>
      <c r="AI3024" s="270"/>
      <c r="AJ3024" s="270"/>
      <c r="AK3024" s="270"/>
    </row>
    <row r="3025" spans="1:37" ht="15" x14ac:dyDescent="0.25">
      <c r="A3025" s="273"/>
      <c r="B3025" s="273"/>
      <c r="C3025" s="270"/>
      <c r="D3025" s="273"/>
      <c r="E3025" s="270"/>
      <c r="F3025" s="270"/>
      <c r="G3025" s="270"/>
      <c r="H3025" s="270"/>
      <c r="I3025" s="270"/>
      <c r="J3025" s="270"/>
      <c r="K3025" s="270"/>
      <c r="L3025" s="270"/>
      <c r="M3025" s="270"/>
      <c r="N3025" s="270"/>
      <c r="O3025" s="270"/>
      <c r="P3025" s="270"/>
      <c r="Q3025" s="270"/>
      <c r="R3025" s="270"/>
      <c r="S3025" s="270"/>
      <c r="T3025" s="270"/>
      <c r="U3025" s="270"/>
      <c r="V3025" s="270"/>
      <c r="W3025" s="270"/>
      <c r="X3025" s="270"/>
      <c r="Y3025" s="270"/>
      <c r="Z3025" s="270"/>
      <c r="AA3025" s="270"/>
      <c r="AB3025" s="270"/>
      <c r="AC3025" s="270"/>
      <c r="AD3025" s="270"/>
      <c r="AE3025" s="270"/>
      <c r="AF3025" s="270"/>
      <c r="AG3025" s="270"/>
      <c r="AH3025" s="270"/>
      <c r="AI3025" s="270"/>
      <c r="AJ3025" s="270"/>
      <c r="AK3025" s="270"/>
    </row>
    <row r="3026" spans="1:37" ht="15" x14ac:dyDescent="0.25">
      <c r="A3026" s="273"/>
      <c r="B3026" s="273"/>
      <c r="C3026" s="270"/>
      <c r="D3026" s="273"/>
      <c r="E3026" s="270"/>
      <c r="F3026" s="270"/>
      <c r="G3026" s="270"/>
      <c r="H3026" s="270"/>
      <c r="I3026" s="270"/>
      <c r="J3026" s="270"/>
      <c r="K3026" s="270"/>
      <c r="L3026" s="270"/>
      <c r="M3026" s="270"/>
      <c r="N3026" s="270"/>
      <c r="O3026" s="270"/>
      <c r="P3026" s="270"/>
      <c r="Q3026" s="270"/>
      <c r="R3026" s="270"/>
      <c r="S3026" s="270"/>
      <c r="T3026" s="270"/>
      <c r="U3026" s="270"/>
      <c r="V3026" s="270"/>
      <c r="W3026" s="270"/>
      <c r="X3026" s="270"/>
      <c r="Y3026" s="270"/>
      <c r="Z3026" s="270"/>
      <c r="AA3026" s="270"/>
      <c r="AB3026" s="270"/>
      <c r="AC3026" s="270"/>
      <c r="AD3026" s="270"/>
      <c r="AE3026" s="270"/>
      <c r="AF3026" s="270"/>
      <c r="AG3026" s="270"/>
      <c r="AH3026" s="270"/>
      <c r="AI3026" s="270"/>
      <c r="AJ3026" s="270"/>
      <c r="AK3026" s="270"/>
    </row>
    <row r="3027" spans="1:37" ht="15" x14ac:dyDescent="0.25">
      <c r="A3027" s="273"/>
      <c r="B3027" s="273"/>
      <c r="C3027" s="270"/>
      <c r="D3027" s="273"/>
      <c r="E3027" s="270"/>
      <c r="F3027" s="270"/>
      <c r="G3027" s="270"/>
      <c r="H3027" s="270"/>
      <c r="I3027" s="270"/>
      <c r="J3027" s="270"/>
      <c r="K3027" s="270"/>
      <c r="L3027" s="270"/>
      <c r="M3027" s="270"/>
      <c r="N3027" s="270"/>
      <c r="O3027" s="270"/>
      <c r="P3027" s="270"/>
      <c r="Q3027" s="270"/>
      <c r="R3027" s="270"/>
      <c r="S3027" s="270"/>
      <c r="T3027" s="270"/>
      <c r="U3027" s="270"/>
      <c r="V3027" s="270"/>
      <c r="W3027" s="270"/>
      <c r="X3027" s="270"/>
      <c r="Y3027" s="270"/>
      <c r="Z3027" s="270"/>
      <c r="AA3027" s="270"/>
      <c r="AB3027" s="270"/>
      <c r="AC3027" s="270"/>
      <c r="AD3027" s="270"/>
      <c r="AE3027" s="270"/>
      <c r="AF3027" s="270"/>
      <c r="AG3027" s="270"/>
      <c r="AH3027" s="270"/>
      <c r="AI3027" s="270"/>
      <c r="AJ3027" s="270"/>
      <c r="AK3027" s="270"/>
    </row>
    <row r="3028" spans="1:37" ht="15" x14ac:dyDescent="0.25">
      <c r="A3028" s="273"/>
      <c r="B3028" s="273"/>
      <c r="C3028" s="270"/>
      <c r="D3028" s="273"/>
      <c r="E3028" s="270"/>
      <c r="F3028" s="270"/>
      <c r="G3028" s="270"/>
      <c r="H3028" s="270"/>
      <c r="I3028" s="270"/>
      <c r="J3028" s="270"/>
      <c r="K3028" s="270"/>
      <c r="L3028" s="270"/>
      <c r="M3028" s="270"/>
      <c r="N3028" s="270"/>
      <c r="O3028" s="270"/>
      <c r="P3028" s="270"/>
      <c r="Q3028" s="270"/>
      <c r="R3028" s="270"/>
      <c r="S3028" s="270"/>
      <c r="T3028" s="270"/>
      <c r="U3028" s="270"/>
      <c r="V3028" s="270"/>
      <c r="W3028" s="270"/>
      <c r="X3028" s="270"/>
      <c r="Y3028" s="270"/>
      <c r="Z3028" s="270"/>
      <c r="AA3028" s="270"/>
      <c r="AB3028" s="270"/>
      <c r="AC3028" s="270"/>
      <c r="AD3028" s="270"/>
      <c r="AE3028" s="270"/>
      <c r="AF3028" s="270"/>
      <c r="AG3028" s="270"/>
      <c r="AH3028" s="270"/>
      <c r="AI3028" s="270"/>
      <c r="AJ3028" s="270"/>
      <c r="AK3028" s="270"/>
    </row>
    <row r="3029" spans="1:37" ht="15" x14ac:dyDescent="0.25">
      <c r="A3029" s="273"/>
      <c r="B3029" s="273"/>
      <c r="C3029" s="270"/>
      <c r="D3029" s="273"/>
      <c r="E3029" s="270"/>
      <c r="F3029" s="270"/>
      <c r="G3029" s="270"/>
      <c r="H3029" s="270"/>
      <c r="I3029" s="270"/>
      <c r="J3029" s="270"/>
      <c r="K3029" s="270"/>
      <c r="L3029" s="270"/>
      <c r="M3029" s="270"/>
      <c r="N3029" s="270"/>
      <c r="O3029" s="270"/>
      <c r="P3029" s="270"/>
      <c r="Q3029" s="270"/>
      <c r="R3029" s="270"/>
      <c r="S3029" s="270"/>
      <c r="T3029" s="270"/>
      <c r="U3029" s="270"/>
      <c r="V3029" s="270"/>
      <c r="W3029" s="270"/>
      <c r="X3029" s="270"/>
      <c r="Y3029" s="270"/>
      <c r="Z3029" s="270"/>
      <c r="AA3029" s="270"/>
      <c r="AB3029" s="270"/>
      <c r="AC3029" s="270"/>
      <c r="AD3029" s="270"/>
      <c r="AE3029" s="270"/>
      <c r="AF3029" s="270"/>
      <c r="AG3029" s="270"/>
      <c r="AH3029" s="270"/>
      <c r="AI3029" s="270"/>
      <c r="AJ3029" s="270"/>
      <c r="AK3029" s="270"/>
    </row>
    <row r="3030" spans="1:37" ht="15" x14ac:dyDescent="0.25">
      <c r="A3030" s="273"/>
      <c r="B3030" s="273"/>
      <c r="C3030" s="270"/>
      <c r="D3030" s="273"/>
      <c r="E3030" s="270"/>
      <c r="F3030" s="270"/>
      <c r="G3030" s="270"/>
      <c r="H3030" s="270"/>
      <c r="I3030" s="270"/>
      <c r="J3030" s="270"/>
      <c r="K3030" s="270"/>
      <c r="L3030" s="270"/>
      <c r="M3030" s="270"/>
      <c r="N3030" s="270"/>
      <c r="O3030" s="270"/>
      <c r="P3030" s="270"/>
      <c r="Q3030" s="270"/>
      <c r="R3030" s="270"/>
      <c r="S3030" s="270"/>
      <c r="T3030" s="270"/>
      <c r="U3030" s="270"/>
      <c r="V3030" s="270"/>
      <c r="W3030" s="270"/>
      <c r="X3030" s="270"/>
      <c r="Y3030" s="270"/>
      <c r="Z3030" s="270"/>
      <c r="AA3030" s="270"/>
      <c r="AB3030" s="270"/>
      <c r="AC3030" s="270"/>
      <c r="AD3030" s="270"/>
      <c r="AE3030" s="270"/>
      <c r="AF3030" s="270"/>
      <c r="AG3030" s="270"/>
      <c r="AH3030" s="270"/>
      <c r="AI3030" s="270"/>
      <c r="AJ3030" s="270"/>
      <c r="AK3030" s="270"/>
    </row>
    <row r="3031" spans="1:37" ht="15" x14ac:dyDescent="0.25">
      <c r="A3031" s="273"/>
      <c r="B3031" s="273"/>
      <c r="C3031" s="270"/>
      <c r="D3031" s="273"/>
      <c r="E3031" s="270"/>
      <c r="F3031" s="270"/>
      <c r="G3031" s="270"/>
      <c r="H3031" s="270"/>
      <c r="I3031" s="270"/>
      <c r="J3031" s="270"/>
      <c r="K3031" s="270"/>
      <c r="L3031" s="270"/>
      <c r="M3031" s="270"/>
      <c r="N3031" s="270"/>
      <c r="O3031" s="270"/>
      <c r="P3031" s="270"/>
      <c r="Q3031" s="270"/>
      <c r="R3031" s="270"/>
      <c r="S3031" s="270"/>
      <c r="T3031" s="270"/>
      <c r="U3031" s="270"/>
      <c r="V3031" s="270"/>
      <c r="W3031" s="270"/>
      <c r="X3031" s="270"/>
      <c r="Y3031" s="270"/>
      <c r="Z3031" s="270"/>
      <c r="AA3031" s="270"/>
      <c r="AB3031" s="270"/>
      <c r="AC3031" s="270"/>
      <c r="AD3031" s="270"/>
      <c r="AE3031" s="270"/>
      <c r="AF3031" s="270"/>
      <c r="AG3031" s="270"/>
      <c r="AH3031" s="270"/>
      <c r="AI3031" s="270"/>
      <c r="AJ3031" s="270"/>
      <c r="AK3031" s="270"/>
    </row>
    <row r="3032" spans="1:37" ht="15" x14ac:dyDescent="0.25">
      <c r="A3032" s="273"/>
      <c r="B3032" s="273"/>
      <c r="C3032" s="270"/>
      <c r="D3032" s="273"/>
      <c r="E3032" s="270"/>
      <c r="F3032" s="270"/>
      <c r="G3032" s="270"/>
      <c r="H3032" s="270"/>
      <c r="I3032" s="270"/>
      <c r="J3032" s="270"/>
      <c r="K3032" s="270"/>
      <c r="L3032" s="270"/>
      <c r="M3032" s="270"/>
      <c r="N3032" s="270"/>
      <c r="O3032" s="270"/>
      <c r="P3032" s="270"/>
      <c r="Q3032" s="270"/>
      <c r="R3032" s="270"/>
      <c r="S3032" s="270"/>
      <c r="T3032" s="270"/>
      <c r="U3032" s="270"/>
      <c r="V3032" s="270"/>
      <c r="W3032" s="270"/>
      <c r="X3032" s="270"/>
      <c r="Y3032" s="270"/>
      <c r="Z3032" s="270"/>
      <c r="AA3032" s="270"/>
      <c r="AB3032" s="270"/>
      <c r="AC3032" s="270"/>
      <c r="AD3032" s="270"/>
      <c r="AE3032" s="270"/>
      <c r="AF3032" s="270"/>
      <c r="AG3032" s="270"/>
      <c r="AH3032" s="270"/>
      <c r="AI3032" s="270"/>
      <c r="AJ3032" s="270"/>
      <c r="AK3032" s="270"/>
    </row>
    <row r="3033" spans="1:37" ht="15" x14ac:dyDescent="0.25">
      <c r="A3033" s="273"/>
      <c r="B3033" s="273"/>
      <c r="C3033" s="270"/>
      <c r="D3033" s="273"/>
      <c r="E3033" s="270"/>
      <c r="F3033" s="270"/>
      <c r="G3033" s="270"/>
      <c r="H3033" s="270"/>
      <c r="I3033" s="270"/>
      <c r="J3033" s="270"/>
      <c r="K3033" s="270"/>
      <c r="L3033" s="270"/>
      <c r="M3033" s="270"/>
      <c r="N3033" s="270"/>
      <c r="O3033" s="270"/>
      <c r="P3033" s="270"/>
      <c r="Q3033" s="270"/>
      <c r="R3033" s="270"/>
      <c r="S3033" s="270"/>
      <c r="T3033" s="270"/>
      <c r="U3033" s="270"/>
      <c r="V3033" s="270"/>
      <c r="W3033" s="270"/>
      <c r="X3033" s="270"/>
      <c r="Y3033" s="270"/>
      <c r="Z3033" s="270"/>
      <c r="AA3033" s="270"/>
      <c r="AB3033" s="270"/>
      <c r="AC3033" s="270"/>
      <c r="AD3033" s="270"/>
      <c r="AE3033" s="270"/>
      <c r="AF3033" s="270"/>
      <c r="AG3033" s="270"/>
      <c r="AH3033" s="270"/>
      <c r="AI3033" s="270"/>
      <c r="AJ3033" s="270"/>
      <c r="AK3033" s="270"/>
    </row>
    <row r="3034" spans="1:37" ht="15" x14ac:dyDescent="0.25">
      <c r="A3034" s="273"/>
      <c r="B3034" s="273"/>
      <c r="C3034" s="270"/>
      <c r="D3034" s="273"/>
      <c r="E3034" s="270"/>
      <c r="F3034" s="270"/>
      <c r="G3034" s="270"/>
      <c r="H3034" s="270"/>
      <c r="I3034" s="270"/>
      <c r="J3034" s="270"/>
      <c r="K3034" s="270"/>
      <c r="L3034" s="270"/>
      <c r="M3034" s="270"/>
      <c r="N3034" s="270"/>
      <c r="O3034" s="270"/>
      <c r="P3034" s="270"/>
      <c r="Q3034" s="270"/>
      <c r="R3034" s="270"/>
      <c r="S3034" s="270"/>
      <c r="T3034" s="270"/>
      <c r="U3034" s="270"/>
      <c r="V3034" s="270"/>
      <c r="W3034" s="270"/>
      <c r="X3034" s="270"/>
      <c r="Y3034" s="270"/>
      <c r="Z3034" s="270"/>
      <c r="AA3034" s="270"/>
      <c r="AB3034" s="270"/>
      <c r="AC3034" s="270"/>
      <c r="AD3034" s="270"/>
      <c r="AE3034" s="270"/>
      <c r="AF3034" s="270"/>
      <c r="AG3034" s="270"/>
      <c r="AH3034" s="270"/>
      <c r="AI3034" s="270"/>
      <c r="AJ3034" s="270"/>
      <c r="AK3034" s="270"/>
    </row>
    <row r="3035" spans="1:37" ht="15" x14ac:dyDescent="0.25">
      <c r="A3035" s="273"/>
      <c r="B3035" s="273"/>
      <c r="C3035" s="270"/>
      <c r="D3035" s="273"/>
      <c r="E3035" s="270"/>
      <c r="F3035" s="270"/>
      <c r="G3035" s="270"/>
      <c r="H3035" s="270"/>
      <c r="I3035" s="270"/>
      <c r="J3035" s="270"/>
      <c r="K3035" s="270"/>
      <c r="L3035" s="270"/>
      <c r="M3035" s="270"/>
      <c r="N3035" s="270"/>
      <c r="O3035" s="270"/>
      <c r="P3035" s="270"/>
      <c r="Q3035" s="270"/>
      <c r="R3035" s="270"/>
      <c r="S3035" s="270"/>
      <c r="T3035" s="270"/>
      <c r="U3035" s="270"/>
      <c r="V3035" s="270"/>
      <c r="W3035" s="270"/>
      <c r="X3035" s="270"/>
      <c r="Y3035" s="270"/>
      <c r="Z3035" s="270"/>
      <c r="AA3035" s="270"/>
      <c r="AB3035" s="270"/>
      <c r="AC3035" s="270"/>
      <c r="AD3035" s="270"/>
      <c r="AE3035" s="270"/>
      <c r="AF3035" s="270"/>
      <c r="AG3035" s="270"/>
      <c r="AH3035" s="270"/>
      <c r="AI3035" s="270"/>
      <c r="AJ3035" s="270"/>
      <c r="AK3035" s="270"/>
    </row>
    <row r="3036" spans="1:37" ht="15" x14ac:dyDescent="0.25">
      <c r="A3036" s="273"/>
      <c r="B3036" s="273"/>
      <c r="C3036" s="270"/>
      <c r="D3036" s="273"/>
      <c r="E3036" s="270"/>
      <c r="F3036" s="270"/>
      <c r="G3036" s="270"/>
      <c r="H3036" s="270"/>
      <c r="I3036" s="270"/>
      <c r="J3036" s="270"/>
      <c r="K3036" s="270"/>
      <c r="L3036" s="270"/>
      <c r="M3036" s="270"/>
      <c r="N3036" s="270"/>
      <c r="O3036" s="270"/>
      <c r="P3036" s="270"/>
      <c r="Q3036" s="270"/>
      <c r="R3036" s="270"/>
      <c r="S3036" s="270"/>
      <c r="T3036" s="270"/>
      <c r="U3036" s="270"/>
      <c r="V3036" s="270"/>
      <c r="W3036" s="270"/>
      <c r="X3036" s="270"/>
      <c r="Y3036" s="270"/>
      <c r="Z3036" s="270"/>
      <c r="AA3036" s="270"/>
      <c r="AB3036" s="270"/>
      <c r="AC3036" s="270"/>
      <c r="AD3036" s="270"/>
      <c r="AE3036" s="270"/>
      <c r="AF3036" s="270"/>
      <c r="AG3036" s="270"/>
      <c r="AH3036" s="270"/>
      <c r="AI3036" s="270"/>
      <c r="AJ3036" s="270"/>
      <c r="AK3036" s="270"/>
    </row>
    <row r="3037" spans="1:37" ht="15" x14ac:dyDescent="0.25">
      <c r="A3037" s="273"/>
      <c r="B3037" s="273"/>
      <c r="C3037" s="270"/>
      <c r="D3037" s="273"/>
      <c r="E3037" s="270"/>
      <c r="F3037" s="270"/>
      <c r="G3037" s="270"/>
      <c r="H3037" s="270"/>
      <c r="I3037" s="270"/>
      <c r="J3037" s="270"/>
      <c r="K3037" s="270"/>
      <c r="L3037" s="270"/>
      <c r="M3037" s="270"/>
      <c r="N3037" s="270"/>
      <c r="O3037" s="270"/>
      <c r="P3037" s="270"/>
      <c r="Q3037" s="270"/>
      <c r="R3037" s="270"/>
      <c r="S3037" s="270"/>
      <c r="T3037" s="270"/>
      <c r="U3037" s="270"/>
      <c r="V3037" s="270"/>
      <c r="W3037" s="270"/>
      <c r="X3037" s="270"/>
      <c r="Y3037" s="270"/>
      <c r="Z3037" s="270"/>
      <c r="AA3037" s="270"/>
      <c r="AB3037" s="270"/>
      <c r="AC3037" s="270"/>
      <c r="AD3037" s="270"/>
      <c r="AE3037" s="270"/>
      <c r="AF3037" s="270"/>
      <c r="AG3037" s="270"/>
      <c r="AH3037" s="270"/>
      <c r="AI3037" s="270"/>
      <c r="AJ3037" s="270"/>
      <c r="AK3037" s="270"/>
    </row>
    <row r="3038" spans="1:37" ht="15" x14ac:dyDescent="0.25">
      <c r="A3038" s="273"/>
      <c r="B3038" s="273"/>
      <c r="C3038" s="270"/>
      <c r="D3038" s="273"/>
      <c r="E3038" s="270"/>
      <c r="F3038" s="270"/>
      <c r="G3038" s="270"/>
      <c r="H3038" s="270"/>
      <c r="I3038" s="270"/>
      <c r="J3038" s="270"/>
      <c r="K3038" s="270"/>
      <c r="L3038" s="270"/>
      <c r="M3038" s="270"/>
      <c r="N3038" s="270"/>
      <c r="O3038" s="270"/>
      <c r="P3038" s="270"/>
      <c r="Q3038" s="270"/>
      <c r="R3038" s="270"/>
      <c r="S3038" s="270"/>
      <c r="T3038" s="270"/>
      <c r="U3038" s="270"/>
      <c r="V3038" s="270"/>
      <c r="W3038" s="270"/>
      <c r="X3038" s="270"/>
      <c r="Y3038" s="270"/>
      <c r="Z3038" s="270"/>
      <c r="AA3038" s="270"/>
      <c r="AB3038" s="270"/>
      <c r="AC3038" s="270"/>
      <c r="AD3038" s="270"/>
      <c r="AE3038" s="270"/>
      <c r="AF3038" s="270"/>
      <c r="AG3038" s="270"/>
      <c r="AH3038" s="270"/>
      <c r="AI3038" s="270"/>
      <c r="AJ3038" s="270"/>
      <c r="AK3038" s="270"/>
    </row>
    <row r="3039" spans="1:37" ht="15" x14ac:dyDescent="0.25">
      <c r="A3039" s="273"/>
      <c r="B3039" s="273"/>
      <c r="C3039" s="270"/>
      <c r="D3039" s="273"/>
      <c r="E3039" s="270"/>
      <c r="F3039" s="270"/>
      <c r="G3039" s="270"/>
      <c r="H3039" s="270"/>
      <c r="I3039" s="270"/>
      <c r="J3039" s="270"/>
      <c r="K3039" s="270"/>
      <c r="L3039" s="270"/>
      <c r="M3039" s="270"/>
      <c r="N3039" s="270"/>
      <c r="O3039" s="270"/>
      <c r="P3039" s="270"/>
      <c r="Q3039" s="270"/>
      <c r="R3039" s="270"/>
      <c r="S3039" s="270"/>
      <c r="T3039" s="270"/>
      <c r="U3039" s="270"/>
      <c r="V3039" s="270"/>
      <c r="W3039" s="270"/>
      <c r="X3039" s="270"/>
      <c r="Y3039" s="270"/>
      <c r="Z3039" s="270"/>
      <c r="AA3039" s="270"/>
      <c r="AB3039" s="270"/>
      <c r="AC3039" s="270"/>
      <c r="AD3039" s="270"/>
      <c r="AE3039" s="270"/>
      <c r="AF3039" s="270"/>
      <c r="AG3039" s="270"/>
      <c r="AH3039" s="270"/>
      <c r="AI3039" s="270"/>
      <c r="AJ3039" s="270"/>
      <c r="AK3039" s="270"/>
    </row>
    <row r="3040" spans="1:37" ht="15" x14ac:dyDescent="0.25">
      <c r="A3040" s="273"/>
      <c r="B3040" s="273"/>
      <c r="C3040" s="270"/>
      <c r="D3040" s="273"/>
      <c r="E3040" s="270"/>
      <c r="F3040" s="270"/>
      <c r="G3040" s="270"/>
      <c r="H3040" s="270"/>
      <c r="I3040" s="270"/>
      <c r="J3040" s="270"/>
      <c r="K3040" s="270"/>
      <c r="L3040" s="270"/>
      <c r="M3040" s="270"/>
      <c r="N3040" s="270"/>
      <c r="O3040" s="270"/>
      <c r="P3040" s="270"/>
      <c r="Q3040" s="270"/>
      <c r="R3040" s="270"/>
      <c r="S3040" s="270"/>
      <c r="T3040" s="270"/>
      <c r="U3040" s="270"/>
      <c r="V3040" s="270"/>
      <c r="W3040" s="270"/>
      <c r="X3040" s="270"/>
      <c r="Y3040" s="270"/>
      <c r="Z3040" s="270"/>
      <c r="AA3040" s="270"/>
      <c r="AB3040" s="270"/>
      <c r="AC3040" s="270"/>
      <c r="AD3040" s="270"/>
      <c r="AE3040" s="270"/>
      <c r="AF3040" s="270"/>
      <c r="AG3040" s="270"/>
      <c r="AH3040" s="270"/>
      <c r="AI3040" s="270"/>
      <c r="AJ3040" s="270"/>
      <c r="AK3040" s="270"/>
    </row>
    <row r="3041" spans="1:37" ht="15" x14ac:dyDescent="0.25">
      <c r="A3041" s="273"/>
      <c r="B3041" s="273"/>
      <c r="C3041" s="270"/>
      <c r="D3041" s="273"/>
      <c r="E3041" s="270"/>
      <c r="F3041" s="270"/>
      <c r="G3041" s="270"/>
      <c r="H3041" s="270"/>
      <c r="I3041" s="270"/>
      <c r="J3041" s="270"/>
      <c r="K3041" s="270"/>
      <c r="L3041" s="270"/>
      <c r="M3041" s="270"/>
      <c r="N3041" s="270"/>
      <c r="O3041" s="270"/>
      <c r="P3041" s="270"/>
      <c r="Q3041" s="270"/>
      <c r="R3041" s="270"/>
      <c r="S3041" s="270"/>
      <c r="T3041" s="270"/>
      <c r="U3041" s="270"/>
      <c r="V3041" s="270"/>
      <c r="W3041" s="270"/>
      <c r="X3041" s="270"/>
      <c r="Y3041" s="270"/>
      <c r="Z3041" s="270"/>
      <c r="AA3041" s="270"/>
      <c r="AB3041" s="270"/>
      <c r="AC3041" s="270"/>
      <c r="AD3041" s="270"/>
      <c r="AE3041" s="270"/>
      <c r="AF3041" s="270"/>
      <c r="AG3041" s="270"/>
      <c r="AH3041" s="270"/>
      <c r="AI3041" s="270"/>
      <c r="AJ3041" s="270"/>
      <c r="AK3041" s="270"/>
    </row>
    <row r="3042" spans="1:37" ht="15" x14ac:dyDescent="0.25">
      <c r="A3042" s="273"/>
      <c r="B3042" s="273"/>
      <c r="C3042" s="270"/>
      <c r="D3042" s="273"/>
      <c r="E3042" s="270"/>
      <c r="F3042" s="270"/>
      <c r="G3042" s="270"/>
      <c r="H3042" s="270"/>
      <c r="I3042" s="270"/>
      <c r="J3042" s="270"/>
      <c r="K3042" s="270"/>
      <c r="L3042" s="270"/>
      <c r="M3042" s="270"/>
      <c r="N3042" s="270"/>
      <c r="O3042" s="270"/>
      <c r="P3042" s="270"/>
      <c r="Q3042" s="270"/>
      <c r="R3042" s="270"/>
      <c r="S3042" s="270"/>
      <c r="T3042" s="270"/>
      <c r="U3042" s="270"/>
      <c r="V3042" s="270"/>
      <c r="W3042" s="270"/>
      <c r="X3042" s="270"/>
      <c r="Y3042" s="270"/>
      <c r="Z3042" s="270"/>
      <c r="AA3042" s="270"/>
      <c r="AB3042" s="270"/>
      <c r="AC3042" s="270"/>
      <c r="AD3042" s="270"/>
      <c r="AE3042" s="270"/>
      <c r="AF3042" s="270"/>
      <c r="AG3042" s="270"/>
      <c r="AH3042" s="270"/>
      <c r="AI3042" s="270"/>
      <c r="AJ3042" s="270"/>
      <c r="AK3042" s="270"/>
    </row>
    <row r="3043" spans="1:37" ht="15" x14ac:dyDescent="0.25">
      <c r="A3043" s="273"/>
      <c r="B3043" s="273"/>
      <c r="C3043" s="270"/>
      <c r="D3043" s="273"/>
      <c r="E3043" s="270"/>
      <c r="F3043" s="270"/>
      <c r="G3043" s="270"/>
      <c r="H3043" s="270"/>
      <c r="I3043" s="270"/>
      <c r="J3043" s="270"/>
      <c r="K3043" s="270"/>
      <c r="L3043" s="270"/>
      <c r="M3043" s="270"/>
      <c r="N3043" s="270"/>
      <c r="O3043" s="270"/>
      <c r="P3043" s="270"/>
      <c r="Q3043" s="270"/>
      <c r="R3043" s="270"/>
      <c r="S3043" s="270"/>
      <c r="T3043" s="270"/>
      <c r="U3043" s="270"/>
      <c r="V3043" s="270"/>
      <c r="W3043" s="270"/>
      <c r="X3043" s="270"/>
      <c r="Y3043" s="270"/>
      <c r="Z3043" s="270"/>
      <c r="AA3043" s="270"/>
      <c r="AB3043" s="270"/>
      <c r="AC3043" s="270"/>
      <c r="AD3043" s="270"/>
      <c r="AE3043" s="270"/>
      <c r="AF3043" s="270"/>
      <c r="AG3043" s="270"/>
      <c r="AH3043" s="270"/>
      <c r="AI3043" s="270"/>
      <c r="AJ3043" s="270"/>
      <c r="AK3043" s="270"/>
    </row>
    <row r="3044" spans="1:37" ht="15" x14ac:dyDescent="0.25">
      <c r="A3044" s="273"/>
      <c r="B3044" s="273"/>
      <c r="C3044" s="270"/>
      <c r="D3044" s="273"/>
      <c r="E3044" s="270"/>
      <c r="F3044" s="270"/>
      <c r="G3044" s="270"/>
      <c r="H3044" s="270"/>
      <c r="I3044" s="270"/>
      <c r="J3044" s="270"/>
      <c r="K3044" s="270"/>
      <c r="L3044" s="270"/>
      <c r="M3044" s="270"/>
      <c r="N3044" s="270"/>
      <c r="O3044" s="270"/>
      <c r="P3044" s="270"/>
      <c r="Q3044" s="270"/>
      <c r="R3044" s="270"/>
      <c r="S3044" s="270"/>
      <c r="T3044" s="270"/>
      <c r="U3044" s="270"/>
      <c r="V3044" s="270"/>
      <c r="W3044" s="270"/>
      <c r="X3044" s="270"/>
      <c r="Y3044" s="270"/>
      <c r="Z3044" s="270"/>
      <c r="AA3044" s="270"/>
      <c r="AB3044" s="270"/>
      <c r="AC3044" s="270"/>
      <c r="AD3044" s="270"/>
      <c r="AE3044" s="270"/>
      <c r="AF3044" s="270"/>
      <c r="AG3044" s="270"/>
      <c r="AH3044" s="270"/>
      <c r="AI3044" s="270"/>
      <c r="AJ3044" s="270"/>
      <c r="AK3044" s="270"/>
    </row>
    <row r="3045" spans="1:37" ht="15" x14ac:dyDescent="0.25">
      <c r="A3045" s="273"/>
      <c r="B3045" s="273"/>
      <c r="C3045" s="270"/>
      <c r="D3045" s="273"/>
      <c r="E3045" s="270"/>
      <c r="F3045" s="270"/>
      <c r="G3045" s="270"/>
      <c r="H3045" s="270"/>
      <c r="I3045" s="270"/>
      <c r="J3045" s="270"/>
      <c r="K3045" s="270"/>
      <c r="L3045" s="270"/>
      <c r="M3045" s="270"/>
      <c r="N3045" s="270"/>
      <c r="O3045" s="270"/>
      <c r="P3045" s="270"/>
      <c r="Q3045" s="270"/>
      <c r="R3045" s="270"/>
      <c r="S3045" s="270"/>
      <c r="T3045" s="270"/>
      <c r="U3045" s="270"/>
      <c r="V3045" s="270"/>
      <c r="W3045" s="270"/>
      <c r="X3045" s="270"/>
      <c r="Y3045" s="270"/>
      <c r="Z3045" s="270"/>
      <c r="AA3045" s="270"/>
      <c r="AB3045" s="270"/>
      <c r="AC3045" s="270"/>
      <c r="AD3045" s="270"/>
      <c r="AE3045" s="270"/>
      <c r="AF3045" s="270"/>
      <c r="AG3045" s="270"/>
      <c r="AH3045" s="270"/>
      <c r="AI3045" s="270"/>
      <c r="AJ3045" s="270"/>
      <c r="AK3045" s="270"/>
    </row>
    <row r="3046" spans="1:37" ht="15" x14ac:dyDescent="0.25">
      <c r="A3046" s="273"/>
      <c r="B3046" s="273"/>
      <c r="C3046" s="270"/>
      <c r="D3046" s="273"/>
      <c r="E3046" s="270"/>
      <c r="F3046" s="270"/>
      <c r="G3046" s="270"/>
      <c r="H3046" s="270"/>
      <c r="I3046" s="270"/>
      <c r="J3046" s="270"/>
      <c r="K3046" s="270"/>
      <c r="L3046" s="270"/>
      <c r="M3046" s="270"/>
      <c r="N3046" s="270"/>
      <c r="O3046" s="270"/>
      <c r="P3046" s="270"/>
      <c r="Q3046" s="270"/>
      <c r="R3046" s="270"/>
      <c r="S3046" s="270"/>
      <c r="T3046" s="270"/>
      <c r="U3046" s="270"/>
      <c r="V3046" s="270"/>
      <c r="W3046" s="270"/>
      <c r="X3046" s="270"/>
      <c r="Y3046" s="270"/>
      <c r="Z3046" s="270"/>
      <c r="AA3046" s="270"/>
      <c r="AB3046" s="270"/>
      <c r="AC3046" s="270"/>
      <c r="AD3046" s="270"/>
      <c r="AE3046" s="270"/>
      <c r="AF3046" s="270"/>
      <c r="AG3046" s="270"/>
      <c r="AH3046" s="270"/>
      <c r="AI3046" s="270"/>
      <c r="AJ3046" s="270"/>
      <c r="AK3046" s="270"/>
    </row>
    <row r="3047" spans="1:37" ht="15" x14ac:dyDescent="0.25">
      <c r="A3047" s="273"/>
      <c r="B3047" s="273"/>
      <c r="C3047" s="270"/>
      <c r="D3047" s="273"/>
      <c r="E3047" s="270"/>
      <c r="F3047" s="270"/>
      <c r="G3047" s="270"/>
      <c r="H3047" s="270"/>
      <c r="I3047" s="270"/>
      <c r="J3047" s="270"/>
      <c r="K3047" s="270"/>
      <c r="L3047" s="270"/>
      <c r="M3047" s="270"/>
      <c r="N3047" s="270"/>
      <c r="O3047" s="270"/>
      <c r="P3047" s="270"/>
      <c r="Q3047" s="270"/>
      <c r="R3047" s="270"/>
      <c r="S3047" s="270"/>
      <c r="T3047" s="270"/>
      <c r="U3047" s="270"/>
      <c r="V3047" s="270"/>
      <c r="W3047" s="270"/>
      <c r="X3047" s="270"/>
      <c r="Y3047" s="270"/>
      <c r="Z3047" s="270"/>
      <c r="AA3047" s="270"/>
      <c r="AB3047" s="270"/>
      <c r="AC3047" s="270"/>
      <c r="AD3047" s="270"/>
      <c r="AE3047" s="270"/>
      <c r="AF3047" s="270"/>
      <c r="AG3047" s="270"/>
      <c r="AH3047" s="270"/>
      <c r="AI3047" s="270"/>
      <c r="AJ3047" s="270"/>
      <c r="AK3047" s="270"/>
    </row>
    <row r="3048" spans="1:37" ht="15" x14ac:dyDescent="0.25">
      <c r="A3048" s="273"/>
      <c r="B3048" s="273"/>
      <c r="C3048" s="270"/>
      <c r="D3048" s="273"/>
      <c r="E3048" s="270"/>
      <c r="F3048" s="270"/>
      <c r="G3048" s="270"/>
      <c r="H3048" s="270"/>
      <c r="I3048" s="270"/>
      <c r="J3048" s="270"/>
      <c r="K3048" s="270"/>
      <c r="L3048" s="270"/>
      <c r="M3048" s="270"/>
      <c r="N3048" s="270"/>
      <c r="O3048" s="270"/>
      <c r="P3048" s="270"/>
      <c r="Q3048" s="270"/>
      <c r="R3048" s="270"/>
      <c r="S3048" s="270"/>
      <c r="T3048" s="270"/>
      <c r="U3048" s="270"/>
      <c r="V3048" s="270"/>
      <c r="W3048" s="270"/>
      <c r="X3048" s="270"/>
      <c r="Y3048" s="270"/>
      <c r="Z3048" s="270"/>
      <c r="AA3048" s="270"/>
      <c r="AB3048" s="270"/>
      <c r="AC3048" s="270"/>
      <c r="AD3048" s="270"/>
      <c r="AE3048" s="270"/>
      <c r="AF3048" s="270"/>
      <c r="AG3048" s="270"/>
      <c r="AH3048" s="270"/>
      <c r="AI3048" s="270"/>
      <c r="AJ3048" s="270"/>
      <c r="AK3048" s="270"/>
    </row>
    <row r="3049" spans="1:37" ht="15" x14ac:dyDescent="0.25">
      <c r="A3049" s="273"/>
      <c r="B3049" s="273"/>
      <c r="C3049" s="270"/>
      <c r="D3049" s="273"/>
      <c r="E3049" s="270"/>
      <c r="F3049" s="270"/>
      <c r="G3049" s="270"/>
      <c r="H3049" s="270"/>
      <c r="I3049" s="270"/>
      <c r="J3049" s="270"/>
      <c r="K3049" s="270"/>
      <c r="L3049" s="270"/>
      <c r="M3049" s="270"/>
      <c r="N3049" s="270"/>
      <c r="O3049" s="270"/>
      <c r="P3049" s="270"/>
      <c r="Q3049" s="270"/>
      <c r="R3049" s="270"/>
      <c r="S3049" s="270"/>
      <c r="T3049" s="270"/>
      <c r="U3049" s="270"/>
      <c r="V3049" s="270"/>
      <c r="W3049" s="270"/>
      <c r="X3049" s="270"/>
      <c r="Y3049" s="270"/>
      <c r="Z3049" s="270"/>
      <c r="AA3049" s="270"/>
      <c r="AB3049" s="270"/>
      <c r="AC3049" s="270"/>
      <c r="AD3049" s="270"/>
      <c r="AE3049" s="270"/>
      <c r="AF3049" s="270"/>
      <c r="AG3049" s="270"/>
      <c r="AH3049" s="270"/>
      <c r="AI3049" s="270"/>
      <c r="AJ3049" s="270"/>
      <c r="AK3049" s="270"/>
    </row>
    <row r="3050" spans="1:37" ht="15" x14ac:dyDescent="0.25">
      <c r="A3050" s="273"/>
      <c r="B3050" s="273"/>
      <c r="C3050" s="270"/>
      <c r="D3050" s="273"/>
      <c r="E3050" s="270"/>
      <c r="F3050" s="270"/>
      <c r="G3050" s="270"/>
      <c r="H3050" s="270"/>
      <c r="I3050" s="270"/>
      <c r="J3050" s="270"/>
      <c r="K3050" s="270"/>
      <c r="L3050" s="270"/>
      <c r="M3050" s="270"/>
      <c r="N3050" s="270"/>
      <c r="O3050" s="270"/>
      <c r="P3050" s="270"/>
      <c r="Q3050" s="270"/>
      <c r="R3050" s="270"/>
      <c r="S3050" s="270"/>
      <c r="T3050" s="270"/>
      <c r="U3050" s="270"/>
      <c r="V3050" s="270"/>
      <c r="W3050" s="270"/>
      <c r="X3050" s="270"/>
      <c r="Y3050" s="270"/>
      <c r="Z3050" s="270"/>
      <c r="AA3050" s="270"/>
      <c r="AB3050" s="270"/>
      <c r="AC3050" s="270"/>
      <c r="AD3050" s="270"/>
      <c r="AE3050" s="270"/>
      <c r="AF3050" s="270"/>
      <c r="AG3050" s="270"/>
      <c r="AH3050" s="270"/>
      <c r="AI3050" s="270"/>
      <c r="AJ3050" s="270"/>
      <c r="AK3050" s="270"/>
    </row>
    <row r="3051" spans="1:37" ht="15" x14ac:dyDescent="0.25">
      <c r="A3051" s="273"/>
      <c r="B3051" s="273"/>
      <c r="C3051" s="270"/>
      <c r="D3051" s="273"/>
      <c r="E3051" s="270"/>
      <c r="F3051" s="270"/>
      <c r="G3051" s="270"/>
      <c r="H3051" s="270"/>
      <c r="I3051" s="270"/>
      <c r="J3051" s="270"/>
      <c r="K3051" s="270"/>
      <c r="L3051" s="270"/>
      <c r="M3051" s="270"/>
      <c r="N3051" s="270"/>
      <c r="O3051" s="270"/>
      <c r="P3051" s="270"/>
      <c r="Q3051" s="270"/>
      <c r="R3051" s="270"/>
      <c r="S3051" s="270"/>
      <c r="T3051" s="270"/>
      <c r="U3051" s="270"/>
      <c r="V3051" s="270"/>
      <c r="W3051" s="270"/>
      <c r="X3051" s="270"/>
      <c r="Y3051" s="270"/>
      <c r="Z3051" s="270"/>
      <c r="AA3051" s="270"/>
      <c r="AB3051" s="270"/>
      <c r="AC3051" s="270"/>
      <c r="AD3051" s="270"/>
      <c r="AE3051" s="270"/>
      <c r="AF3051" s="270"/>
      <c r="AG3051" s="270"/>
      <c r="AH3051" s="270"/>
      <c r="AI3051" s="270"/>
      <c r="AJ3051" s="270"/>
      <c r="AK3051" s="270"/>
    </row>
    <row r="3052" spans="1:37" ht="15" x14ac:dyDescent="0.25">
      <c r="A3052" s="273"/>
      <c r="B3052" s="273"/>
      <c r="C3052" s="270"/>
      <c r="D3052" s="273"/>
      <c r="E3052" s="270"/>
      <c r="F3052" s="270"/>
      <c r="G3052" s="270"/>
      <c r="H3052" s="270"/>
      <c r="I3052" s="270"/>
      <c r="J3052" s="270"/>
      <c r="K3052" s="270"/>
      <c r="L3052" s="270"/>
      <c r="M3052" s="270"/>
      <c r="N3052" s="270"/>
      <c r="O3052" s="270"/>
      <c r="P3052" s="270"/>
      <c r="Q3052" s="270"/>
      <c r="R3052" s="270"/>
      <c r="S3052" s="270"/>
      <c r="T3052" s="270"/>
      <c r="U3052" s="270"/>
      <c r="V3052" s="270"/>
      <c r="W3052" s="270"/>
      <c r="X3052" s="270"/>
      <c r="Y3052" s="270"/>
      <c r="Z3052" s="270"/>
      <c r="AA3052" s="270"/>
      <c r="AB3052" s="270"/>
      <c r="AC3052" s="270"/>
      <c r="AD3052" s="270"/>
      <c r="AE3052" s="270"/>
      <c r="AF3052" s="270"/>
      <c r="AG3052" s="270"/>
      <c r="AH3052" s="270"/>
      <c r="AI3052" s="270"/>
      <c r="AJ3052" s="270"/>
      <c r="AK3052" s="270"/>
    </row>
    <row r="3053" spans="1:37" ht="15" x14ac:dyDescent="0.25">
      <c r="A3053" s="273"/>
      <c r="B3053" s="273"/>
      <c r="C3053" s="270"/>
      <c r="D3053" s="273"/>
      <c r="E3053" s="270"/>
      <c r="F3053" s="270"/>
      <c r="G3053" s="270"/>
      <c r="H3053" s="270"/>
      <c r="I3053" s="270"/>
      <c r="J3053" s="270"/>
      <c r="K3053" s="270"/>
      <c r="L3053" s="270"/>
      <c r="M3053" s="270"/>
      <c r="N3053" s="270"/>
      <c r="O3053" s="270"/>
      <c r="P3053" s="270"/>
      <c r="Q3053" s="270"/>
      <c r="R3053" s="270"/>
      <c r="S3053" s="270"/>
      <c r="T3053" s="270"/>
      <c r="U3053" s="270"/>
      <c r="V3053" s="270"/>
      <c r="W3053" s="270"/>
      <c r="X3053" s="270"/>
      <c r="Y3053" s="270"/>
      <c r="Z3053" s="270"/>
      <c r="AA3053" s="270"/>
      <c r="AB3053" s="270"/>
      <c r="AC3053" s="270"/>
      <c r="AD3053" s="270"/>
      <c r="AE3053" s="270"/>
      <c r="AF3053" s="270"/>
      <c r="AG3053" s="270"/>
      <c r="AH3053" s="270"/>
      <c r="AI3053" s="270"/>
      <c r="AJ3053" s="270"/>
      <c r="AK3053" s="270"/>
    </row>
    <row r="3054" spans="1:37" ht="15" x14ac:dyDescent="0.25">
      <c r="A3054" s="273"/>
      <c r="B3054" s="273"/>
      <c r="C3054" s="270"/>
      <c r="D3054" s="273"/>
      <c r="E3054" s="270"/>
      <c r="F3054" s="270"/>
      <c r="G3054" s="270"/>
      <c r="H3054" s="270"/>
      <c r="I3054" s="270"/>
      <c r="J3054" s="270"/>
      <c r="K3054" s="270"/>
      <c r="L3054" s="270"/>
      <c r="M3054" s="270"/>
      <c r="N3054" s="270"/>
      <c r="O3054" s="270"/>
      <c r="P3054" s="270"/>
      <c r="Q3054" s="270"/>
      <c r="R3054" s="270"/>
      <c r="S3054" s="270"/>
      <c r="T3054" s="270"/>
      <c r="U3054" s="270"/>
      <c r="V3054" s="270"/>
      <c r="W3054" s="270"/>
      <c r="X3054" s="270"/>
      <c r="Y3054" s="270"/>
      <c r="Z3054" s="270"/>
      <c r="AA3054" s="270"/>
      <c r="AB3054" s="270"/>
      <c r="AC3054" s="270"/>
      <c r="AD3054" s="270"/>
      <c r="AE3054" s="270"/>
      <c r="AF3054" s="270"/>
      <c r="AG3054" s="270"/>
      <c r="AH3054" s="270"/>
      <c r="AI3054" s="270"/>
      <c r="AJ3054" s="270"/>
      <c r="AK3054" s="270"/>
    </row>
    <row r="3055" spans="1:37" ht="15" x14ac:dyDescent="0.25">
      <c r="A3055" s="273"/>
      <c r="B3055" s="273"/>
      <c r="C3055" s="270"/>
      <c r="D3055" s="273"/>
      <c r="E3055" s="270"/>
      <c r="F3055" s="270"/>
      <c r="G3055" s="270"/>
      <c r="H3055" s="270"/>
      <c r="I3055" s="270"/>
      <c r="J3055" s="270"/>
      <c r="K3055" s="270"/>
      <c r="L3055" s="270"/>
      <c r="M3055" s="270"/>
      <c r="N3055" s="270"/>
      <c r="O3055" s="270"/>
      <c r="P3055" s="270"/>
      <c r="Q3055" s="270"/>
      <c r="R3055" s="270"/>
      <c r="S3055" s="270"/>
      <c r="T3055" s="270"/>
      <c r="U3055" s="270"/>
      <c r="V3055" s="270"/>
      <c r="W3055" s="270"/>
      <c r="X3055" s="270"/>
      <c r="Y3055" s="270"/>
      <c r="Z3055" s="270"/>
      <c r="AA3055" s="270"/>
      <c r="AB3055" s="270"/>
      <c r="AC3055" s="270"/>
      <c r="AD3055" s="270"/>
      <c r="AE3055" s="270"/>
      <c r="AF3055" s="270"/>
      <c r="AG3055" s="270"/>
      <c r="AH3055" s="270"/>
      <c r="AI3055" s="270"/>
      <c r="AJ3055" s="270"/>
      <c r="AK3055" s="270"/>
    </row>
    <row r="3056" spans="1:37" ht="15" x14ac:dyDescent="0.25">
      <c r="A3056" s="273"/>
      <c r="B3056" s="273"/>
      <c r="C3056" s="270"/>
      <c r="D3056" s="273"/>
      <c r="E3056" s="270"/>
      <c r="F3056" s="270"/>
      <c r="G3056" s="270"/>
      <c r="H3056" s="270"/>
      <c r="I3056" s="270"/>
      <c r="J3056" s="270"/>
      <c r="K3056" s="270"/>
      <c r="L3056" s="270"/>
      <c r="M3056" s="270"/>
      <c r="N3056" s="270"/>
      <c r="O3056" s="270"/>
      <c r="P3056" s="270"/>
      <c r="Q3056" s="270"/>
      <c r="R3056" s="270"/>
      <c r="S3056" s="270"/>
      <c r="T3056" s="270"/>
      <c r="U3056" s="270"/>
      <c r="V3056" s="270"/>
      <c r="W3056" s="270"/>
      <c r="X3056" s="270"/>
      <c r="Y3056" s="270"/>
      <c r="Z3056" s="270"/>
      <c r="AA3056" s="270"/>
      <c r="AB3056" s="270"/>
      <c r="AC3056" s="270"/>
      <c r="AD3056" s="270"/>
      <c r="AE3056" s="270"/>
      <c r="AF3056" s="270"/>
      <c r="AG3056" s="270"/>
      <c r="AH3056" s="270"/>
      <c r="AI3056" s="270"/>
      <c r="AJ3056" s="270"/>
      <c r="AK3056" s="270"/>
    </row>
    <row r="3057" spans="1:37" ht="15" x14ac:dyDescent="0.25">
      <c r="A3057" s="273"/>
      <c r="B3057" s="273"/>
      <c r="C3057" s="270"/>
      <c r="D3057" s="273"/>
      <c r="E3057" s="270"/>
      <c r="F3057" s="270"/>
      <c r="G3057" s="270"/>
      <c r="H3057" s="270"/>
      <c r="I3057" s="270"/>
      <c r="J3057" s="270"/>
      <c r="K3057" s="270"/>
      <c r="L3057" s="270"/>
      <c r="M3057" s="270"/>
      <c r="N3057" s="270"/>
      <c r="O3057" s="270"/>
      <c r="P3057" s="270"/>
      <c r="Q3057" s="270"/>
      <c r="R3057" s="270"/>
      <c r="S3057" s="270"/>
      <c r="T3057" s="270"/>
      <c r="U3057" s="270"/>
      <c r="V3057" s="270"/>
      <c r="W3057" s="270"/>
      <c r="X3057" s="270"/>
      <c r="Y3057" s="270"/>
      <c r="Z3057" s="270"/>
      <c r="AA3057" s="270"/>
      <c r="AB3057" s="270"/>
      <c r="AC3057" s="270"/>
      <c r="AD3057" s="270"/>
      <c r="AE3057" s="270"/>
      <c r="AF3057" s="270"/>
      <c r="AG3057" s="270"/>
      <c r="AH3057" s="270"/>
      <c r="AI3057" s="270"/>
      <c r="AJ3057" s="270"/>
      <c r="AK3057" s="270"/>
    </row>
    <row r="3058" spans="1:37" ht="15" x14ac:dyDescent="0.25">
      <c r="A3058" s="273"/>
      <c r="B3058" s="273"/>
      <c r="C3058" s="270"/>
      <c r="D3058" s="273"/>
      <c r="E3058" s="270"/>
      <c r="F3058" s="270"/>
      <c r="G3058" s="270"/>
      <c r="H3058" s="270"/>
      <c r="I3058" s="270"/>
      <c r="J3058" s="270"/>
      <c r="K3058" s="270"/>
      <c r="L3058" s="270"/>
      <c r="M3058" s="270"/>
      <c r="N3058" s="270"/>
      <c r="O3058" s="270"/>
      <c r="P3058" s="270"/>
      <c r="Q3058" s="270"/>
      <c r="R3058" s="270"/>
      <c r="S3058" s="270"/>
      <c r="T3058" s="270"/>
      <c r="U3058" s="270"/>
      <c r="V3058" s="270"/>
      <c r="W3058" s="270"/>
      <c r="X3058" s="270"/>
      <c r="Y3058" s="270"/>
      <c r="Z3058" s="270"/>
      <c r="AA3058" s="270"/>
      <c r="AB3058" s="270"/>
      <c r="AC3058" s="270"/>
      <c r="AD3058" s="270"/>
      <c r="AE3058" s="270"/>
      <c r="AF3058" s="270"/>
      <c r="AG3058" s="270"/>
      <c r="AH3058" s="270"/>
      <c r="AI3058" s="270"/>
      <c r="AJ3058" s="270"/>
      <c r="AK3058" s="270"/>
    </row>
    <row r="3059" spans="1:37" ht="15" x14ac:dyDescent="0.25">
      <c r="A3059" s="273"/>
      <c r="B3059" s="273"/>
      <c r="C3059" s="270"/>
      <c r="D3059" s="273"/>
      <c r="E3059" s="270"/>
      <c r="F3059" s="270"/>
      <c r="G3059" s="270"/>
      <c r="H3059" s="270"/>
      <c r="I3059" s="270"/>
      <c r="J3059" s="270"/>
      <c r="K3059" s="270"/>
      <c r="L3059" s="270"/>
      <c r="M3059" s="270"/>
      <c r="N3059" s="270"/>
      <c r="O3059" s="270"/>
      <c r="P3059" s="270"/>
      <c r="Q3059" s="270"/>
      <c r="R3059" s="270"/>
      <c r="S3059" s="270"/>
      <c r="T3059" s="270"/>
      <c r="U3059" s="270"/>
      <c r="V3059" s="270"/>
      <c r="W3059" s="270"/>
      <c r="X3059" s="270"/>
      <c r="Y3059" s="270"/>
      <c r="Z3059" s="270"/>
      <c r="AA3059" s="270"/>
      <c r="AB3059" s="270"/>
      <c r="AC3059" s="270"/>
      <c r="AD3059" s="270"/>
      <c r="AE3059" s="270"/>
      <c r="AF3059" s="270"/>
      <c r="AG3059" s="270"/>
      <c r="AH3059" s="270"/>
      <c r="AI3059" s="270"/>
      <c r="AJ3059" s="270"/>
      <c r="AK3059" s="270"/>
    </row>
    <row r="3060" spans="1:37" ht="15" x14ac:dyDescent="0.25">
      <c r="A3060" s="273"/>
      <c r="B3060" s="273"/>
      <c r="C3060" s="270"/>
      <c r="D3060" s="273"/>
      <c r="E3060" s="270"/>
      <c r="F3060" s="270"/>
      <c r="G3060" s="270"/>
      <c r="H3060" s="270"/>
      <c r="I3060" s="270"/>
      <c r="J3060" s="270"/>
      <c r="K3060" s="270"/>
      <c r="L3060" s="270"/>
      <c r="M3060" s="270"/>
      <c r="N3060" s="270"/>
      <c r="O3060" s="270"/>
      <c r="P3060" s="270"/>
      <c r="Q3060" s="270"/>
      <c r="R3060" s="270"/>
      <c r="S3060" s="270"/>
      <c r="T3060" s="270"/>
      <c r="U3060" s="270"/>
      <c r="V3060" s="270"/>
      <c r="W3060" s="270"/>
      <c r="X3060" s="270"/>
      <c r="Y3060" s="270"/>
      <c r="Z3060" s="270"/>
      <c r="AA3060" s="270"/>
      <c r="AB3060" s="270"/>
      <c r="AC3060" s="270"/>
      <c r="AD3060" s="270"/>
      <c r="AE3060" s="270"/>
      <c r="AF3060" s="270"/>
      <c r="AG3060" s="270"/>
      <c r="AH3060" s="270"/>
      <c r="AI3060" s="270"/>
      <c r="AJ3060" s="270"/>
      <c r="AK3060" s="270"/>
    </row>
    <row r="3061" spans="1:37" ht="15" x14ac:dyDescent="0.25">
      <c r="A3061" s="273"/>
      <c r="B3061" s="273"/>
      <c r="C3061" s="270"/>
      <c r="D3061" s="273"/>
      <c r="E3061" s="270"/>
      <c r="F3061" s="270"/>
      <c r="G3061" s="270"/>
      <c r="H3061" s="270"/>
      <c r="I3061" s="270"/>
      <c r="J3061" s="270"/>
      <c r="K3061" s="270"/>
      <c r="L3061" s="270"/>
      <c r="M3061" s="270"/>
      <c r="N3061" s="270"/>
      <c r="O3061" s="270"/>
      <c r="P3061" s="270"/>
      <c r="Q3061" s="270"/>
      <c r="R3061" s="270"/>
      <c r="S3061" s="270"/>
      <c r="T3061" s="270"/>
      <c r="U3061" s="270"/>
      <c r="V3061" s="270"/>
      <c r="W3061" s="270"/>
      <c r="X3061" s="270"/>
      <c r="Y3061" s="270"/>
      <c r="Z3061" s="270"/>
      <c r="AA3061" s="270"/>
      <c r="AB3061" s="270"/>
      <c r="AC3061" s="270"/>
      <c r="AD3061" s="270"/>
      <c r="AE3061" s="270"/>
      <c r="AF3061" s="270"/>
      <c r="AG3061" s="270"/>
      <c r="AH3061" s="270"/>
      <c r="AI3061" s="270"/>
      <c r="AJ3061" s="270"/>
      <c r="AK3061" s="270"/>
    </row>
    <row r="3062" spans="1:37" ht="15" x14ac:dyDescent="0.25">
      <c r="A3062" s="273"/>
      <c r="B3062" s="273"/>
      <c r="C3062" s="270"/>
      <c r="D3062" s="273"/>
      <c r="E3062" s="270"/>
      <c r="F3062" s="270"/>
      <c r="G3062" s="270"/>
      <c r="H3062" s="270"/>
      <c r="I3062" s="270"/>
      <c r="J3062" s="270"/>
      <c r="K3062" s="270"/>
      <c r="L3062" s="270"/>
      <c r="M3062" s="270"/>
      <c r="N3062" s="270"/>
      <c r="O3062" s="270"/>
      <c r="P3062" s="270"/>
      <c r="Q3062" s="270"/>
      <c r="R3062" s="270"/>
      <c r="S3062" s="270"/>
      <c r="T3062" s="270"/>
      <c r="U3062" s="270"/>
      <c r="V3062" s="270"/>
      <c r="W3062" s="270"/>
      <c r="X3062" s="270"/>
      <c r="Y3062" s="270"/>
      <c r="Z3062" s="270"/>
      <c r="AA3062" s="270"/>
      <c r="AB3062" s="270"/>
      <c r="AC3062" s="270"/>
      <c r="AD3062" s="270"/>
      <c r="AE3062" s="270"/>
      <c r="AF3062" s="270"/>
      <c r="AG3062" s="270"/>
      <c r="AH3062" s="270"/>
      <c r="AI3062" s="270"/>
      <c r="AJ3062" s="270"/>
      <c r="AK3062" s="270"/>
    </row>
    <row r="3063" spans="1:37" ht="15" x14ac:dyDescent="0.25">
      <c r="A3063" s="273"/>
      <c r="B3063" s="273"/>
      <c r="C3063" s="270"/>
      <c r="D3063" s="273"/>
      <c r="E3063" s="270"/>
      <c r="F3063" s="270"/>
      <c r="G3063" s="270"/>
      <c r="H3063" s="270"/>
      <c r="I3063" s="270"/>
      <c r="J3063" s="270"/>
      <c r="K3063" s="270"/>
      <c r="L3063" s="270"/>
      <c r="M3063" s="270"/>
      <c r="N3063" s="270"/>
      <c r="O3063" s="270"/>
      <c r="P3063" s="270"/>
      <c r="Q3063" s="270"/>
      <c r="R3063" s="270"/>
      <c r="S3063" s="270"/>
      <c r="T3063" s="270"/>
      <c r="U3063" s="270"/>
      <c r="V3063" s="270"/>
      <c r="W3063" s="270"/>
      <c r="X3063" s="270"/>
      <c r="Y3063" s="270"/>
      <c r="Z3063" s="270"/>
      <c r="AA3063" s="270"/>
      <c r="AB3063" s="270"/>
      <c r="AC3063" s="270"/>
      <c r="AD3063" s="270"/>
      <c r="AE3063" s="270"/>
      <c r="AF3063" s="270"/>
      <c r="AG3063" s="270"/>
      <c r="AH3063" s="270"/>
      <c r="AI3063" s="270"/>
      <c r="AJ3063" s="270"/>
      <c r="AK3063" s="270"/>
    </row>
    <row r="3064" spans="1:37" ht="15" x14ac:dyDescent="0.25">
      <c r="A3064" s="273"/>
      <c r="B3064" s="273"/>
      <c r="C3064" s="270"/>
      <c r="D3064" s="273"/>
      <c r="E3064" s="270"/>
      <c r="F3064" s="270"/>
      <c r="G3064" s="270"/>
      <c r="H3064" s="270"/>
      <c r="I3064" s="270"/>
      <c r="J3064" s="270"/>
      <c r="K3064" s="270"/>
      <c r="L3064" s="270"/>
      <c r="M3064" s="270"/>
      <c r="N3064" s="270"/>
      <c r="O3064" s="270"/>
      <c r="P3064" s="270"/>
      <c r="Q3064" s="270"/>
      <c r="R3064" s="270"/>
      <c r="S3064" s="270"/>
      <c r="T3064" s="270"/>
      <c r="U3064" s="270"/>
      <c r="V3064" s="270"/>
      <c r="W3064" s="270"/>
      <c r="X3064" s="270"/>
      <c r="Y3064" s="270"/>
      <c r="Z3064" s="270"/>
      <c r="AA3064" s="270"/>
      <c r="AB3064" s="270"/>
      <c r="AC3064" s="270"/>
      <c r="AD3064" s="270"/>
      <c r="AE3064" s="270"/>
      <c r="AF3064" s="270"/>
      <c r="AG3064" s="270"/>
      <c r="AH3064" s="270"/>
      <c r="AI3064" s="270"/>
      <c r="AJ3064" s="270"/>
      <c r="AK3064" s="270"/>
    </row>
    <row r="3065" spans="1:37" ht="15" x14ac:dyDescent="0.25">
      <c r="A3065" s="273"/>
      <c r="B3065" s="273"/>
      <c r="C3065" s="270"/>
      <c r="D3065" s="273"/>
      <c r="E3065" s="270"/>
      <c r="F3065" s="270"/>
      <c r="G3065" s="270"/>
      <c r="H3065" s="270"/>
      <c r="I3065" s="270"/>
      <c r="J3065" s="270"/>
      <c r="K3065" s="270"/>
      <c r="L3065" s="270"/>
      <c r="M3065" s="270"/>
      <c r="N3065" s="270"/>
      <c r="O3065" s="270"/>
      <c r="P3065" s="270"/>
      <c r="Q3065" s="270"/>
      <c r="R3065" s="270"/>
      <c r="S3065" s="270"/>
      <c r="T3065" s="270"/>
      <c r="U3065" s="270"/>
      <c r="V3065" s="270"/>
      <c r="W3065" s="270"/>
      <c r="X3065" s="270"/>
      <c r="Y3065" s="270"/>
      <c r="Z3065" s="270"/>
      <c r="AA3065" s="270"/>
      <c r="AB3065" s="270"/>
      <c r="AC3065" s="270"/>
      <c r="AD3065" s="270"/>
      <c r="AE3065" s="270"/>
      <c r="AF3065" s="270"/>
      <c r="AG3065" s="270"/>
      <c r="AH3065" s="270"/>
      <c r="AI3065" s="270"/>
      <c r="AJ3065" s="270"/>
      <c r="AK3065" s="270"/>
    </row>
    <row r="3066" spans="1:37" ht="15" x14ac:dyDescent="0.25">
      <c r="A3066" s="273"/>
      <c r="B3066" s="273"/>
      <c r="C3066" s="270"/>
      <c r="D3066" s="273"/>
      <c r="E3066" s="270"/>
      <c r="F3066" s="270"/>
      <c r="G3066" s="270"/>
      <c r="H3066" s="270"/>
      <c r="I3066" s="270"/>
      <c r="J3066" s="270"/>
      <c r="K3066" s="270"/>
      <c r="L3066" s="270"/>
      <c r="M3066" s="270"/>
      <c r="N3066" s="270"/>
      <c r="O3066" s="270"/>
      <c r="P3066" s="270"/>
      <c r="Q3066" s="270"/>
      <c r="R3066" s="270"/>
      <c r="S3066" s="270"/>
      <c r="T3066" s="270"/>
      <c r="U3066" s="270"/>
      <c r="V3066" s="270"/>
      <c r="W3066" s="270"/>
      <c r="X3066" s="270"/>
      <c r="Y3066" s="270"/>
      <c r="Z3066" s="270"/>
      <c r="AA3066" s="270"/>
      <c r="AB3066" s="270"/>
      <c r="AC3066" s="270"/>
      <c r="AD3066" s="270"/>
      <c r="AE3066" s="270"/>
      <c r="AF3066" s="270"/>
      <c r="AG3066" s="270"/>
      <c r="AH3066" s="270"/>
      <c r="AI3066" s="270"/>
      <c r="AJ3066" s="270"/>
      <c r="AK3066" s="270"/>
    </row>
    <row r="3067" spans="1:37" ht="15" x14ac:dyDescent="0.25">
      <c r="A3067" s="273"/>
      <c r="B3067" s="273"/>
      <c r="C3067" s="270"/>
      <c r="D3067" s="273"/>
      <c r="E3067" s="270"/>
      <c r="F3067" s="270"/>
      <c r="G3067" s="270"/>
      <c r="H3067" s="270"/>
      <c r="I3067" s="270"/>
      <c r="J3067" s="270"/>
      <c r="K3067" s="270"/>
      <c r="L3067" s="270"/>
      <c r="M3067" s="270"/>
      <c r="N3067" s="270"/>
      <c r="O3067" s="270"/>
      <c r="P3067" s="270"/>
      <c r="Q3067" s="270"/>
      <c r="R3067" s="270"/>
      <c r="S3067" s="270"/>
      <c r="T3067" s="270"/>
      <c r="U3067" s="270"/>
      <c r="V3067" s="270"/>
      <c r="W3067" s="270"/>
      <c r="X3067" s="270"/>
      <c r="Y3067" s="270"/>
      <c r="Z3067" s="270"/>
      <c r="AA3067" s="270"/>
      <c r="AB3067" s="270"/>
      <c r="AC3067" s="270"/>
      <c r="AD3067" s="270"/>
      <c r="AE3067" s="270"/>
      <c r="AF3067" s="270"/>
      <c r="AG3067" s="270"/>
      <c r="AH3067" s="270"/>
      <c r="AI3067" s="270"/>
      <c r="AJ3067" s="270"/>
      <c r="AK3067" s="270"/>
    </row>
    <row r="3068" spans="1:37" ht="15" x14ac:dyDescent="0.25">
      <c r="A3068" s="273"/>
      <c r="B3068" s="273"/>
      <c r="C3068" s="270"/>
      <c r="D3068" s="273"/>
      <c r="E3068" s="270"/>
      <c r="F3068" s="270"/>
      <c r="G3068" s="270"/>
      <c r="H3068" s="270"/>
      <c r="I3068" s="270"/>
      <c r="J3068" s="270"/>
      <c r="K3068" s="270"/>
      <c r="L3068" s="270"/>
      <c r="M3068" s="270"/>
      <c r="N3068" s="270"/>
      <c r="O3068" s="270"/>
      <c r="P3068" s="270"/>
      <c r="Q3068" s="270"/>
      <c r="R3068" s="270"/>
      <c r="S3068" s="270"/>
      <c r="T3068" s="270"/>
      <c r="U3068" s="270"/>
      <c r="V3068" s="270"/>
      <c r="W3068" s="270"/>
      <c r="X3068" s="270"/>
      <c r="Y3068" s="270"/>
      <c r="Z3068" s="270"/>
      <c r="AA3068" s="270"/>
      <c r="AB3068" s="270"/>
      <c r="AC3068" s="270"/>
      <c r="AD3068" s="270"/>
      <c r="AE3068" s="270"/>
      <c r="AF3068" s="270"/>
      <c r="AG3068" s="270"/>
      <c r="AH3068" s="270"/>
      <c r="AI3068" s="270"/>
      <c r="AJ3068" s="270"/>
      <c r="AK3068" s="270"/>
    </row>
    <row r="3069" spans="1:37" ht="15" x14ac:dyDescent="0.25">
      <c r="A3069" s="273"/>
      <c r="B3069" s="273"/>
      <c r="C3069" s="270"/>
      <c r="D3069" s="273"/>
      <c r="E3069" s="270"/>
      <c r="F3069" s="270"/>
      <c r="G3069" s="270"/>
      <c r="H3069" s="270"/>
      <c r="I3069" s="270"/>
      <c r="J3069" s="270"/>
      <c r="K3069" s="270"/>
      <c r="L3069" s="270"/>
      <c r="M3069" s="270"/>
      <c r="N3069" s="270"/>
      <c r="O3069" s="270"/>
      <c r="P3069" s="270"/>
      <c r="Q3069" s="270"/>
      <c r="R3069" s="270"/>
      <c r="S3069" s="270"/>
      <c r="T3069" s="270"/>
      <c r="U3069" s="270"/>
      <c r="V3069" s="270"/>
      <c r="W3069" s="270"/>
      <c r="X3069" s="270"/>
      <c r="Y3069" s="270"/>
      <c r="Z3069" s="270"/>
      <c r="AA3069" s="270"/>
      <c r="AB3069" s="270"/>
      <c r="AC3069" s="270"/>
      <c r="AD3069" s="270"/>
      <c r="AE3069" s="270"/>
      <c r="AF3069" s="270"/>
      <c r="AG3069" s="270"/>
      <c r="AH3069" s="270"/>
      <c r="AI3069" s="270"/>
      <c r="AJ3069" s="270"/>
      <c r="AK3069" s="270"/>
    </row>
    <row r="3070" spans="1:37" ht="15" x14ac:dyDescent="0.25">
      <c r="A3070" s="273"/>
      <c r="B3070" s="273"/>
      <c r="C3070" s="270"/>
      <c r="D3070" s="273"/>
      <c r="E3070" s="270"/>
      <c r="F3070" s="270"/>
      <c r="G3070" s="270"/>
      <c r="H3070" s="270"/>
      <c r="I3070" s="270"/>
      <c r="J3070" s="270"/>
      <c r="K3070" s="270"/>
      <c r="L3070" s="270"/>
      <c r="M3070" s="270"/>
      <c r="N3070" s="270"/>
      <c r="O3070" s="270"/>
      <c r="P3070" s="270"/>
      <c r="Q3070" s="270"/>
      <c r="R3070" s="270"/>
      <c r="S3070" s="270"/>
      <c r="T3070" s="270"/>
      <c r="U3070" s="270"/>
      <c r="V3070" s="270"/>
      <c r="W3070" s="270"/>
      <c r="X3070" s="270"/>
      <c r="Y3070" s="270"/>
      <c r="Z3070" s="270"/>
      <c r="AA3070" s="270"/>
      <c r="AB3070" s="270"/>
      <c r="AC3070" s="270"/>
      <c r="AD3070" s="270"/>
      <c r="AE3070" s="270"/>
      <c r="AF3070" s="270"/>
      <c r="AG3070" s="270"/>
      <c r="AH3070" s="270"/>
      <c r="AI3070" s="270"/>
      <c r="AJ3070" s="270"/>
      <c r="AK3070" s="270"/>
    </row>
    <row r="3071" spans="1:37" ht="15" x14ac:dyDescent="0.25">
      <c r="A3071" s="273"/>
      <c r="B3071" s="273"/>
      <c r="C3071" s="270"/>
      <c r="D3071" s="273"/>
      <c r="E3071" s="270"/>
      <c r="F3071" s="270"/>
      <c r="G3071" s="270"/>
      <c r="H3071" s="270"/>
      <c r="I3071" s="270"/>
      <c r="J3071" s="270"/>
      <c r="K3071" s="270"/>
      <c r="L3071" s="270"/>
      <c r="M3071" s="270"/>
      <c r="N3071" s="270"/>
      <c r="O3071" s="270"/>
      <c r="P3071" s="270"/>
      <c r="Q3071" s="270"/>
      <c r="R3071" s="270"/>
      <c r="S3071" s="270"/>
      <c r="T3071" s="270"/>
      <c r="U3071" s="270"/>
      <c r="V3071" s="270"/>
      <c r="W3071" s="270"/>
      <c r="X3071" s="270"/>
      <c r="Y3071" s="270"/>
      <c r="Z3071" s="270"/>
      <c r="AA3071" s="270"/>
      <c r="AB3071" s="270"/>
      <c r="AC3071" s="270"/>
      <c r="AD3071" s="270"/>
      <c r="AE3071" s="270"/>
      <c r="AF3071" s="270"/>
      <c r="AG3071" s="270"/>
      <c r="AH3071" s="270"/>
      <c r="AI3071" s="270"/>
      <c r="AJ3071" s="270"/>
      <c r="AK3071" s="270"/>
    </row>
    <row r="3072" spans="1:37" ht="15" x14ac:dyDescent="0.25">
      <c r="A3072" s="273"/>
      <c r="B3072" s="273"/>
      <c r="C3072" s="270"/>
      <c r="D3072" s="273"/>
      <c r="E3072" s="270"/>
      <c r="F3072" s="270"/>
      <c r="G3072" s="270"/>
      <c r="H3072" s="270"/>
      <c r="I3072" s="270"/>
      <c r="J3072" s="270"/>
      <c r="K3072" s="270"/>
      <c r="L3072" s="270"/>
      <c r="M3072" s="270"/>
      <c r="N3072" s="270"/>
      <c r="O3072" s="270"/>
      <c r="P3072" s="270"/>
      <c r="Q3072" s="270"/>
      <c r="R3072" s="270"/>
      <c r="S3072" s="270"/>
      <c r="T3072" s="270"/>
      <c r="U3072" s="270"/>
      <c r="V3072" s="270"/>
      <c r="W3072" s="270"/>
      <c r="X3072" s="270"/>
      <c r="Y3072" s="270"/>
      <c r="Z3072" s="270"/>
      <c r="AA3072" s="270"/>
      <c r="AB3072" s="270"/>
      <c r="AC3072" s="270"/>
      <c r="AD3072" s="270"/>
      <c r="AE3072" s="270"/>
      <c r="AF3072" s="270"/>
      <c r="AG3072" s="270"/>
      <c r="AH3072" s="270"/>
      <c r="AI3072" s="270"/>
      <c r="AJ3072" s="270"/>
      <c r="AK3072" s="270"/>
    </row>
    <row r="3073" spans="1:37" ht="15" x14ac:dyDescent="0.25">
      <c r="A3073" s="273"/>
      <c r="B3073" s="273"/>
      <c r="C3073" s="270"/>
      <c r="D3073" s="273"/>
      <c r="E3073" s="270"/>
      <c r="F3073" s="270"/>
      <c r="G3073" s="270"/>
      <c r="H3073" s="270"/>
      <c r="I3073" s="270"/>
      <c r="J3073" s="270"/>
      <c r="K3073" s="270"/>
      <c r="L3073" s="270"/>
      <c r="M3073" s="270"/>
      <c r="N3073" s="270"/>
      <c r="O3073" s="270"/>
      <c r="P3073" s="270"/>
      <c r="Q3073" s="270"/>
      <c r="R3073" s="270"/>
      <c r="S3073" s="270"/>
      <c r="T3073" s="270"/>
      <c r="U3073" s="270"/>
      <c r="V3073" s="270"/>
      <c r="W3073" s="270"/>
      <c r="X3073" s="270"/>
      <c r="Y3073" s="270"/>
      <c r="Z3073" s="270"/>
      <c r="AA3073" s="270"/>
      <c r="AB3073" s="270"/>
      <c r="AC3073" s="270"/>
      <c r="AD3073" s="270"/>
      <c r="AE3073" s="270"/>
      <c r="AF3073" s="270"/>
      <c r="AG3073" s="270"/>
      <c r="AH3073" s="270"/>
      <c r="AI3073" s="270"/>
      <c r="AJ3073" s="270"/>
      <c r="AK3073" s="270"/>
    </row>
    <row r="3074" spans="1:37" ht="15" x14ac:dyDescent="0.25">
      <c r="A3074" s="273"/>
      <c r="B3074" s="273"/>
      <c r="C3074" s="270"/>
      <c r="D3074" s="273"/>
      <c r="E3074" s="270"/>
      <c r="F3074" s="270"/>
      <c r="G3074" s="270"/>
      <c r="H3074" s="270"/>
      <c r="I3074" s="270"/>
      <c r="J3074" s="270"/>
      <c r="K3074" s="270"/>
      <c r="L3074" s="270"/>
      <c r="M3074" s="270"/>
      <c r="N3074" s="270"/>
      <c r="O3074" s="270"/>
      <c r="P3074" s="270"/>
      <c r="Q3074" s="270"/>
      <c r="R3074" s="270"/>
      <c r="S3074" s="270"/>
      <c r="T3074" s="270"/>
      <c r="U3074" s="270"/>
      <c r="V3074" s="270"/>
      <c r="W3074" s="270"/>
      <c r="X3074" s="270"/>
      <c r="Y3074" s="270"/>
      <c r="Z3074" s="270"/>
      <c r="AA3074" s="270"/>
      <c r="AB3074" s="270"/>
      <c r="AC3074" s="270"/>
      <c r="AD3074" s="270"/>
      <c r="AE3074" s="270"/>
      <c r="AF3074" s="270"/>
      <c r="AG3074" s="270"/>
      <c r="AH3074" s="270"/>
      <c r="AI3074" s="270"/>
      <c r="AJ3074" s="270"/>
      <c r="AK3074" s="270"/>
    </row>
    <row r="3075" spans="1:37" ht="15" x14ac:dyDescent="0.25">
      <c r="A3075" s="273"/>
      <c r="B3075" s="273"/>
      <c r="C3075" s="270"/>
      <c r="D3075" s="273"/>
      <c r="E3075" s="270"/>
      <c r="F3075" s="270"/>
      <c r="G3075" s="270"/>
      <c r="H3075" s="270"/>
      <c r="I3075" s="270"/>
      <c r="J3075" s="270"/>
      <c r="K3075" s="270"/>
      <c r="L3075" s="270"/>
      <c r="M3075" s="270"/>
      <c r="N3075" s="270"/>
      <c r="O3075" s="270"/>
      <c r="P3075" s="270"/>
      <c r="Q3075" s="270"/>
      <c r="R3075" s="270"/>
      <c r="S3075" s="270"/>
      <c r="T3075" s="270"/>
      <c r="U3075" s="270"/>
      <c r="V3075" s="270"/>
      <c r="W3075" s="270"/>
      <c r="X3075" s="270"/>
      <c r="Y3075" s="270"/>
      <c r="Z3075" s="270"/>
      <c r="AA3075" s="270"/>
      <c r="AB3075" s="270"/>
      <c r="AC3075" s="270"/>
      <c r="AD3075" s="270"/>
      <c r="AE3075" s="270"/>
      <c r="AF3075" s="270"/>
      <c r="AG3075" s="270"/>
      <c r="AH3075" s="270"/>
      <c r="AI3075" s="270"/>
      <c r="AJ3075" s="270"/>
      <c r="AK3075" s="270"/>
    </row>
    <row r="3076" spans="1:37" ht="15" x14ac:dyDescent="0.25">
      <c r="A3076" s="273"/>
      <c r="B3076" s="273"/>
      <c r="C3076" s="270"/>
      <c r="D3076" s="273"/>
      <c r="E3076" s="270"/>
      <c r="F3076" s="270"/>
      <c r="G3076" s="270"/>
      <c r="H3076" s="270"/>
      <c r="I3076" s="270"/>
      <c r="J3076" s="270"/>
      <c r="K3076" s="270"/>
      <c r="L3076" s="270"/>
      <c r="M3076" s="270"/>
      <c r="N3076" s="270"/>
      <c r="O3076" s="270"/>
      <c r="P3076" s="270"/>
      <c r="Q3076" s="270"/>
      <c r="R3076" s="270"/>
      <c r="S3076" s="270"/>
      <c r="T3076" s="270"/>
      <c r="U3076" s="270"/>
      <c r="V3076" s="270"/>
      <c r="W3076" s="270"/>
      <c r="X3076" s="270"/>
      <c r="Y3076" s="270"/>
      <c r="Z3076" s="270"/>
      <c r="AA3076" s="270"/>
      <c r="AB3076" s="270"/>
      <c r="AC3076" s="270"/>
      <c r="AD3076" s="270"/>
      <c r="AE3076" s="270"/>
      <c r="AF3076" s="270"/>
      <c r="AG3076" s="270"/>
      <c r="AH3076" s="270"/>
      <c r="AI3076" s="270"/>
      <c r="AJ3076" s="270"/>
      <c r="AK3076" s="270"/>
    </row>
    <row r="3077" spans="1:37" ht="15" x14ac:dyDescent="0.25">
      <c r="A3077" s="273"/>
      <c r="B3077" s="273"/>
      <c r="C3077" s="270"/>
      <c r="D3077" s="273"/>
      <c r="E3077" s="270"/>
      <c r="F3077" s="270"/>
      <c r="G3077" s="270"/>
      <c r="H3077" s="270"/>
      <c r="I3077" s="270"/>
      <c r="J3077" s="270"/>
      <c r="K3077" s="270"/>
      <c r="L3077" s="270"/>
      <c r="M3077" s="270"/>
      <c r="N3077" s="270"/>
      <c r="O3077" s="270"/>
      <c r="P3077" s="270"/>
      <c r="Q3077" s="270"/>
      <c r="R3077" s="270"/>
      <c r="S3077" s="270"/>
      <c r="T3077" s="270"/>
      <c r="U3077" s="270"/>
      <c r="V3077" s="270"/>
      <c r="W3077" s="270"/>
      <c r="X3077" s="270"/>
      <c r="Y3077" s="270"/>
      <c r="Z3077" s="270"/>
      <c r="AA3077" s="270"/>
      <c r="AB3077" s="270"/>
      <c r="AC3077" s="270"/>
      <c r="AD3077" s="270"/>
      <c r="AE3077" s="270"/>
      <c r="AF3077" s="270"/>
      <c r="AG3077" s="270"/>
      <c r="AH3077" s="270"/>
      <c r="AI3077" s="270"/>
      <c r="AJ3077" s="270"/>
      <c r="AK3077" s="270"/>
    </row>
    <row r="3078" spans="1:37" ht="15" x14ac:dyDescent="0.25">
      <c r="A3078" s="273"/>
      <c r="B3078" s="273"/>
      <c r="C3078" s="270"/>
      <c r="D3078" s="273"/>
      <c r="E3078" s="270"/>
      <c r="F3078" s="270"/>
      <c r="G3078" s="270"/>
      <c r="H3078" s="270"/>
      <c r="I3078" s="270"/>
      <c r="J3078" s="270"/>
      <c r="K3078" s="270"/>
      <c r="L3078" s="270"/>
      <c r="M3078" s="270"/>
      <c r="N3078" s="270"/>
      <c r="O3078" s="270"/>
      <c r="P3078" s="270"/>
      <c r="Q3078" s="270"/>
      <c r="R3078" s="270"/>
      <c r="S3078" s="270"/>
      <c r="T3078" s="270"/>
      <c r="U3078" s="270"/>
      <c r="V3078" s="270"/>
      <c r="W3078" s="270"/>
      <c r="X3078" s="270"/>
      <c r="Y3078" s="270"/>
      <c r="Z3078" s="270"/>
      <c r="AA3078" s="270"/>
      <c r="AB3078" s="270"/>
      <c r="AC3078" s="270"/>
      <c r="AD3078" s="270"/>
      <c r="AE3078" s="270"/>
      <c r="AF3078" s="270"/>
      <c r="AG3078" s="270"/>
      <c r="AH3078" s="270"/>
      <c r="AI3078" s="270"/>
      <c r="AJ3078" s="270"/>
      <c r="AK3078" s="270"/>
    </row>
    <row r="3079" spans="1:37" ht="15" x14ac:dyDescent="0.25">
      <c r="A3079" s="273"/>
      <c r="B3079" s="273"/>
      <c r="C3079" s="270"/>
      <c r="D3079" s="273"/>
      <c r="E3079" s="270"/>
      <c r="F3079" s="270"/>
      <c r="G3079" s="270"/>
      <c r="H3079" s="270"/>
      <c r="I3079" s="270"/>
      <c r="J3079" s="270"/>
      <c r="K3079" s="270"/>
      <c r="L3079" s="270"/>
      <c r="M3079" s="270"/>
      <c r="N3079" s="270"/>
      <c r="O3079" s="270"/>
      <c r="P3079" s="270"/>
      <c r="Q3079" s="270"/>
      <c r="R3079" s="270"/>
      <c r="S3079" s="270"/>
      <c r="T3079" s="270"/>
      <c r="U3079" s="270"/>
      <c r="V3079" s="270"/>
      <c r="W3079" s="270"/>
      <c r="X3079" s="270"/>
      <c r="Y3079" s="270"/>
      <c r="Z3079" s="270"/>
      <c r="AA3079" s="270"/>
      <c r="AB3079" s="270"/>
      <c r="AC3079" s="270"/>
      <c r="AD3079" s="270"/>
      <c r="AE3079" s="270"/>
      <c r="AF3079" s="270"/>
      <c r="AG3079" s="270"/>
      <c r="AH3079" s="270"/>
      <c r="AI3079" s="270"/>
      <c r="AJ3079" s="270"/>
      <c r="AK3079" s="270"/>
    </row>
    <row r="3080" spans="1:37" ht="15" x14ac:dyDescent="0.25">
      <c r="A3080" s="273"/>
      <c r="B3080" s="273"/>
      <c r="C3080" s="270"/>
      <c r="D3080" s="273"/>
      <c r="E3080" s="270"/>
      <c r="F3080" s="270"/>
      <c r="G3080" s="270"/>
      <c r="H3080" s="270"/>
      <c r="I3080" s="270"/>
      <c r="J3080" s="270"/>
      <c r="K3080" s="270"/>
      <c r="L3080" s="270"/>
      <c r="M3080" s="270"/>
      <c r="N3080" s="270"/>
      <c r="O3080" s="270"/>
      <c r="P3080" s="270"/>
      <c r="Q3080" s="270"/>
      <c r="R3080" s="270"/>
      <c r="S3080" s="270"/>
      <c r="T3080" s="270"/>
      <c r="U3080" s="270"/>
      <c r="V3080" s="270"/>
      <c r="W3080" s="270"/>
      <c r="X3080" s="270"/>
      <c r="Y3080" s="270"/>
      <c r="Z3080" s="270"/>
      <c r="AA3080" s="270"/>
      <c r="AB3080" s="270"/>
      <c r="AC3080" s="270"/>
      <c r="AD3080" s="270"/>
      <c r="AE3080" s="270"/>
      <c r="AF3080" s="270"/>
      <c r="AG3080" s="270"/>
      <c r="AH3080" s="270"/>
      <c r="AI3080" s="270"/>
      <c r="AJ3080" s="270"/>
      <c r="AK3080" s="270"/>
    </row>
  </sheetData>
  <autoFilter ref="A7:AK2676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07"/>
  <sheetViews>
    <sheetView workbookViewId="0">
      <selection activeCell="C15" sqref="C15"/>
    </sheetView>
  </sheetViews>
  <sheetFormatPr defaultRowHeight="14.25" x14ac:dyDescent="0.2"/>
  <cols>
    <col min="1" max="1" width="14.42578125" style="118" customWidth="1"/>
    <col min="2" max="2" width="45.85546875" style="118" customWidth="1"/>
    <col min="3" max="3" width="9.42578125" style="265" bestFit="1" customWidth="1"/>
    <col min="4" max="4" width="15.140625" style="134" customWidth="1"/>
    <col min="5" max="5" width="14.28515625" style="118" customWidth="1"/>
    <col min="6" max="6" width="11.85546875" style="118" customWidth="1"/>
    <col min="7" max="7" width="12.5703125" style="118" customWidth="1"/>
    <col min="8" max="8" width="14" style="118" customWidth="1"/>
    <col min="9" max="9" width="12.28515625" style="118" customWidth="1"/>
    <col min="10" max="24" width="16.42578125" style="118" bestFit="1" customWidth="1"/>
    <col min="25" max="25" width="12.140625" style="118" customWidth="1"/>
    <col min="26" max="37" width="16.42578125" style="118" bestFit="1" customWidth="1"/>
    <col min="38" max="16384" width="9.140625" style="118"/>
  </cols>
  <sheetData>
    <row r="1" spans="1:37" x14ac:dyDescent="0.2">
      <c r="A1" s="139" t="s">
        <v>729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37" x14ac:dyDescent="0.2">
      <c r="A2" s="119" t="s">
        <v>4399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37" x14ac:dyDescent="0.2">
      <c r="A3" s="119" t="s">
        <v>4519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37" x14ac:dyDescent="0.2">
      <c r="A4" s="119" t="s">
        <v>1515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37" x14ac:dyDescent="0.2">
      <c r="A5" s="119" t="s">
        <v>1516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37" x14ac:dyDescent="0.2">
      <c r="B6" s="119" t="s">
        <v>4510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37" x14ac:dyDescent="0.2">
      <c r="A7" s="119" t="s">
        <v>3406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</row>
    <row r="8" spans="1:37" s="123" customFormat="1" ht="12.75" x14ac:dyDescent="0.2">
      <c r="E8" s="284" t="s">
        <v>1574</v>
      </c>
      <c r="F8" s="284"/>
      <c r="G8" s="284"/>
      <c r="H8" s="284" t="s">
        <v>1573</v>
      </c>
      <c r="I8" s="284"/>
      <c r="J8" s="284"/>
      <c r="K8" s="284" t="s">
        <v>1566</v>
      </c>
      <c r="L8" s="284"/>
      <c r="M8" s="284"/>
      <c r="N8" s="284" t="s">
        <v>1574</v>
      </c>
      <c r="O8" s="284"/>
      <c r="P8" s="284"/>
      <c r="Q8" s="284" t="s">
        <v>1573</v>
      </c>
      <c r="R8" s="284"/>
      <c r="S8" s="284"/>
      <c r="T8" s="284" t="s">
        <v>1566</v>
      </c>
      <c r="U8" s="284"/>
      <c r="V8" s="284"/>
      <c r="W8" s="284" t="s">
        <v>1574</v>
      </c>
      <c r="X8" s="284"/>
      <c r="Y8" s="284"/>
      <c r="Z8" s="284" t="s">
        <v>1573</v>
      </c>
      <c r="AA8" s="284"/>
      <c r="AB8" s="284"/>
      <c r="AC8" s="284" t="s">
        <v>1566</v>
      </c>
      <c r="AD8" s="284"/>
      <c r="AE8" s="284"/>
      <c r="AF8" s="135" t="s">
        <v>2559</v>
      </c>
      <c r="AG8" s="135" t="s">
        <v>2560</v>
      </c>
      <c r="AH8" s="135" t="s">
        <v>2561</v>
      </c>
      <c r="AI8" s="135" t="s">
        <v>2559</v>
      </c>
      <c r="AJ8" s="135" t="s">
        <v>2560</v>
      </c>
      <c r="AK8" s="135" t="s">
        <v>2561</v>
      </c>
    </row>
    <row r="9" spans="1:37" s="120" customFormat="1" ht="12.75" x14ac:dyDescent="0.2">
      <c r="A9" s="282" t="s">
        <v>734</v>
      </c>
      <c r="B9" s="282" t="s">
        <v>735</v>
      </c>
      <c r="C9" s="283" t="s">
        <v>736</v>
      </c>
      <c r="D9" s="130"/>
      <c r="E9" s="125" t="s">
        <v>738</v>
      </c>
      <c r="F9" s="124" t="s">
        <v>738</v>
      </c>
      <c r="G9" s="124" t="s">
        <v>738</v>
      </c>
      <c r="H9" s="125" t="s">
        <v>738</v>
      </c>
      <c r="I9" s="124" t="s">
        <v>738</v>
      </c>
      <c r="J9" s="124" t="s">
        <v>738</v>
      </c>
      <c r="K9" s="125" t="s">
        <v>738</v>
      </c>
      <c r="L9" s="124" t="s">
        <v>738</v>
      </c>
      <c r="M9" s="124" t="s">
        <v>738</v>
      </c>
      <c r="N9" s="124" t="s">
        <v>739</v>
      </c>
      <c r="O9" s="124" t="s">
        <v>739</v>
      </c>
      <c r="P9" s="124" t="s">
        <v>739</v>
      </c>
      <c r="Q9" s="124" t="s">
        <v>739</v>
      </c>
      <c r="R9" s="124" t="s">
        <v>739</v>
      </c>
      <c r="S9" s="124" t="s">
        <v>739</v>
      </c>
      <c r="T9" s="124" t="s">
        <v>739</v>
      </c>
      <c r="U9" s="124" t="s">
        <v>739</v>
      </c>
      <c r="V9" s="124" t="s">
        <v>739</v>
      </c>
      <c r="W9" s="124" t="s">
        <v>740</v>
      </c>
      <c r="X9" s="124" t="s">
        <v>740</v>
      </c>
      <c r="Y9" s="124" t="s">
        <v>740</v>
      </c>
      <c r="Z9" s="124" t="s">
        <v>740</v>
      </c>
      <c r="AA9" s="124" t="s">
        <v>740</v>
      </c>
      <c r="AB9" s="124" t="s">
        <v>740</v>
      </c>
      <c r="AC9" s="124" t="s">
        <v>740</v>
      </c>
      <c r="AD9" s="124" t="s">
        <v>740</v>
      </c>
      <c r="AE9" s="124" t="s">
        <v>740</v>
      </c>
      <c r="AF9" s="124" t="s">
        <v>741</v>
      </c>
      <c r="AG9" s="124" t="s">
        <v>741</v>
      </c>
      <c r="AH9" s="124" t="s">
        <v>741</v>
      </c>
      <c r="AI9" s="124" t="s">
        <v>742</v>
      </c>
      <c r="AJ9" s="124" t="s">
        <v>742</v>
      </c>
      <c r="AK9" s="124" t="s">
        <v>742</v>
      </c>
    </row>
    <row r="10" spans="1:37" s="120" customFormat="1" ht="12.75" x14ac:dyDescent="0.2">
      <c r="A10" s="282"/>
      <c r="B10" s="282"/>
      <c r="C10" s="283"/>
      <c r="D10" s="131" t="s">
        <v>737</v>
      </c>
      <c r="E10" s="126" t="s">
        <v>744</v>
      </c>
      <c r="F10" s="127" t="s">
        <v>744</v>
      </c>
      <c r="G10" s="127" t="s">
        <v>744</v>
      </c>
      <c r="H10" s="126" t="s">
        <v>744</v>
      </c>
      <c r="I10" s="127" t="s">
        <v>744</v>
      </c>
      <c r="J10" s="127" t="s">
        <v>744</v>
      </c>
      <c r="K10" s="126" t="s">
        <v>744</v>
      </c>
      <c r="L10" s="127" t="s">
        <v>744</v>
      </c>
      <c r="M10" s="127" t="s">
        <v>744</v>
      </c>
      <c r="N10" s="127" t="s">
        <v>745</v>
      </c>
      <c r="O10" s="127" t="s">
        <v>745</v>
      </c>
      <c r="P10" s="127" t="s">
        <v>745</v>
      </c>
      <c r="Q10" s="127" t="s">
        <v>745</v>
      </c>
      <c r="R10" s="127" t="s">
        <v>745</v>
      </c>
      <c r="S10" s="127" t="s">
        <v>745</v>
      </c>
      <c r="T10" s="127" t="s">
        <v>745</v>
      </c>
      <c r="U10" s="127" t="s">
        <v>745</v>
      </c>
      <c r="V10" s="127" t="s">
        <v>745</v>
      </c>
      <c r="W10" s="127" t="s">
        <v>746</v>
      </c>
      <c r="X10" s="127" t="s">
        <v>746</v>
      </c>
      <c r="Y10" s="127" t="s">
        <v>746</v>
      </c>
      <c r="Z10" s="127" t="s">
        <v>746</v>
      </c>
      <c r="AA10" s="127" t="s">
        <v>746</v>
      </c>
      <c r="AB10" s="127" t="s">
        <v>746</v>
      </c>
      <c r="AC10" s="127" t="s">
        <v>746</v>
      </c>
      <c r="AD10" s="127" t="s">
        <v>746</v>
      </c>
      <c r="AE10" s="127" t="s">
        <v>746</v>
      </c>
      <c r="AF10" s="127" t="s">
        <v>746</v>
      </c>
      <c r="AG10" s="127" t="s">
        <v>746</v>
      </c>
      <c r="AH10" s="127" t="s">
        <v>746</v>
      </c>
      <c r="AI10" s="127" t="s">
        <v>746</v>
      </c>
      <c r="AJ10" s="127" t="s">
        <v>746</v>
      </c>
      <c r="AK10" s="127" t="s">
        <v>746</v>
      </c>
    </row>
    <row r="11" spans="1:37" s="120" customFormat="1" ht="12.75" x14ac:dyDescent="0.2">
      <c r="A11" s="282"/>
      <c r="B11" s="282"/>
      <c r="C11" s="283"/>
      <c r="D11" s="132" t="s">
        <v>743</v>
      </c>
      <c r="E11" s="128" t="s">
        <v>747</v>
      </c>
      <c r="F11" s="129" t="s">
        <v>748</v>
      </c>
      <c r="G11" s="129" t="s">
        <v>749</v>
      </c>
      <c r="H11" s="128" t="s">
        <v>747</v>
      </c>
      <c r="I11" s="129" t="s">
        <v>748</v>
      </c>
      <c r="J11" s="129" t="s">
        <v>749</v>
      </c>
      <c r="K11" s="128" t="s">
        <v>747</v>
      </c>
      <c r="L11" s="129" t="s">
        <v>748</v>
      </c>
      <c r="M11" s="129" t="s">
        <v>749</v>
      </c>
      <c r="N11" s="129" t="s">
        <v>750</v>
      </c>
      <c r="O11" s="129" t="s">
        <v>751</v>
      </c>
      <c r="P11" s="129" t="s">
        <v>752</v>
      </c>
      <c r="Q11" s="129" t="s">
        <v>750</v>
      </c>
      <c r="R11" s="129" t="s">
        <v>751</v>
      </c>
      <c r="S11" s="129" t="s">
        <v>752</v>
      </c>
      <c r="T11" s="129" t="s">
        <v>750</v>
      </c>
      <c r="U11" s="129" t="s">
        <v>751</v>
      </c>
      <c r="V11" s="129" t="s">
        <v>752</v>
      </c>
      <c r="W11" s="129" t="s">
        <v>2726</v>
      </c>
      <c r="X11" s="129" t="s">
        <v>2727</v>
      </c>
      <c r="Y11" s="129" t="s">
        <v>2728</v>
      </c>
      <c r="Z11" s="129" t="s">
        <v>2726</v>
      </c>
      <c r="AA11" s="129" t="s">
        <v>2727</v>
      </c>
      <c r="AB11" s="129" t="s">
        <v>2728</v>
      </c>
      <c r="AC11" s="129" t="s">
        <v>2726</v>
      </c>
      <c r="AD11" s="129" t="s">
        <v>2727</v>
      </c>
      <c r="AE11" s="129" t="s">
        <v>2728</v>
      </c>
      <c r="AF11" s="129"/>
      <c r="AG11" s="129"/>
      <c r="AH11" s="129"/>
      <c r="AI11" s="129"/>
      <c r="AJ11" s="129"/>
      <c r="AK11" s="129"/>
    </row>
    <row r="12" spans="1:37" s="120" customFormat="1" ht="15" x14ac:dyDescent="0.25">
      <c r="A12" s="269" t="s">
        <v>3375</v>
      </c>
      <c r="B12" s="269" t="s">
        <v>3376</v>
      </c>
      <c r="C12" s="275">
        <v>632</v>
      </c>
      <c r="D12" s="269">
        <v>1</v>
      </c>
      <c r="E12" s="275">
        <v>4817.724912185894</v>
      </c>
      <c r="F12" s="275">
        <v>2664.0714865434934</v>
      </c>
      <c r="G12" s="275">
        <v>3515.43317224868</v>
      </c>
      <c r="H12" s="275">
        <v>3394.1775686208948</v>
      </c>
      <c r="I12" s="275">
        <v>1927.8427729585237</v>
      </c>
      <c r="J12" s="275">
        <v>2606.4525747533221</v>
      </c>
      <c r="K12" s="275">
        <v>2506.5488865578418</v>
      </c>
      <c r="L12" s="275">
        <v>1924.4139521398611</v>
      </c>
      <c r="M12" s="275">
        <v>2203.736058483084</v>
      </c>
      <c r="N12" s="275">
        <v>2069.9944158388757</v>
      </c>
      <c r="O12" s="275">
        <v>1600.3854499734755</v>
      </c>
      <c r="P12" s="275">
        <v>1732.0287796275009</v>
      </c>
      <c r="Q12" s="275">
        <v>1686.3290349068823</v>
      </c>
      <c r="R12" s="275">
        <v>860.06620800900998</v>
      </c>
      <c r="S12" s="275">
        <v>1310.842208128191</v>
      </c>
      <c r="T12" s="275">
        <v>1050.6575866887524</v>
      </c>
      <c r="U12" s="275">
        <v>860.06620800900998</v>
      </c>
      <c r="V12" s="275">
        <v>934.13669197156037</v>
      </c>
      <c r="W12" s="275">
        <v>10.316946744705938</v>
      </c>
      <c r="X12" s="275">
        <v>0.31084239648525791</v>
      </c>
      <c r="Y12" s="275">
        <v>5.3138945705955978</v>
      </c>
      <c r="Z12" s="275">
        <v>3.7343031796373043</v>
      </c>
      <c r="AA12" s="275">
        <v>3.7343031796373043</v>
      </c>
      <c r="AB12" s="275">
        <v>3.7343031796373043</v>
      </c>
      <c r="AC12" s="275">
        <v>3.7343031796373043</v>
      </c>
      <c r="AD12" s="275">
        <v>3.7343031796373043</v>
      </c>
      <c r="AE12" s="275">
        <v>3.7343031796373043</v>
      </c>
      <c r="AF12" s="275">
        <v>1482.3417327476652</v>
      </c>
      <c r="AG12" s="275">
        <v>137.26337531993181</v>
      </c>
      <c r="AH12" s="275">
        <v>137.26337531993181</v>
      </c>
      <c r="AI12" s="275">
        <v>152.71216923333282</v>
      </c>
      <c r="AJ12" s="275">
        <v>152.71216923333282</v>
      </c>
      <c r="AK12" s="275">
        <v>152.71216923333282</v>
      </c>
    </row>
    <row r="13" spans="1:37" s="120" customFormat="1" ht="15" x14ac:dyDescent="0.25">
      <c r="A13" s="269" t="s">
        <v>3372</v>
      </c>
      <c r="B13" s="269" t="s">
        <v>2712</v>
      </c>
      <c r="C13" s="275">
        <v>269</v>
      </c>
      <c r="D13" s="269">
        <v>0</v>
      </c>
      <c r="E13" s="275">
        <v>2730.9345668040874</v>
      </c>
      <c r="F13" s="275">
        <v>752.29119783302417</v>
      </c>
      <c r="G13" s="275">
        <v>1566.3026293380753</v>
      </c>
      <c r="H13" s="275">
        <v>1552.6909948440029</v>
      </c>
      <c r="I13" s="275">
        <v>839.77086319764726</v>
      </c>
      <c r="J13" s="275">
        <v>1062.6523432256406</v>
      </c>
      <c r="K13" s="275">
        <v>1565.1827950592474</v>
      </c>
      <c r="L13" s="275">
        <v>778.06344822724918</v>
      </c>
      <c r="M13" s="275">
        <v>1091.3579754628706</v>
      </c>
      <c r="N13" s="275">
        <v>674.06472559761517</v>
      </c>
      <c r="O13" s="275">
        <v>248.77354817281409</v>
      </c>
      <c r="P13" s="275">
        <v>378.80737173274815</v>
      </c>
      <c r="Q13" s="275">
        <v>344.87716742027709</v>
      </c>
      <c r="R13" s="275">
        <v>262.62319015979398</v>
      </c>
      <c r="S13" s="275">
        <v>299.01235708805473</v>
      </c>
      <c r="T13" s="275">
        <v>362.62102874653397</v>
      </c>
      <c r="U13" s="275">
        <v>249.99693845650714</v>
      </c>
      <c r="V13" s="275">
        <v>305.81283932789489</v>
      </c>
      <c r="W13" s="275">
        <v>8.0635862508454075</v>
      </c>
      <c r="X13" s="275">
        <v>0.26674892613256168</v>
      </c>
      <c r="Y13" s="275">
        <v>4.1651675884889849</v>
      </c>
      <c r="Z13" s="275">
        <v>3.0258234550629068</v>
      </c>
      <c r="AA13" s="275">
        <v>3.0258234550629068</v>
      </c>
      <c r="AB13" s="275">
        <v>3.0258234550629068</v>
      </c>
      <c r="AC13" s="275">
        <v>3.0258234550629068</v>
      </c>
      <c r="AD13" s="275">
        <v>3.0258234550629068</v>
      </c>
      <c r="AE13" s="275">
        <v>3.0258234550629068</v>
      </c>
      <c r="AF13" s="275">
        <v>642.00424756080213</v>
      </c>
      <c r="AG13" s="275">
        <v>59.448962324258005</v>
      </c>
      <c r="AH13" s="275">
        <v>59.448962324258005</v>
      </c>
      <c r="AI13" s="275">
        <v>72.792900332386353</v>
      </c>
      <c r="AJ13" s="275">
        <v>72.792900332386353</v>
      </c>
      <c r="AK13" s="275">
        <v>72.792900332386353</v>
      </c>
    </row>
    <row r="14" spans="1:37" s="120" customFormat="1" ht="30" x14ac:dyDescent="0.25">
      <c r="A14" s="269" t="s">
        <v>3364</v>
      </c>
      <c r="B14" s="269" t="s">
        <v>719</v>
      </c>
      <c r="C14" s="275">
        <v>4177</v>
      </c>
      <c r="D14" s="269">
        <v>1</v>
      </c>
      <c r="E14" s="275">
        <v>28799.301593357224</v>
      </c>
      <c r="F14" s="275">
        <v>21340.908349375055</v>
      </c>
      <c r="G14" s="275">
        <v>23840.151547801957</v>
      </c>
      <c r="H14" s="275">
        <v>23909.878548144039</v>
      </c>
      <c r="I14" s="275">
        <v>19293.405691074258</v>
      </c>
      <c r="J14" s="275">
        <v>21077.555460021573</v>
      </c>
      <c r="K14" s="275">
        <v>20478.967963890151</v>
      </c>
      <c r="L14" s="275">
        <v>17985.868013032603</v>
      </c>
      <c r="M14" s="275">
        <v>18829.806581684639</v>
      </c>
      <c r="N14" s="275">
        <v>12445.50553705574</v>
      </c>
      <c r="O14" s="275">
        <v>9231.0703686083307</v>
      </c>
      <c r="P14" s="275">
        <v>10254.647399413632</v>
      </c>
      <c r="Q14" s="275">
        <v>10889.183279327845</v>
      </c>
      <c r="R14" s="275">
        <v>8297.4933368663951</v>
      </c>
      <c r="S14" s="275">
        <v>9366.4051902579195</v>
      </c>
      <c r="T14" s="275">
        <v>9138.8356785393644</v>
      </c>
      <c r="U14" s="275">
        <v>7991.9093201381329</v>
      </c>
      <c r="V14" s="275">
        <v>8470.0768903724929</v>
      </c>
      <c r="W14" s="275">
        <v>24898.501381331924</v>
      </c>
      <c r="X14" s="275">
        <v>22631.846198714811</v>
      </c>
      <c r="Y14" s="275">
        <v>23765.173790023367</v>
      </c>
      <c r="Z14" s="275">
        <v>906.26277630795755</v>
      </c>
      <c r="AA14" s="275">
        <v>906.26277630795755</v>
      </c>
      <c r="AB14" s="275">
        <v>906.26277630795755</v>
      </c>
      <c r="AC14" s="275">
        <v>906.26277630795755</v>
      </c>
      <c r="AD14" s="275">
        <v>906.26277630795755</v>
      </c>
      <c r="AE14" s="275">
        <v>906.26277630795755</v>
      </c>
      <c r="AF14" s="275">
        <v>10655.066325543703</v>
      </c>
      <c r="AG14" s="275">
        <v>981.84574752342394</v>
      </c>
      <c r="AH14" s="275">
        <v>981.84574752342394</v>
      </c>
      <c r="AI14" s="275">
        <v>1537.1155240854134</v>
      </c>
      <c r="AJ14" s="275">
        <v>1537.1155240854134</v>
      </c>
      <c r="AK14" s="275">
        <v>1537.1155240854134</v>
      </c>
    </row>
    <row r="15" spans="1:37" s="120" customFormat="1" ht="30" x14ac:dyDescent="0.25">
      <c r="A15" s="269" t="s">
        <v>3314</v>
      </c>
      <c r="B15" s="269" t="s">
        <v>697</v>
      </c>
      <c r="C15" s="275">
        <v>903</v>
      </c>
      <c r="D15" s="269" t="s">
        <v>802</v>
      </c>
      <c r="E15" s="275">
        <v>10960.75717397372</v>
      </c>
      <c r="F15" s="275">
        <v>7303.4169082627641</v>
      </c>
      <c r="G15" s="275">
        <v>8699.7645732074488</v>
      </c>
      <c r="H15" s="275">
        <v>9671.9267542959551</v>
      </c>
      <c r="I15" s="275">
        <v>7292.8330222835975</v>
      </c>
      <c r="J15" s="275">
        <v>8559.4865432455499</v>
      </c>
      <c r="K15" s="275">
        <v>9911.8200935689856</v>
      </c>
      <c r="L15" s="275">
        <v>7454.1217419750228</v>
      </c>
      <c r="M15" s="275">
        <v>8537.1784680755081</v>
      </c>
      <c r="N15" s="275">
        <v>2867.1223730344191</v>
      </c>
      <c r="O15" s="275">
        <v>1877.1391974301309</v>
      </c>
      <c r="P15" s="275">
        <v>2207.8690997970011</v>
      </c>
      <c r="Q15" s="275">
        <v>2513.8875909841072</v>
      </c>
      <c r="R15" s="275">
        <v>1887.0578288648967</v>
      </c>
      <c r="S15" s="275">
        <v>2196.4577586167234</v>
      </c>
      <c r="T15" s="275">
        <v>2620.142336989511</v>
      </c>
      <c r="U15" s="275">
        <v>1879.0947279613627</v>
      </c>
      <c r="V15" s="275">
        <v>2159.7505481345024</v>
      </c>
      <c r="W15" s="275">
        <v>56.645605421123015</v>
      </c>
      <c r="X15" s="275">
        <v>1.8668786808312205</v>
      </c>
      <c r="Y15" s="275">
        <v>29.256242050977118</v>
      </c>
      <c r="Z15" s="275">
        <v>19.336373988962809</v>
      </c>
      <c r="AA15" s="275">
        <v>19.336373988962809</v>
      </c>
      <c r="AB15" s="275">
        <v>19.336373988962809</v>
      </c>
      <c r="AC15" s="275">
        <v>19.336373988962809</v>
      </c>
      <c r="AD15" s="275">
        <v>19.336373988962809</v>
      </c>
      <c r="AE15" s="275">
        <v>19.336373988962809</v>
      </c>
      <c r="AF15" s="275">
        <v>3387.3350973056736</v>
      </c>
      <c r="AG15" s="275">
        <v>313.66372593829931</v>
      </c>
      <c r="AH15" s="275">
        <v>313.66372593829931</v>
      </c>
      <c r="AI15" s="275">
        <v>720.77458816463582</v>
      </c>
      <c r="AJ15" s="275">
        <v>720.77458816463582</v>
      </c>
      <c r="AK15" s="275">
        <v>720.77458816463582</v>
      </c>
    </row>
    <row r="16" spans="1:37" s="120" customFormat="1" ht="12.75" x14ac:dyDescent="0.2">
      <c r="C16" s="264"/>
      <c r="D16" s="133"/>
    </row>
    <row r="17" spans="3:4" s="120" customFormat="1" ht="12.75" x14ac:dyDescent="0.2">
      <c r="C17" s="264"/>
      <c r="D17" s="133"/>
    </row>
    <row r="18" spans="3:4" s="120" customFormat="1" ht="12.75" x14ac:dyDescent="0.2">
      <c r="C18" s="264"/>
      <c r="D18" s="133"/>
    </row>
    <row r="19" spans="3:4" s="120" customFormat="1" ht="12.75" x14ac:dyDescent="0.2">
      <c r="C19" s="264"/>
      <c r="D19" s="133"/>
    </row>
    <row r="20" spans="3:4" s="120" customFormat="1" ht="12.75" x14ac:dyDescent="0.2">
      <c r="C20" s="264"/>
      <c r="D20" s="133"/>
    </row>
    <row r="21" spans="3:4" s="120" customFormat="1" ht="12.75" x14ac:dyDescent="0.2">
      <c r="C21" s="264"/>
      <c r="D21" s="133"/>
    </row>
    <row r="22" spans="3:4" s="120" customFormat="1" ht="12.75" x14ac:dyDescent="0.2">
      <c r="C22" s="264"/>
      <c r="D22" s="133"/>
    </row>
    <row r="23" spans="3:4" s="120" customFormat="1" ht="12.75" x14ac:dyDescent="0.2">
      <c r="C23" s="264"/>
      <c r="D23" s="133"/>
    </row>
    <row r="24" spans="3:4" s="120" customFormat="1" ht="12.75" x14ac:dyDescent="0.2">
      <c r="C24" s="264"/>
      <c r="D24" s="133"/>
    </row>
    <row r="25" spans="3:4" s="120" customFormat="1" ht="12.75" x14ac:dyDescent="0.2">
      <c r="C25" s="264"/>
      <c r="D25" s="133"/>
    </row>
    <row r="26" spans="3:4" s="120" customFormat="1" ht="12.75" x14ac:dyDescent="0.2">
      <c r="C26" s="264"/>
      <c r="D26" s="133"/>
    </row>
    <row r="27" spans="3:4" s="120" customFormat="1" ht="12.75" x14ac:dyDescent="0.2">
      <c r="C27" s="264"/>
      <c r="D27" s="133"/>
    </row>
    <row r="28" spans="3:4" s="120" customFormat="1" ht="12.75" x14ac:dyDescent="0.2">
      <c r="C28" s="264"/>
      <c r="D28" s="133"/>
    </row>
    <row r="29" spans="3:4" s="120" customFormat="1" ht="12.75" x14ac:dyDescent="0.2">
      <c r="C29" s="264"/>
      <c r="D29" s="133"/>
    </row>
    <row r="30" spans="3:4" s="120" customFormat="1" ht="12.75" x14ac:dyDescent="0.2">
      <c r="C30" s="264"/>
      <c r="D30" s="133"/>
    </row>
    <row r="31" spans="3:4" s="120" customFormat="1" ht="12.75" x14ac:dyDescent="0.2">
      <c r="C31" s="264"/>
      <c r="D31" s="133"/>
    </row>
    <row r="32" spans="3:4" s="120" customFormat="1" ht="12.75" x14ac:dyDescent="0.2">
      <c r="C32" s="264"/>
      <c r="D32" s="133"/>
    </row>
    <row r="33" spans="3:4" s="120" customFormat="1" ht="12.75" x14ac:dyDescent="0.2">
      <c r="C33" s="264"/>
      <c r="D33" s="133"/>
    </row>
    <row r="34" spans="3:4" s="120" customFormat="1" ht="12.75" x14ac:dyDescent="0.2">
      <c r="C34" s="264"/>
      <c r="D34" s="133"/>
    </row>
    <row r="35" spans="3:4" s="120" customFormat="1" ht="12.75" x14ac:dyDescent="0.2">
      <c r="C35" s="264"/>
      <c r="D35" s="133"/>
    </row>
    <row r="36" spans="3:4" s="120" customFormat="1" ht="12.75" x14ac:dyDescent="0.2">
      <c r="C36" s="264"/>
      <c r="D36" s="133"/>
    </row>
    <row r="37" spans="3:4" s="120" customFormat="1" ht="12.75" x14ac:dyDescent="0.2">
      <c r="C37" s="264"/>
      <c r="D37" s="133"/>
    </row>
    <row r="38" spans="3:4" s="120" customFormat="1" ht="12.75" x14ac:dyDescent="0.2">
      <c r="C38" s="264"/>
      <c r="D38" s="133"/>
    </row>
    <row r="39" spans="3:4" s="120" customFormat="1" ht="12.75" x14ac:dyDescent="0.2">
      <c r="C39" s="264"/>
      <c r="D39" s="133"/>
    </row>
    <row r="40" spans="3:4" s="120" customFormat="1" ht="12.75" x14ac:dyDescent="0.2">
      <c r="C40" s="264"/>
      <c r="D40" s="133"/>
    </row>
    <row r="41" spans="3:4" s="120" customFormat="1" ht="12.75" x14ac:dyDescent="0.2">
      <c r="C41" s="264"/>
      <c r="D41" s="133"/>
    </row>
    <row r="42" spans="3:4" s="120" customFormat="1" ht="12.75" x14ac:dyDescent="0.2">
      <c r="C42" s="264"/>
      <c r="D42" s="133"/>
    </row>
    <row r="43" spans="3:4" s="120" customFormat="1" ht="12.75" x14ac:dyDescent="0.2">
      <c r="C43" s="264"/>
      <c r="D43" s="133"/>
    </row>
    <row r="44" spans="3:4" s="120" customFormat="1" ht="12.75" x14ac:dyDescent="0.2">
      <c r="C44" s="264"/>
      <c r="D44" s="133"/>
    </row>
    <row r="45" spans="3:4" s="120" customFormat="1" ht="12.75" x14ac:dyDescent="0.2">
      <c r="C45" s="264"/>
      <c r="D45" s="133"/>
    </row>
    <row r="46" spans="3:4" s="120" customFormat="1" ht="12.75" x14ac:dyDescent="0.2">
      <c r="C46" s="264"/>
      <c r="D46" s="133"/>
    </row>
    <row r="47" spans="3:4" s="120" customFormat="1" ht="12.75" x14ac:dyDescent="0.2">
      <c r="C47" s="264"/>
      <c r="D47" s="133"/>
    </row>
    <row r="48" spans="3:4" s="120" customFormat="1" ht="12.75" x14ac:dyDescent="0.2">
      <c r="C48" s="264"/>
      <c r="D48" s="133"/>
    </row>
    <row r="49" spans="3:4" s="120" customFormat="1" ht="12.75" x14ac:dyDescent="0.2">
      <c r="C49" s="264"/>
      <c r="D49" s="133"/>
    </row>
    <row r="50" spans="3:4" s="120" customFormat="1" ht="12.75" x14ac:dyDescent="0.2">
      <c r="C50" s="264"/>
      <c r="D50" s="133"/>
    </row>
    <row r="51" spans="3:4" s="120" customFormat="1" ht="12.75" x14ac:dyDescent="0.2">
      <c r="C51" s="264"/>
      <c r="D51" s="133"/>
    </row>
    <row r="52" spans="3:4" s="120" customFormat="1" ht="12.75" x14ac:dyDescent="0.2">
      <c r="C52" s="264"/>
      <c r="D52" s="133"/>
    </row>
    <row r="53" spans="3:4" s="120" customFormat="1" ht="12.75" x14ac:dyDescent="0.2">
      <c r="C53" s="264"/>
      <c r="D53" s="133"/>
    </row>
    <row r="54" spans="3:4" s="120" customFormat="1" ht="12.75" x14ac:dyDescent="0.2">
      <c r="C54" s="264"/>
      <c r="D54" s="133"/>
    </row>
    <row r="55" spans="3:4" s="120" customFormat="1" ht="12.75" x14ac:dyDescent="0.2">
      <c r="C55" s="264"/>
      <c r="D55" s="133"/>
    </row>
    <row r="56" spans="3:4" s="120" customFormat="1" ht="12.75" x14ac:dyDescent="0.2">
      <c r="C56" s="264"/>
      <c r="D56" s="133"/>
    </row>
    <row r="57" spans="3:4" s="120" customFormat="1" ht="12.75" x14ac:dyDescent="0.2">
      <c r="C57" s="264"/>
      <c r="D57" s="133"/>
    </row>
    <row r="58" spans="3:4" s="120" customFormat="1" ht="12.75" x14ac:dyDescent="0.2">
      <c r="C58" s="264"/>
      <c r="D58" s="133"/>
    </row>
    <row r="59" spans="3:4" s="120" customFormat="1" ht="12.75" x14ac:dyDescent="0.2">
      <c r="C59" s="264"/>
      <c r="D59" s="133"/>
    </row>
    <row r="60" spans="3:4" s="120" customFormat="1" ht="12.75" x14ac:dyDescent="0.2">
      <c r="C60" s="264"/>
      <c r="D60" s="133"/>
    </row>
    <row r="61" spans="3:4" s="120" customFormat="1" ht="12.75" x14ac:dyDescent="0.2">
      <c r="C61" s="264"/>
      <c r="D61" s="133"/>
    </row>
    <row r="62" spans="3:4" s="120" customFormat="1" ht="12.75" x14ac:dyDescent="0.2">
      <c r="C62" s="264"/>
      <c r="D62" s="133"/>
    </row>
    <row r="63" spans="3:4" s="120" customFormat="1" ht="12.75" x14ac:dyDescent="0.2">
      <c r="C63" s="264"/>
      <c r="D63" s="133"/>
    </row>
    <row r="64" spans="3:4" s="120" customFormat="1" ht="12.75" x14ac:dyDescent="0.2">
      <c r="C64" s="264"/>
      <c r="D64" s="133"/>
    </row>
    <row r="65" spans="3:4" s="120" customFormat="1" ht="12.75" x14ac:dyDescent="0.2">
      <c r="C65" s="264"/>
      <c r="D65" s="133"/>
    </row>
    <row r="66" spans="3:4" s="120" customFormat="1" ht="12.75" x14ac:dyDescent="0.2">
      <c r="C66" s="264"/>
      <c r="D66" s="133"/>
    </row>
    <row r="67" spans="3:4" s="120" customFormat="1" ht="12.75" x14ac:dyDescent="0.2">
      <c r="C67" s="264"/>
      <c r="D67" s="133"/>
    </row>
    <row r="68" spans="3:4" s="120" customFormat="1" ht="12.75" x14ac:dyDescent="0.2">
      <c r="C68" s="264"/>
      <c r="D68" s="133"/>
    </row>
    <row r="69" spans="3:4" s="120" customFormat="1" ht="12.75" x14ac:dyDescent="0.2">
      <c r="C69" s="264"/>
      <c r="D69" s="133"/>
    </row>
    <row r="70" spans="3:4" s="120" customFormat="1" ht="12.75" x14ac:dyDescent="0.2">
      <c r="C70" s="264"/>
      <c r="D70" s="133"/>
    </row>
    <row r="71" spans="3:4" s="120" customFormat="1" ht="12.75" x14ac:dyDescent="0.2">
      <c r="C71" s="264"/>
      <c r="D71" s="133"/>
    </row>
    <row r="72" spans="3:4" s="120" customFormat="1" ht="12.75" x14ac:dyDescent="0.2">
      <c r="C72" s="264"/>
      <c r="D72" s="133"/>
    </row>
    <row r="73" spans="3:4" s="120" customFormat="1" ht="12.75" x14ac:dyDescent="0.2">
      <c r="C73" s="264"/>
      <c r="D73" s="133"/>
    </row>
    <row r="74" spans="3:4" s="120" customFormat="1" ht="12.75" x14ac:dyDescent="0.2">
      <c r="C74" s="264"/>
      <c r="D74" s="133"/>
    </row>
    <row r="75" spans="3:4" s="120" customFormat="1" ht="12.75" x14ac:dyDescent="0.2">
      <c r="C75" s="264"/>
      <c r="D75" s="133"/>
    </row>
    <row r="76" spans="3:4" s="120" customFormat="1" ht="12.75" x14ac:dyDescent="0.2">
      <c r="C76" s="264"/>
      <c r="D76" s="133"/>
    </row>
    <row r="77" spans="3:4" s="120" customFormat="1" ht="12.75" x14ac:dyDescent="0.2">
      <c r="C77" s="264"/>
      <c r="D77" s="133"/>
    </row>
    <row r="78" spans="3:4" s="120" customFormat="1" ht="12.75" x14ac:dyDescent="0.2">
      <c r="C78" s="264"/>
      <c r="D78" s="133"/>
    </row>
    <row r="79" spans="3:4" s="120" customFormat="1" ht="12.75" x14ac:dyDescent="0.2">
      <c r="C79" s="264"/>
      <c r="D79" s="133"/>
    </row>
    <row r="80" spans="3:4" s="120" customFormat="1" ht="12.75" x14ac:dyDescent="0.2">
      <c r="C80" s="264"/>
      <c r="D80" s="133"/>
    </row>
    <row r="81" spans="3:4" s="120" customFormat="1" ht="12.75" x14ac:dyDescent="0.2">
      <c r="C81" s="264"/>
      <c r="D81" s="133"/>
    </row>
    <row r="82" spans="3:4" s="120" customFormat="1" ht="12.75" x14ac:dyDescent="0.2">
      <c r="C82" s="264"/>
      <c r="D82" s="133"/>
    </row>
    <row r="83" spans="3:4" s="120" customFormat="1" ht="12.75" x14ac:dyDescent="0.2">
      <c r="C83" s="264"/>
      <c r="D83" s="133"/>
    </row>
    <row r="84" spans="3:4" s="120" customFormat="1" ht="12.75" x14ac:dyDescent="0.2">
      <c r="C84" s="264"/>
      <c r="D84" s="133"/>
    </row>
    <row r="85" spans="3:4" s="120" customFormat="1" ht="12.75" x14ac:dyDescent="0.2">
      <c r="C85" s="264"/>
      <c r="D85" s="133"/>
    </row>
    <row r="86" spans="3:4" s="120" customFormat="1" ht="12.75" x14ac:dyDescent="0.2">
      <c r="C86" s="264"/>
      <c r="D86" s="133"/>
    </row>
    <row r="87" spans="3:4" s="120" customFormat="1" ht="12.75" x14ac:dyDescent="0.2">
      <c r="C87" s="264"/>
      <c r="D87" s="133"/>
    </row>
    <row r="88" spans="3:4" s="120" customFormat="1" ht="12.75" x14ac:dyDescent="0.2">
      <c r="C88" s="264"/>
      <c r="D88" s="133"/>
    </row>
    <row r="89" spans="3:4" s="120" customFormat="1" ht="12.75" x14ac:dyDescent="0.2">
      <c r="C89" s="264"/>
      <c r="D89" s="133"/>
    </row>
    <row r="90" spans="3:4" s="120" customFormat="1" ht="12.75" x14ac:dyDescent="0.2">
      <c r="C90" s="264"/>
      <c r="D90" s="133"/>
    </row>
    <row r="91" spans="3:4" s="120" customFormat="1" ht="12.75" x14ac:dyDescent="0.2">
      <c r="C91" s="264"/>
      <c r="D91" s="133"/>
    </row>
    <row r="92" spans="3:4" s="120" customFormat="1" ht="12.75" x14ac:dyDescent="0.2">
      <c r="C92" s="264"/>
      <c r="D92" s="133"/>
    </row>
    <row r="93" spans="3:4" s="120" customFormat="1" ht="12.75" x14ac:dyDescent="0.2">
      <c r="C93" s="264"/>
      <c r="D93" s="133"/>
    </row>
    <row r="94" spans="3:4" s="120" customFormat="1" ht="12.75" x14ac:dyDescent="0.2">
      <c r="C94" s="264"/>
      <c r="D94" s="133"/>
    </row>
    <row r="95" spans="3:4" s="120" customFormat="1" ht="12.75" x14ac:dyDescent="0.2">
      <c r="C95" s="264"/>
      <c r="D95" s="133"/>
    </row>
    <row r="96" spans="3:4" s="120" customFormat="1" ht="12.75" x14ac:dyDescent="0.2">
      <c r="C96" s="264"/>
      <c r="D96" s="133"/>
    </row>
    <row r="97" spans="3:4" s="120" customFormat="1" ht="12.75" x14ac:dyDescent="0.2">
      <c r="C97" s="264"/>
      <c r="D97" s="133"/>
    </row>
    <row r="98" spans="3:4" s="120" customFormat="1" ht="12.75" x14ac:dyDescent="0.2">
      <c r="C98" s="264"/>
      <c r="D98" s="133"/>
    </row>
    <row r="99" spans="3:4" s="120" customFormat="1" ht="12.75" x14ac:dyDescent="0.2">
      <c r="C99" s="264"/>
      <c r="D99" s="133"/>
    </row>
    <row r="100" spans="3:4" s="120" customFormat="1" ht="12.75" x14ac:dyDescent="0.2">
      <c r="C100" s="264"/>
      <c r="D100" s="133"/>
    </row>
    <row r="101" spans="3:4" s="120" customFormat="1" ht="12.75" x14ac:dyDescent="0.2">
      <c r="C101" s="264"/>
      <c r="D101" s="133"/>
    </row>
    <row r="102" spans="3:4" s="120" customFormat="1" ht="12.75" x14ac:dyDescent="0.2">
      <c r="C102" s="264"/>
      <c r="D102" s="133"/>
    </row>
    <row r="103" spans="3:4" s="120" customFormat="1" ht="12.75" x14ac:dyDescent="0.2">
      <c r="C103" s="264"/>
      <c r="D103" s="133"/>
    </row>
    <row r="104" spans="3:4" s="120" customFormat="1" ht="12.75" x14ac:dyDescent="0.2">
      <c r="C104" s="264"/>
      <c r="D104" s="133"/>
    </row>
    <row r="105" spans="3:4" s="120" customFormat="1" ht="12.75" x14ac:dyDescent="0.2">
      <c r="C105" s="264"/>
      <c r="D105" s="133"/>
    </row>
    <row r="106" spans="3:4" s="120" customFormat="1" ht="12.75" x14ac:dyDescent="0.2">
      <c r="C106" s="264"/>
      <c r="D106" s="133"/>
    </row>
    <row r="107" spans="3:4" s="120" customFormat="1" ht="12.75" x14ac:dyDescent="0.2">
      <c r="C107" s="264"/>
      <c r="D107" s="133"/>
    </row>
    <row r="108" spans="3:4" s="120" customFormat="1" ht="12.75" x14ac:dyDescent="0.2">
      <c r="C108" s="264"/>
      <c r="D108" s="133"/>
    </row>
    <row r="109" spans="3:4" s="120" customFormat="1" ht="12.75" x14ac:dyDescent="0.2">
      <c r="C109" s="264"/>
      <c r="D109" s="133"/>
    </row>
    <row r="110" spans="3:4" s="120" customFormat="1" ht="12.75" x14ac:dyDescent="0.2">
      <c r="C110" s="264"/>
      <c r="D110" s="133"/>
    </row>
    <row r="111" spans="3:4" s="120" customFormat="1" ht="12.75" x14ac:dyDescent="0.2">
      <c r="C111" s="264"/>
      <c r="D111" s="133"/>
    </row>
    <row r="112" spans="3:4" s="120" customFormat="1" ht="12.75" x14ac:dyDescent="0.2">
      <c r="C112" s="264"/>
      <c r="D112" s="133"/>
    </row>
    <row r="113" spans="3:4" s="120" customFormat="1" ht="12.75" x14ac:dyDescent="0.2">
      <c r="C113" s="264"/>
      <c r="D113" s="133"/>
    </row>
    <row r="114" spans="3:4" s="120" customFormat="1" ht="12.75" x14ac:dyDescent="0.2">
      <c r="C114" s="264"/>
      <c r="D114" s="133"/>
    </row>
    <row r="115" spans="3:4" s="120" customFormat="1" ht="12.75" x14ac:dyDescent="0.2">
      <c r="C115" s="264"/>
      <c r="D115" s="133"/>
    </row>
    <row r="116" spans="3:4" s="120" customFormat="1" ht="12.75" x14ac:dyDescent="0.2">
      <c r="C116" s="264"/>
      <c r="D116" s="133"/>
    </row>
    <row r="117" spans="3:4" s="120" customFormat="1" ht="12.75" x14ac:dyDescent="0.2">
      <c r="C117" s="264"/>
      <c r="D117" s="133"/>
    </row>
    <row r="118" spans="3:4" s="120" customFormat="1" ht="12.75" x14ac:dyDescent="0.2">
      <c r="C118" s="264"/>
      <c r="D118" s="133"/>
    </row>
    <row r="119" spans="3:4" s="120" customFormat="1" ht="12.75" x14ac:dyDescent="0.2">
      <c r="C119" s="264"/>
      <c r="D119" s="133"/>
    </row>
    <row r="120" spans="3:4" s="120" customFormat="1" ht="12.75" x14ac:dyDescent="0.2">
      <c r="C120" s="264"/>
      <c r="D120" s="133"/>
    </row>
    <row r="121" spans="3:4" s="120" customFormat="1" ht="12.75" x14ac:dyDescent="0.2">
      <c r="C121" s="264"/>
      <c r="D121" s="133"/>
    </row>
    <row r="122" spans="3:4" s="120" customFormat="1" ht="12.75" x14ac:dyDescent="0.2">
      <c r="C122" s="264"/>
      <c r="D122" s="133"/>
    </row>
    <row r="123" spans="3:4" s="120" customFormat="1" ht="12.75" x14ac:dyDescent="0.2">
      <c r="C123" s="264"/>
      <c r="D123" s="133"/>
    </row>
    <row r="124" spans="3:4" s="120" customFormat="1" ht="12.75" x14ac:dyDescent="0.2">
      <c r="C124" s="264"/>
      <c r="D124" s="133"/>
    </row>
    <row r="125" spans="3:4" s="120" customFormat="1" ht="12.75" x14ac:dyDescent="0.2">
      <c r="C125" s="264"/>
      <c r="D125" s="133"/>
    </row>
    <row r="126" spans="3:4" s="120" customFormat="1" ht="12.75" x14ac:dyDescent="0.2">
      <c r="C126" s="264"/>
      <c r="D126" s="133"/>
    </row>
    <row r="127" spans="3:4" s="120" customFormat="1" ht="12.75" x14ac:dyDescent="0.2">
      <c r="C127" s="264"/>
      <c r="D127" s="133"/>
    </row>
    <row r="128" spans="3:4" s="120" customFormat="1" ht="12.75" x14ac:dyDescent="0.2">
      <c r="C128" s="264"/>
      <c r="D128" s="133"/>
    </row>
    <row r="129" spans="3:4" s="120" customFormat="1" ht="12.75" x14ac:dyDescent="0.2">
      <c r="C129" s="264"/>
      <c r="D129" s="133"/>
    </row>
    <row r="130" spans="3:4" s="120" customFormat="1" ht="12.75" x14ac:dyDescent="0.2">
      <c r="C130" s="264"/>
      <c r="D130" s="133"/>
    </row>
    <row r="131" spans="3:4" s="120" customFormat="1" ht="12.75" x14ac:dyDescent="0.2">
      <c r="C131" s="264"/>
      <c r="D131" s="133"/>
    </row>
    <row r="132" spans="3:4" s="120" customFormat="1" ht="12.75" x14ac:dyDescent="0.2">
      <c r="C132" s="264"/>
      <c r="D132" s="133"/>
    </row>
    <row r="133" spans="3:4" s="120" customFormat="1" ht="12.75" x14ac:dyDescent="0.2">
      <c r="C133" s="264"/>
      <c r="D133" s="133"/>
    </row>
    <row r="134" spans="3:4" s="120" customFormat="1" ht="12.75" x14ac:dyDescent="0.2">
      <c r="C134" s="264"/>
      <c r="D134" s="133"/>
    </row>
    <row r="135" spans="3:4" s="120" customFormat="1" ht="12.75" x14ac:dyDescent="0.2">
      <c r="C135" s="264"/>
      <c r="D135" s="133"/>
    </row>
    <row r="136" spans="3:4" s="120" customFormat="1" ht="12.75" x14ac:dyDescent="0.2">
      <c r="C136" s="264"/>
      <c r="D136" s="133"/>
    </row>
    <row r="137" spans="3:4" s="120" customFormat="1" ht="12.75" x14ac:dyDescent="0.2">
      <c r="C137" s="264"/>
      <c r="D137" s="133"/>
    </row>
    <row r="138" spans="3:4" s="120" customFormat="1" ht="12.75" x14ac:dyDescent="0.2">
      <c r="C138" s="264"/>
      <c r="D138" s="133"/>
    </row>
    <row r="139" spans="3:4" s="120" customFormat="1" ht="12.75" x14ac:dyDescent="0.2">
      <c r="C139" s="264"/>
      <c r="D139" s="133"/>
    </row>
    <row r="140" spans="3:4" s="120" customFormat="1" ht="12.75" x14ac:dyDescent="0.2">
      <c r="C140" s="264"/>
      <c r="D140" s="133"/>
    </row>
    <row r="141" spans="3:4" s="120" customFormat="1" ht="12.75" x14ac:dyDescent="0.2">
      <c r="C141" s="264"/>
      <c r="D141" s="133"/>
    </row>
    <row r="142" spans="3:4" s="120" customFormat="1" ht="12.75" x14ac:dyDescent="0.2">
      <c r="C142" s="264"/>
      <c r="D142" s="133"/>
    </row>
    <row r="143" spans="3:4" s="120" customFormat="1" ht="12.75" x14ac:dyDescent="0.2">
      <c r="C143" s="264"/>
      <c r="D143" s="133"/>
    </row>
    <row r="144" spans="3:4" s="120" customFormat="1" ht="12.75" x14ac:dyDescent="0.2">
      <c r="C144" s="264"/>
      <c r="D144" s="133"/>
    </row>
    <row r="145" spans="3:4" s="120" customFormat="1" ht="12.75" x14ac:dyDescent="0.2">
      <c r="C145" s="264"/>
      <c r="D145" s="133"/>
    </row>
    <row r="146" spans="3:4" s="120" customFormat="1" ht="12.75" x14ac:dyDescent="0.2">
      <c r="C146" s="264"/>
      <c r="D146" s="133"/>
    </row>
    <row r="147" spans="3:4" s="120" customFormat="1" ht="12.75" x14ac:dyDescent="0.2">
      <c r="C147" s="264"/>
      <c r="D147" s="133"/>
    </row>
    <row r="148" spans="3:4" s="120" customFormat="1" ht="12.75" x14ac:dyDescent="0.2">
      <c r="C148" s="264"/>
      <c r="D148" s="133"/>
    </row>
    <row r="149" spans="3:4" s="120" customFormat="1" ht="12.75" x14ac:dyDescent="0.2">
      <c r="C149" s="264"/>
      <c r="D149" s="133"/>
    </row>
    <row r="150" spans="3:4" s="120" customFormat="1" ht="12.75" x14ac:dyDescent="0.2">
      <c r="C150" s="264"/>
      <c r="D150" s="133"/>
    </row>
    <row r="151" spans="3:4" s="120" customFormat="1" ht="12.75" x14ac:dyDescent="0.2">
      <c r="C151" s="264"/>
      <c r="D151" s="133"/>
    </row>
    <row r="152" spans="3:4" s="120" customFormat="1" ht="12.75" x14ac:dyDescent="0.2">
      <c r="C152" s="264"/>
      <c r="D152" s="133"/>
    </row>
    <row r="153" spans="3:4" s="120" customFormat="1" ht="12.75" x14ac:dyDescent="0.2">
      <c r="C153" s="264"/>
      <c r="D153" s="133"/>
    </row>
    <row r="154" spans="3:4" s="120" customFormat="1" ht="12.75" x14ac:dyDescent="0.2">
      <c r="C154" s="264"/>
      <c r="D154" s="133"/>
    </row>
    <row r="155" spans="3:4" s="120" customFormat="1" ht="12.75" x14ac:dyDescent="0.2">
      <c r="C155" s="264"/>
      <c r="D155" s="133"/>
    </row>
    <row r="156" spans="3:4" s="120" customFormat="1" ht="12.75" x14ac:dyDescent="0.2">
      <c r="C156" s="264"/>
      <c r="D156" s="133"/>
    </row>
    <row r="157" spans="3:4" s="120" customFormat="1" ht="12.75" x14ac:dyDescent="0.2">
      <c r="C157" s="264"/>
      <c r="D157" s="133"/>
    </row>
    <row r="158" spans="3:4" s="120" customFormat="1" ht="12.75" x14ac:dyDescent="0.2">
      <c r="C158" s="264"/>
      <c r="D158" s="133"/>
    </row>
    <row r="159" spans="3:4" s="120" customFormat="1" ht="12.75" x14ac:dyDescent="0.2">
      <c r="C159" s="264"/>
      <c r="D159" s="133"/>
    </row>
    <row r="160" spans="3:4" s="120" customFormat="1" ht="12.75" x14ac:dyDescent="0.2">
      <c r="C160" s="264"/>
      <c r="D160" s="133"/>
    </row>
    <row r="161" spans="3:4" s="120" customFormat="1" ht="12.75" x14ac:dyDescent="0.2">
      <c r="C161" s="264"/>
      <c r="D161" s="133"/>
    </row>
    <row r="162" spans="3:4" s="120" customFormat="1" ht="12.75" x14ac:dyDescent="0.2">
      <c r="C162" s="264"/>
      <c r="D162" s="133"/>
    </row>
    <row r="163" spans="3:4" s="120" customFormat="1" ht="12.75" x14ac:dyDescent="0.2">
      <c r="C163" s="264"/>
      <c r="D163" s="133"/>
    </row>
    <row r="164" spans="3:4" s="120" customFormat="1" ht="12.75" x14ac:dyDescent="0.2">
      <c r="C164" s="264"/>
      <c r="D164" s="133"/>
    </row>
    <row r="165" spans="3:4" s="120" customFormat="1" ht="12.75" x14ac:dyDescent="0.2">
      <c r="C165" s="264"/>
      <c r="D165" s="133"/>
    </row>
    <row r="166" spans="3:4" s="120" customFormat="1" ht="12.75" x14ac:dyDescent="0.2">
      <c r="C166" s="264"/>
      <c r="D166" s="133"/>
    </row>
    <row r="167" spans="3:4" s="120" customFormat="1" ht="12.75" x14ac:dyDescent="0.2">
      <c r="C167" s="264"/>
      <c r="D167" s="133"/>
    </row>
    <row r="168" spans="3:4" s="120" customFormat="1" ht="12.75" x14ac:dyDescent="0.2">
      <c r="C168" s="264"/>
      <c r="D168" s="133"/>
    </row>
    <row r="169" spans="3:4" s="120" customFormat="1" ht="12.75" x14ac:dyDescent="0.2">
      <c r="C169" s="264"/>
      <c r="D169" s="133"/>
    </row>
    <row r="170" spans="3:4" s="120" customFormat="1" ht="12.75" x14ac:dyDescent="0.2">
      <c r="C170" s="264"/>
      <c r="D170" s="133"/>
    </row>
    <row r="171" spans="3:4" s="120" customFormat="1" ht="12.75" x14ac:dyDescent="0.2">
      <c r="C171" s="264"/>
      <c r="D171" s="133"/>
    </row>
    <row r="172" spans="3:4" s="120" customFormat="1" ht="12.75" x14ac:dyDescent="0.2">
      <c r="C172" s="264"/>
      <c r="D172" s="133"/>
    </row>
    <row r="173" spans="3:4" s="120" customFormat="1" ht="12.75" x14ac:dyDescent="0.2">
      <c r="C173" s="264"/>
      <c r="D173" s="133"/>
    </row>
    <row r="174" spans="3:4" s="120" customFormat="1" ht="12.75" x14ac:dyDescent="0.2">
      <c r="C174" s="264"/>
      <c r="D174" s="133"/>
    </row>
    <row r="175" spans="3:4" s="120" customFormat="1" ht="12.75" x14ac:dyDescent="0.2">
      <c r="C175" s="264"/>
      <c r="D175" s="133"/>
    </row>
    <row r="176" spans="3:4" s="120" customFormat="1" ht="12.75" x14ac:dyDescent="0.2">
      <c r="C176" s="264"/>
      <c r="D176" s="133"/>
    </row>
    <row r="177" spans="3:4" s="120" customFormat="1" ht="12.75" x14ac:dyDescent="0.2">
      <c r="C177" s="264"/>
      <c r="D177" s="133"/>
    </row>
    <row r="178" spans="3:4" s="120" customFormat="1" ht="12.75" x14ac:dyDescent="0.2">
      <c r="C178" s="264"/>
      <c r="D178" s="133"/>
    </row>
    <row r="179" spans="3:4" s="120" customFormat="1" ht="12.75" x14ac:dyDescent="0.2">
      <c r="C179" s="264"/>
      <c r="D179" s="133"/>
    </row>
    <row r="180" spans="3:4" s="120" customFormat="1" ht="12.75" x14ac:dyDescent="0.2">
      <c r="C180" s="264"/>
      <c r="D180" s="133"/>
    </row>
    <row r="181" spans="3:4" s="120" customFormat="1" ht="12.75" x14ac:dyDescent="0.2">
      <c r="C181" s="264"/>
      <c r="D181" s="133"/>
    </row>
    <row r="182" spans="3:4" s="120" customFormat="1" ht="12.75" x14ac:dyDescent="0.2">
      <c r="C182" s="264"/>
      <c r="D182" s="133"/>
    </row>
    <row r="183" spans="3:4" s="120" customFormat="1" ht="12.75" x14ac:dyDescent="0.2">
      <c r="C183" s="264"/>
      <c r="D183" s="133"/>
    </row>
    <row r="184" spans="3:4" s="120" customFormat="1" ht="12.75" x14ac:dyDescent="0.2">
      <c r="C184" s="264"/>
      <c r="D184" s="133"/>
    </row>
    <row r="185" spans="3:4" s="120" customFormat="1" ht="12.75" x14ac:dyDescent="0.2">
      <c r="C185" s="264"/>
      <c r="D185" s="133"/>
    </row>
    <row r="186" spans="3:4" s="120" customFormat="1" ht="12.75" x14ac:dyDescent="0.2">
      <c r="C186" s="264"/>
      <c r="D186" s="133"/>
    </row>
    <row r="187" spans="3:4" s="120" customFormat="1" ht="12.75" x14ac:dyDescent="0.2">
      <c r="C187" s="264"/>
      <c r="D187" s="133"/>
    </row>
    <row r="188" spans="3:4" s="120" customFormat="1" ht="12.75" x14ac:dyDescent="0.2">
      <c r="C188" s="264"/>
      <c r="D188" s="133"/>
    </row>
    <row r="189" spans="3:4" s="120" customFormat="1" ht="12.75" x14ac:dyDescent="0.2">
      <c r="C189" s="264"/>
      <c r="D189" s="133"/>
    </row>
    <row r="190" spans="3:4" s="120" customFormat="1" ht="12.75" x14ac:dyDescent="0.2">
      <c r="C190" s="264"/>
      <c r="D190" s="133"/>
    </row>
    <row r="191" spans="3:4" s="120" customFormat="1" ht="12.75" x14ac:dyDescent="0.2">
      <c r="C191" s="264"/>
      <c r="D191" s="133"/>
    </row>
    <row r="192" spans="3:4" s="120" customFormat="1" ht="12.75" x14ac:dyDescent="0.2">
      <c r="C192" s="264"/>
      <c r="D192" s="133"/>
    </row>
    <row r="193" spans="3:4" s="120" customFormat="1" ht="12.75" x14ac:dyDescent="0.2">
      <c r="C193" s="264"/>
      <c r="D193" s="133"/>
    </row>
    <row r="194" spans="3:4" s="120" customFormat="1" ht="12.75" x14ac:dyDescent="0.2">
      <c r="C194" s="264"/>
      <c r="D194" s="133"/>
    </row>
    <row r="195" spans="3:4" s="120" customFormat="1" ht="12.75" x14ac:dyDescent="0.2">
      <c r="C195" s="264"/>
      <c r="D195" s="133"/>
    </row>
    <row r="196" spans="3:4" s="120" customFormat="1" ht="12.75" x14ac:dyDescent="0.2">
      <c r="C196" s="264"/>
      <c r="D196" s="133"/>
    </row>
    <row r="197" spans="3:4" s="120" customFormat="1" ht="12.75" x14ac:dyDescent="0.2">
      <c r="C197" s="264"/>
      <c r="D197" s="133"/>
    </row>
    <row r="198" spans="3:4" s="120" customFormat="1" ht="12.75" x14ac:dyDescent="0.2">
      <c r="C198" s="264"/>
      <c r="D198" s="133"/>
    </row>
    <row r="199" spans="3:4" s="120" customFormat="1" ht="12.75" x14ac:dyDescent="0.2">
      <c r="C199" s="264"/>
      <c r="D199" s="133"/>
    </row>
    <row r="200" spans="3:4" s="120" customFormat="1" ht="12.75" x14ac:dyDescent="0.2">
      <c r="C200" s="264"/>
      <c r="D200" s="133"/>
    </row>
    <row r="201" spans="3:4" s="120" customFormat="1" ht="12.75" x14ac:dyDescent="0.2">
      <c r="C201" s="264"/>
      <c r="D201" s="133"/>
    </row>
    <row r="202" spans="3:4" s="120" customFormat="1" ht="12.75" x14ac:dyDescent="0.2">
      <c r="C202" s="264"/>
      <c r="D202" s="133"/>
    </row>
    <row r="203" spans="3:4" s="120" customFormat="1" ht="12.75" x14ac:dyDescent="0.2">
      <c r="C203" s="264"/>
      <c r="D203" s="133"/>
    </row>
    <row r="204" spans="3:4" s="120" customFormat="1" ht="12.75" x14ac:dyDescent="0.2">
      <c r="C204" s="264"/>
      <c r="D204" s="133"/>
    </row>
    <row r="205" spans="3:4" s="120" customFormat="1" ht="12.75" x14ac:dyDescent="0.2">
      <c r="C205" s="264"/>
      <c r="D205" s="133"/>
    </row>
    <row r="206" spans="3:4" s="120" customFormat="1" ht="12.75" x14ac:dyDescent="0.2">
      <c r="C206" s="264"/>
      <c r="D206" s="133"/>
    </row>
    <row r="207" spans="3:4" s="120" customFormat="1" ht="12.75" x14ac:dyDescent="0.2">
      <c r="C207" s="264"/>
      <c r="D207" s="133"/>
    </row>
    <row r="208" spans="3:4" s="120" customFormat="1" ht="12.75" x14ac:dyDescent="0.2">
      <c r="C208" s="264"/>
      <c r="D208" s="133"/>
    </row>
    <row r="209" spans="3:4" s="120" customFormat="1" ht="12.75" x14ac:dyDescent="0.2">
      <c r="C209" s="264"/>
      <c r="D209" s="133"/>
    </row>
    <row r="210" spans="3:4" s="120" customFormat="1" ht="12.75" x14ac:dyDescent="0.2">
      <c r="C210" s="264"/>
      <c r="D210" s="133"/>
    </row>
    <row r="211" spans="3:4" s="120" customFormat="1" ht="12.75" x14ac:dyDescent="0.2">
      <c r="C211" s="264"/>
      <c r="D211" s="133"/>
    </row>
    <row r="212" spans="3:4" s="120" customFormat="1" ht="12.75" x14ac:dyDescent="0.2">
      <c r="C212" s="264"/>
      <c r="D212" s="133"/>
    </row>
    <row r="213" spans="3:4" s="120" customFormat="1" ht="12.75" x14ac:dyDescent="0.2">
      <c r="C213" s="264"/>
      <c r="D213" s="133"/>
    </row>
    <row r="214" spans="3:4" s="120" customFormat="1" ht="12.75" x14ac:dyDescent="0.2">
      <c r="C214" s="264"/>
      <c r="D214" s="133"/>
    </row>
    <row r="215" spans="3:4" s="120" customFormat="1" ht="12.75" x14ac:dyDescent="0.2">
      <c r="C215" s="264"/>
      <c r="D215" s="133"/>
    </row>
    <row r="216" spans="3:4" s="120" customFormat="1" ht="12.75" x14ac:dyDescent="0.2">
      <c r="C216" s="264"/>
      <c r="D216" s="133"/>
    </row>
    <row r="217" spans="3:4" s="120" customFormat="1" ht="12.75" x14ac:dyDescent="0.2">
      <c r="C217" s="264"/>
      <c r="D217" s="133"/>
    </row>
    <row r="218" spans="3:4" s="120" customFormat="1" ht="12.75" x14ac:dyDescent="0.2">
      <c r="C218" s="264"/>
      <c r="D218" s="133"/>
    </row>
    <row r="219" spans="3:4" s="120" customFormat="1" ht="12.75" x14ac:dyDescent="0.2">
      <c r="C219" s="264"/>
      <c r="D219" s="133"/>
    </row>
    <row r="220" spans="3:4" s="120" customFormat="1" ht="12.75" x14ac:dyDescent="0.2">
      <c r="C220" s="264"/>
      <c r="D220" s="133"/>
    </row>
    <row r="221" spans="3:4" s="120" customFormat="1" ht="12.75" x14ac:dyDescent="0.2">
      <c r="C221" s="264"/>
      <c r="D221" s="133"/>
    </row>
    <row r="222" spans="3:4" s="120" customFormat="1" ht="12.75" x14ac:dyDescent="0.2">
      <c r="C222" s="264"/>
      <c r="D222" s="133"/>
    </row>
    <row r="223" spans="3:4" s="120" customFormat="1" ht="12.75" x14ac:dyDescent="0.2">
      <c r="C223" s="264"/>
      <c r="D223" s="133"/>
    </row>
    <row r="224" spans="3:4" s="120" customFormat="1" ht="12.75" x14ac:dyDescent="0.2">
      <c r="C224" s="264"/>
      <c r="D224" s="133"/>
    </row>
    <row r="225" spans="3:4" s="120" customFormat="1" ht="12.75" x14ac:dyDescent="0.2">
      <c r="C225" s="264"/>
      <c r="D225" s="133"/>
    </row>
    <row r="226" spans="3:4" s="120" customFormat="1" ht="12.75" x14ac:dyDescent="0.2">
      <c r="C226" s="264"/>
      <c r="D226" s="133"/>
    </row>
    <row r="227" spans="3:4" s="120" customFormat="1" ht="12.75" x14ac:dyDescent="0.2">
      <c r="C227" s="264"/>
      <c r="D227" s="133"/>
    </row>
    <row r="228" spans="3:4" s="120" customFormat="1" ht="12.75" x14ac:dyDescent="0.2">
      <c r="C228" s="264"/>
      <c r="D228" s="133"/>
    </row>
    <row r="229" spans="3:4" s="120" customFormat="1" ht="12.75" x14ac:dyDescent="0.2">
      <c r="C229" s="264"/>
      <c r="D229" s="133"/>
    </row>
    <row r="230" spans="3:4" s="120" customFormat="1" ht="12.75" x14ac:dyDescent="0.2">
      <c r="C230" s="264"/>
      <c r="D230" s="133"/>
    </row>
    <row r="231" spans="3:4" s="120" customFormat="1" ht="12.75" x14ac:dyDescent="0.2">
      <c r="C231" s="264"/>
      <c r="D231" s="133"/>
    </row>
    <row r="232" spans="3:4" s="120" customFormat="1" ht="12.75" x14ac:dyDescent="0.2">
      <c r="C232" s="264"/>
      <c r="D232" s="133"/>
    </row>
    <row r="233" spans="3:4" s="120" customFormat="1" ht="12.75" x14ac:dyDescent="0.2">
      <c r="C233" s="264"/>
      <c r="D233" s="133"/>
    </row>
    <row r="234" spans="3:4" s="120" customFormat="1" ht="12.75" x14ac:dyDescent="0.2">
      <c r="C234" s="264"/>
      <c r="D234" s="133"/>
    </row>
    <row r="235" spans="3:4" s="120" customFormat="1" ht="12.75" x14ac:dyDescent="0.2">
      <c r="C235" s="264"/>
      <c r="D235" s="133"/>
    </row>
    <row r="236" spans="3:4" s="120" customFormat="1" ht="12.75" x14ac:dyDescent="0.2">
      <c r="C236" s="264"/>
      <c r="D236" s="133"/>
    </row>
    <row r="237" spans="3:4" s="120" customFormat="1" ht="12.75" x14ac:dyDescent="0.2">
      <c r="C237" s="264"/>
      <c r="D237" s="133"/>
    </row>
    <row r="238" spans="3:4" s="120" customFormat="1" ht="12.75" x14ac:dyDescent="0.2">
      <c r="C238" s="264"/>
      <c r="D238" s="133"/>
    </row>
    <row r="239" spans="3:4" s="120" customFormat="1" ht="12.75" x14ac:dyDescent="0.2">
      <c r="C239" s="264"/>
      <c r="D239" s="133"/>
    </row>
    <row r="240" spans="3:4" s="120" customFormat="1" ht="12.75" x14ac:dyDescent="0.2">
      <c r="C240" s="264"/>
      <c r="D240" s="133"/>
    </row>
    <row r="241" spans="3:4" s="120" customFormat="1" ht="12.75" x14ac:dyDescent="0.2">
      <c r="C241" s="264"/>
      <c r="D241" s="133"/>
    </row>
    <row r="242" spans="3:4" s="120" customFormat="1" ht="12.75" x14ac:dyDescent="0.2">
      <c r="C242" s="264"/>
      <c r="D242" s="133"/>
    </row>
    <row r="243" spans="3:4" s="120" customFormat="1" ht="12.75" x14ac:dyDescent="0.2">
      <c r="C243" s="264"/>
      <c r="D243" s="133"/>
    </row>
    <row r="244" spans="3:4" s="120" customFormat="1" ht="12.75" x14ac:dyDescent="0.2">
      <c r="C244" s="264"/>
      <c r="D244" s="133"/>
    </row>
    <row r="245" spans="3:4" s="120" customFormat="1" ht="12.75" x14ac:dyDescent="0.2">
      <c r="C245" s="264"/>
      <c r="D245" s="133"/>
    </row>
    <row r="246" spans="3:4" s="120" customFormat="1" ht="12.75" x14ac:dyDescent="0.2">
      <c r="C246" s="264"/>
      <c r="D246" s="133"/>
    </row>
    <row r="247" spans="3:4" s="120" customFormat="1" ht="12.75" x14ac:dyDescent="0.2">
      <c r="C247" s="264"/>
      <c r="D247" s="133"/>
    </row>
    <row r="248" spans="3:4" s="120" customFormat="1" ht="12.75" x14ac:dyDescent="0.2">
      <c r="C248" s="264"/>
      <c r="D248" s="133"/>
    </row>
    <row r="249" spans="3:4" s="120" customFormat="1" ht="12.75" x14ac:dyDescent="0.2">
      <c r="C249" s="264"/>
      <c r="D249" s="133"/>
    </row>
    <row r="250" spans="3:4" s="120" customFormat="1" ht="12.75" x14ac:dyDescent="0.2">
      <c r="C250" s="264"/>
      <c r="D250" s="133"/>
    </row>
    <row r="251" spans="3:4" s="120" customFormat="1" ht="12.75" x14ac:dyDescent="0.2">
      <c r="C251" s="264"/>
      <c r="D251" s="133"/>
    </row>
    <row r="252" spans="3:4" s="120" customFormat="1" ht="12.75" x14ac:dyDescent="0.2">
      <c r="C252" s="264"/>
      <c r="D252" s="133"/>
    </row>
    <row r="253" spans="3:4" s="120" customFormat="1" ht="12.75" x14ac:dyDescent="0.2">
      <c r="C253" s="264"/>
      <c r="D253" s="133"/>
    </row>
    <row r="254" spans="3:4" s="120" customFormat="1" ht="12.75" x14ac:dyDescent="0.2">
      <c r="C254" s="264"/>
      <c r="D254" s="133"/>
    </row>
    <row r="255" spans="3:4" s="120" customFormat="1" ht="12.75" x14ac:dyDescent="0.2">
      <c r="C255" s="264"/>
      <c r="D255" s="133"/>
    </row>
    <row r="256" spans="3:4" s="120" customFormat="1" ht="12.75" x14ac:dyDescent="0.2">
      <c r="C256" s="264"/>
      <c r="D256" s="133"/>
    </row>
    <row r="257" spans="3:4" s="120" customFormat="1" ht="12.75" x14ac:dyDescent="0.2">
      <c r="C257" s="264"/>
      <c r="D257" s="133"/>
    </row>
    <row r="258" spans="3:4" s="120" customFormat="1" ht="12.75" x14ac:dyDescent="0.2">
      <c r="C258" s="264"/>
      <c r="D258" s="133"/>
    </row>
    <row r="259" spans="3:4" s="120" customFormat="1" ht="12.75" x14ac:dyDescent="0.2">
      <c r="C259" s="264"/>
      <c r="D259" s="133"/>
    </row>
    <row r="260" spans="3:4" s="120" customFormat="1" ht="12.75" x14ac:dyDescent="0.2">
      <c r="C260" s="264"/>
      <c r="D260" s="133"/>
    </row>
    <row r="261" spans="3:4" s="120" customFormat="1" ht="12.75" x14ac:dyDescent="0.2">
      <c r="C261" s="264"/>
      <c r="D261" s="133"/>
    </row>
    <row r="262" spans="3:4" s="120" customFormat="1" ht="12.75" x14ac:dyDescent="0.2">
      <c r="C262" s="264"/>
      <c r="D262" s="133"/>
    </row>
    <row r="263" spans="3:4" s="120" customFormat="1" ht="12.75" x14ac:dyDescent="0.2">
      <c r="C263" s="264"/>
      <c r="D263" s="133"/>
    </row>
    <row r="264" spans="3:4" s="120" customFormat="1" ht="12.75" x14ac:dyDescent="0.2">
      <c r="C264" s="264"/>
      <c r="D264" s="133"/>
    </row>
    <row r="265" spans="3:4" s="120" customFormat="1" ht="12.75" x14ac:dyDescent="0.2">
      <c r="C265" s="264"/>
      <c r="D265" s="133"/>
    </row>
    <row r="266" spans="3:4" s="120" customFormat="1" ht="12.75" x14ac:dyDescent="0.2">
      <c r="C266" s="264"/>
      <c r="D266" s="133"/>
    </row>
    <row r="267" spans="3:4" s="120" customFormat="1" ht="12.75" x14ac:dyDescent="0.2">
      <c r="C267" s="264"/>
      <c r="D267" s="133"/>
    </row>
    <row r="268" spans="3:4" s="120" customFormat="1" ht="12.75" x14ac:dyDescent="0.2">
      <c r="C268" s="264"/>
      <c r="D268" s="133"/>
    </row>
    <row r="269" spans="3:4" s="120" customFormat="1" ht="12.75" x14ac:dyDescent="0.2">
      <c r="C269" s="264"/>
      <c r="D269" s="133"/>
    </row>
    <row r="270" spans="3:4" s="120" customFormat="1" ht="12.75" x14ac:dyDescent="0.2">
      <c r="C270" s="264"/>
      <c r="D270" s="133"/>
    </row>
    <row r="271" spans="3:4" s="120" customFormat="1" ht="12.75" x14ac:dyDescent="0.2">
      <c r="C271" s="264"/>
      <c r="D271" s="133"/>
    </row>
    <row r="272" spans="3:4" s="120" customFormat="1" ht="12.75" x14ac:dyDescent="0.2">
      <c r="C272" s="264"/>
      <c r="D272" s="133"/>
    </row>
    <row r="273" spans="3:4" s="120" customFormat="1" ht="12.75" x14ac:dyDescent="0.2">
      <c r="C273" s="264"/>
      <c r="D273" s="133"/>
    </row>
    <row r="274" spans="3:4" s="120" customFormat="1" ht="12.75" x14ac:dyDescent="0.2">
      <c r="C274" s="264"/>
      <c r="D274" s="133"/>
    </row>
    <row r="275" spans="3:4" s="120" customFormat="1" ht="12.75" x14ac:dyDescent="0.2">
      <c r="C275" s="264"/>
      <c r="D275" s="133"/>
    </row>
    <row r="276" spans="3:4" s="120" customFormat="1" ht="12.75" x14ac:dyDescent="0.2">
      <c r="C276" s="264"/>
      <c r="D276" s="133"/>
    </row>
    <row r="277" spans="3:4" s="120" customFormat="1" ht="12.75" x14ac:dyDescent="0.2">
      <c r="C277" s="264"/>
      <c r="D277" s="133"/>
    </row>
    <row r="278" spans="3:4" s="120" customFormat="1" ht="12.75" x14ac:dyDescent="0.2">
      <c r="C278" s="264"/>
      <c r="D278" s="133"/>
    </row>
    <row r="279" spans="3:4" s="120" customFormat="1" ht="12.75" x14ac:dyDescent="0.2">
      <c r="C279" s="264"/>
      <c r="D279" s="133"/>
    </row>
    <row r="280" spans="3:4" s="120" customFormat="1" ht="12.75" x14ac:dyDescent="0.2">
      <c r="C280" s="264"/>
      <c r="D280" s="133"/>
    </row>
    <row r="281" spans="3:4" s="120" customFormat="1" ht="12.75" x14ac:dyDescent="0.2">
      <c r="C281" s="264"/>
      <c r="D281" s="133"/>
    </row>
    <row r="282" spans="3:4" s="120" customFormat="1" ht="12.75" x14ac:dyDescent="0.2">
      <c r="C282" s="264"/>
      <c r="D282" s="133"/>
    </row>
    <row r="283" spans="3:4" s="120" customFormat="1" ht="12.75" x14ac:dyDescent="0.2">
      <c r="C283" s="264"/>
      <c r="D283" s="133"/>
    </row>
    <row r="284" spans="3:4" s="120" customFormat="1" ht="12.75" x14ac:dyDescent="0.2">
      <c r="C284" s="264"/>
      <c r="D284" s="133"/>
    </row>
    <row r="285" spans="3:4" s="120" customFormat="1" ht="12.75" x14ac:dyDescent="0.2">
      <c r="C285" s="264"/>
      <c r="D285" s="133"/>
    </row>
    <row r="286" spans="3:4" s="120" customFormat="1" ht="12.75" x14ac:dyDescent="0.2">
      <c r="C286" s="264"/>
      <c r="D286" s="133"/>
    </row>
    <row r="287" spans="3:4" s="120" customFormat="1" ht="12.75" x14ac:dyDescent="0.2">
      <c r="C287" s="264"/>
      <c r="D287" s="133"/>
    </row>
    <row r="288" spans="3:4" s="120" customFormat="1" ht="12.75" x14ac:dyDescent="0.2">
      <c r="C288" s="264"/>
      <c r="D288" s="133"/>
    </row>
    <row r="289" spans="3:4" s="120" customFormat="1" ht="12.75" x14ac:dyDescent="0.2">
      <c r="C289" s="264"/>
      <c r="D289" s="133"/>
    </row>
    <row r="290" spans="3:4" s="120" customFormat="1" ht="12.75" x14ac:dyDescent="0.2">
      <c r="C290" s="264"/>
      <c r="D290" s="133"/>
    </row>
    <row r="291" spans="3:4" s="120" customFormat="1" ht="12.75" x14ac:dyDescent="0.2">
      <c r="C291" s="264"/>
      <c r="D291" s="133"/>
    </row>
    <row r="292" spans="3:4" s="120" customFormat="1" ht="12.75" x14ac:dyDescent="0.2">
      <c r="C292" s="264"/>
      <c r="D292" s="133"/>
    </row>
    <row r="293" spans="3:4" s="120" customFormat="1" ht="12.75" x14ac:dyDescent="0.2">
      <c r="C293" s="264"/>
      <c r="D293" s="133"/>
    </row>
    <row r="294" spans="3:4" s="120" customFormat="1" ht="12.75" x14ac:dyDescent="0.2">
      <c r="C294" s="264"/>
      <c r="D294" s="133"/>
    </row>
    <row r="295" spans="3:4" s="120" customFormat="1" ht="12.75" x14ac:dyDescent="0.2">
      <c r="C295" s="264"/>
      <c r="D295" s="133"/>
    </row>
    <row r="296" spans="3:4" s="120" customFormat="1" ht="12.75" x14ac:dyDescent="0.2">
      <c r="C296" s="264"/>
      <c r="D296" s="133"/>
    </row>
    <row r="297" spans="3:4" s="120" customFormat="1" ht="12.75" x14ac:dyDescent="0.2">
      <c r="C297" s="264"/>
      <c r="D297" s="133"/>
    </row>
    <row r="298" spans="3:4" s="120" customFormat="1" ht="12.75" x14ac:dyDescent="0.2">
      <c r="C298" s="264"/>
      <c r="D298" s="133"/>
    </row>
    <row r="299" spans="3:4" s="120" customFormat="1" ht="12.75" x14ac:dyDescent="0.2">
      <c r="C299" s="264"/>
      <c r="D299" s="133"/>
    </row>
    <row r="300" spans="3:4" s="120" customFormat="1" ht="12.75" x14ac:dyDescent="0.2">
      <c r="C300" s="264"/>
      <c r="D300" s="133"/>
    </row>
    <row r="301" spans="3:4" s="120" customFormat="1" ht="12.75" x14ac:dyDescent="0.2">
      <c r="C301" s="264"/>
      <c r="D301" s="133"/>
    </row>
    <row r="302" spans="3:4" s="120" customFormat="1" ht="12.75" x14ac:dyDescent="0.2">
      <c r="C302" s="264"/>
      <c r="D302" s="133"/>
    </row>
    <row r="303" spans="3:4" s="120" customFormat="1" ht="12.75" x14ac:dyDescent="0.2">
      <c r="C303" s="264"/>
      <c r="D303" s="133"/>
    </row>
    <row r="304" spans="3:4" s="120" customFormat="1" ht="12.75" x14ac:dyDescent="0.2">
      <c r="C304" s="264"/>
      <c r="D304" s="133"/>
    </row>
    <row r="305" spans="3:4" s="120" customFormat="1" ht="12.75" x14ac:dyDescent="0.2">
      <c r="C305" s="264"/>
      <c r="D305" s="133"/>
    </row>
    <row r="306" spans="3:4" s="120" customFormat="1" ht="12.75" x14ac:dyDescent="0.2">
      <c r="C306" s="264"/>
      <c r="D306" s="133"/>
    </row>
    <row r="307" spans="3:4" s="120" customFormat="1" ht="12.75" x14ac:dyDescent="0.2">
      <c r="C307" s="264"/>
      <c r="D307" s="133"/>
    </row>
    <row r="308" spans="3:4" s="120" customFormat="1" ht="12.75" x14ac:dyDescent="0.2">
      <c r="C308" s="264"/>
      <c r="D308" s="133"/>
    </row>
    <row r="309" spans="3:4" s="120" customFormat="1" ht="12.75" x14ac:dyDescent="0.2">
      <c r="C309" s="264"/>
      <c r="D309" s="133"/>
    </row>
    <row r="310" spans="3:4" s="120" customFormat="1" ht="12.75" x14ac:dyDescent="0.2">
      <c r="C310" s="264"/>
      <c r="D310" s="133"/>
    </row>
    <row r="311" spans="3:4" s="120" customFormat="1" ht="12.75" x14ac:dyDescent="0.2">
      <c r="C311" s="264"/>
      <c r="D311" s="133"/>
    </row>
    <row r="312" spans="3:4" s="120" customFormat="1" ht="12.75" x14ac:dyDescent="0.2">
      <c r="C312" s="264"/>
      <c r="D312" s="133"/>
    </row>
    <row r="313" spans="3:4" s="120" customFormat="1" ht="12.75" x14ac:dyDescent="0.2">
      <c r="C313" s="264"/>
      <c r="D313" s="133"/>
    </row>
    <row r="314" spans="3:4" s="120" customFormat="1" ht="12.75" x14ac:dyDescent="0.2">
      <c r="C314" s="264"/>
      <c r="D314" s="133"/>
    </row>
    <row r="315" spans="3:4" s="120" customFormat="1" ht="12.75" x14ac:dyDescent="0.2">
      <c r="C315" s="264"/>
      <c r="D315" s="133"/>
    </row>
    <row r="316" spans="3:4" s="120" customFormat="1" ht="12.75" x14ac:dyDescent="0.2">
      <c r="C316" s="264"/>
      <c r="D316" s="133"/>
    </row>
    <row r="317" spans="3:4" s="120" customFormat="1" ht="12.75" x14ac:dyDescent="0.2">
      <c r="C317" s="264"/>
      <c r="D317" s="133"/>
    </row>
    <row r="318" spans="3:4" s="120" customFormat="1" ht="12.75" x14ac:dyDescent="0.2">
      <c r="C318" s="264"/>
      <c r="D318" s="133"/>
    </row>
    <row r="319" spans="3:4" s="120" customFormat="1" ht="12.75" x14ac:dyDescent="0.2">
      <c r="C319" s="264"/>
      <c r="D319" s="133"/>
    </row>
    <row r="320" spans="3:4" s="120" customFormat="1" ht="12.75" x14ac:dyDescent="0.2">
      <c r="C320" s="264"/>
      <c r="D320" s="133"/>
    </row>
    <row r="321" spans="3:4" s="120" customFormat="1" ht="12.75" x14ac:dyDescent="0.2">
      <c r="C321" s="264"/>
      <c r="D321" s="133"/>
    </row>
    <row r="322" spans="3:4" s="120" customFormat="1" ht="12.75" x14ac:dyDescent="0.2">
      <c r="C322" s="264"/>
      <c r="D322" s="133"/>
    </row>
    <row r="323" spans="3:4" s="120" customFormat="1" ht="12.75" x14ac:dyDescent="0.2">
      <c r="C323" s="264"/>
      <c r="D323" s="133"/>
    </row>
    <row r="324" spans="3:4" s="120" customFormat="1" ht="12.75" x14ac:dyDescent="0.2">
      <c r="C324" s="264"/>
      <c r="D324" s="133"/>
    </row>
    <row r="325" spans="3:4" s="120" customFormat="1" ht="12.75" x14ac:dyDescent="0.2">
      <c r="C325" s="264"/>
      <c r="D325" s="133"/>
    </row>
    <row r="326" spans="3:4" s="120" customFormat="1" ht="12.75" x14ac:dyDescent="0.2">
      <c r="C326" s="264"/>
      <c r="D326" s="133"/>
    </row>
    <row r="327" spans="3:4" s="120" customFormat="1" ht="12.75" x14ac:dyDescent="0.2">
      <c r="C327" s="264"/>
      <c r="D327" s="133"/>
    </row>
    <row r="328" spans="3:4" s="120" customFormat="1" ht="12.75" x14ac:dyDescent="0.2">
      <c r="C328" s="264"/>
      <c r="D328" s="133"/>
    </row>
    <row r="329" spans="3:4" s="120" customFormat="1" ht="12.75" x14ac:dyDescent="0.2">
      <c r="C329" s="264"/>
      <c r="D329" s="133"/>
    </row>
    <row r="330" spans="3:4" s="120" customFormat="1" ht="12.75" x14ac:dyDescent="0.2">
      <c r="C330" s="264"/>
      <c r="D330" s="133"/>
    </row>
    <row r="331" spans="3:4" s="120" customFormat="1" ht="12.75" x14ac:dyDescent="0.2">
      <c r="C331" s="264"/>
      <c r="D331" s="133"/>
    </row>
    <row r="332" spans="3:4" s="120" customFormat="1" ht="12.75" x14ac:dyDescent="0.2">
      <c r="C332" s="264"/>
      <c r="D332" s="133"/>
    </row>
    <row r="333" spans="3:4" s="120" customFormat="1" ht="12.75" x14ac:dyDescent="0.2">
      <c r="C333" s="264"/>
      <c r="D333" s="133"/>
    </row>
    <row r="334" spans="3:4" s="120" customFormat="1" ht="12.75" x14ac:dyDescent="0.2">
      <c r="C334" s="264"/>
      <c r="D334" s="133"/>
    </row>
    <row r="335" spans="3:4" s="120" customFormat="1" ht="12.75" x14ac:dyDescent="0.2">
      <c r="C335" s="264"/>
      <c r="D335" s="133"/>
    </row>
    <row r="336" spans="3:4" s="120" customFormat="1" ht="12.75" x14ac:dyDescent="0.2">
      <c r="C336" s="264"/>
      <c r="D336" s="133"/>
    </row>
    <row r="337" spans="3:4" s="120" customFormat="1" ht="12.75" x14ac:dyDescent="0.2">
      <c r="C337" s="264"/>
      <c r="D337" s="133"/>
    </row>
    <row r="338" spans="3:4" s="120" customFormat="1" ht="12.75" x14ac:dyDescent="0.2">
      <c r="C338" s="264"/>
      <c r="D338" s="133"/>
    </row>
    <row r="339" spans="3:4" s="120" customFormat="1" ht="12.75" x14ac:dyDescent="0.2">
      <c r="C339" s="264"/>
      <c r="D339" s="133"/>
    </row>
    <row r="340" spans="3:4" s="120" customFormat="1" ht="12.75" x14ac:dyDescent="0.2">
      <c r="C340" s="264"/>
      <c r="D340" s="133"/>
    </row>
    <row r="341" spans="3:4" s="120" customFormat="1" ht="12.75" x14ac:dyDescent="0.2">
      <c r="C341" s="264"/>
      <c r="D341" s="133"/>
    </row>
    <row r="342" spans="3:4" s="120" customFormat="1" ht="12.75" x14ac:dyDescent="0.2">
      <c r="C342" s="264"/>
      <c r="D342" s="133"/>
    </row>
    <row r="343" spans="3:4" s="120" customFormat="1" ht="12.75" x14ac:dyDescent="0.2">
      <c r="C343" s="264"/>
      <c r="D343" s="133"/>
    </row>
    <row r="344" spans="3:4" s="120" customFormat="1" ht="12.75" x14ac:dyDescent="0.2">
      <c r="C344" s="264"/>
      <c r="D344" s="133"/>
    </row>
    <row r="345" spans="3:4" s="120" customFormat="1" ht="12.75" x14ac:dyDescent="0.2">
      <c r="C345" s="264"/>
      <c r="D345" s="133"/>
    </row>
    <row r="346" spans="3:4" s="120" customFormat="1" ht="12.75" x14ac:dyDescent="0.2">
      <c r="C346" s="264"/>
      <c r="D346" s="133"/>
    </row>
    <row r="347" spans="3:4" s="120" customFormat="1" ht="12.75" x14ac:dyDescent="0.2">
      <c r="C347" s="264"/>
      <c r="D347" s="133"/>
    </row>
    <row r="348" spans="3:4" s="120" customFormat="1" ht="12.75" x14ac:dyDescent="0.2">
      <c r="C348" s="264"/>
      <c r="D348" s="133"/>
    </row>
    <row r="349" spans="3:4" s="120" customFormat="1" ht="12.75" x14ac:dyDescent="0.2">
      <c r="C349" s="264"/>
      <c r="D349" s="133"/>
    </row>
    <row r="350" spans="3:4" s="120" customFormat="1" ht="12.75" x14ac:dyDescent="0.2">
      <c r="C350" s="264"/>
      <c r="D350" s="133"/>
    </row>
    <row r="351" spans="3:4" s="120" customFormat="1" ht="12.75" x14ac:dyDescent="0.2">
      <c r="C351" s="264"/>
      <c r="D351" s="133"/>
    </row>
    <row r="352" spans="3:4" s="120" customFormat="1" ht="12.75" x14ac:dyDescent="0.2">
      <c r="C352" s="264"/>
      <c r="D352" s="133"/>
    </row>
    <row r="353" spans="3:4" s="120" customFormat="1" ht="12.75" x14ac:dyDescent="0.2">
      <c r="C353" s="264"/>
      <c r="D353" s="133"/>
    </row>
    <row r="354" spans="3:4" s="120" customFormat="1" ht="12.75" x14ac:dyDescent="0.2">
      <c r="C354" s="264"/>
      <c r="D354" s="133"/>
    </row>
    <row r="355" spans="3:4" s="120" customFormat="1" ht="12.75" x14ac:dyDescent="0.2">
      <c r="C355" s="264"/>
      <c r="D355" s="133"/>
    </row>
    <row r="356" spans="3:4" s="120" customFormat="1" ht="12.75" x14ac:dyDescent="0.2">
      <c r="C356" s="264"/>
      <c r="D356" s="133"/>
    </row>
    <row r="357" spans="3:4" s="120" customFormat="1" ht="12.75" x14ac:dyDescent="0.2">
      <c r="C357" s="264"/>
      <c r="D357" s="133"/>
    </row>
    <row r="358" spans="3:4" s="120" customFormat="1" ht="12.75" x14ac:dyDescent="0.2">
      <c r="C358" s="264"/>
      <c r="D358" s="133"/>
    </row>
    <row r="359" spans="3:4" s="120" customFormat="1" ht="12.75" x14ac:dyDescent="0.2">
      <c r="C359" s="264"/>
      <c r="D359" s="133"/>
    </row>
    <row r="360" spans="3:4" s="120" customFormat="1" ht="12.75" x14ac:dyDescent="0.2">
      <c r="C360" s="264"/>
      <c r="D360" s="133"/>
    </row>
    <row r="361" spans="3:4" s="120" customFormat="1" ht="12.75" x14ac:dyDescent="0.2">
      <c r="C361" s="264"/>
      <c r="D361" s="133"/>
    </row>
    <row r="362" spans="3:4" s="120" customFormat="1" ht="12.75" x14ac:dyDescent="0.2">
      <c r="C362" s="264"/>
      <c r="D362" s="133"/>
    </row>
    <row r="363" spans="3:4" s="120" customFormat="1" ht="12.75" x14ac:dyDescent="0.2">
      <c r="C363" s="264"/>
      <c r="D363" s="133"/>
    </row>
    <row r="364" spans="3:4" s="120" customFormat="1" ht="12.75" x14ac:dyDescent="0.2">
      <c r="C364" s="264"/>
      <c r="D364" s="133"/>
    </row>
    <row r="365" spans="3:4" s="120" customFormat="1" ht="12.75" x14ac:dyDescent="0.2">
      <c r="C365" s="264"/>
      <c r="D365" s="133"/>
    </row>
    <row r="366" spans="3:4" s="120" customFormat="1" ht="12.75" x14ac:dyDescent="0.2">
      <c r="C366" s="264"/>
      <c r="D366" s="133"/>
    </row>
    <row r="367" spans="3:4" s="120" customFormat="1" ht="12.75" x14ac:dyDescent="0.2">
      <c r="C367" s="264"/>
      <c r="D367" s="133"/>
    </row>
    <row r="368" spans="3:4" s="120" customFormat="1" ht="12.75" x14ac:dyDescent="0.2">
      <c r="C368" s="264"/>
      <c r="D368" s="133"/>
    </row>
    <row r="369" spans="3:4" s="120" customFormat="1" ht="12.75" x14ac:dyDescent="0.2">
      <c r="C369" s="264"/>
      <c r="D369" s="133"/>
    </row>
    <row r="370" spans="3:4" s="120" customFormat="1" ht="12.75" x14ac:dyDescent="0.2">
      <c r="C370" s="264"/>
      <c r="D370" s="133"/>
    </row>
    <row r="371" spans="3:4" s="120" customFormat="1" ht="12.75" x14ac:dyDescent="0.2">
      <c r="C371" s="264"/>
      <c r="D371" s="133"/>
    </row>
    <row r="372" spans="3:4" s="120" customFormat="1" ht="12.75" x14ac:dyDescent="0.2">
      <c r="C372" s="264"/>
      <c r="D372" s="133"/>
    </row>
    <row r="373" spans="3:4" s="120" customFormat="1" ht="12.75" x14ac:dyDescent="0.2">
      <c r="C373" s="264"/>
      <c r="D373" s="133"/>
    </row>
    <row r="374" spans="3:4" s="120" customFormat="1" ht="12.75" x14ac:dyDescent="0.2">
      <c r="C374" s="264"/>
      <c r="D374" s="133"/>
    </row>
    <row r="375" spans="3:4" s="120" customFormat="1" ht="12.75" x14ac:dyDescent="0.2">
      <c r="C375" s="264"/>
      <c r="D375" s="133"/>
    </row>
    <row r="376" spans="3:4" s="120" customFormat="1" ht="12.75" x14ac:dyDescent="0.2">
      <c r="C376" s="264"/>
      <c r="D376" s="133"/>
    </row>
    <row r="377" spans="3:4" s="120" customFormat="1" ht="12.75" x14ac:dyDescent="0.2">
      <c r="C377" s="264"/>
      <c r="D377" s="133"/>
    </row>
    <row r="378" spans="3:4" s="120" customFormat="1" ht="12.75" x14ac:dyDescent="0.2">
      <c r="C378" s="264"/>
      <c r="D378" s="133"/>
    </row>
    <row r="379" spans="3:4" s="120" customFormat="1" ht="12.75" x14ac:dyDescent="0.2">
      <c r="C379" s="264"/>
      <c r="D379" s="133"/>
    </row>
    <row r="380" spans="3:4" s="120" customFormat="1" ht="12.75" x14ac:dyDescent="0.2">
      <c r="C380" s="264"/>
      <c r="D380" s="133"/>
    </row>
    <row r="381" spans="3:4" s="120" customFormat="1" ht="12.75" x14ac:dyDescent="0.2">
      <c r="C381" s="264"/>
      <c r="D381" s="133"/>
    </row>
    <row r="382" spans="3:4" s="120" customFormat="1" ht="12.75" x14ac:dyDescent="0.2">
      <c r="C382" s="264"/>
      <c r="D382" s="133"/>
    </row>
    <row r="383" spans="3:4" s="120" customFormat="1" ht="12.75" x14ac:dyDescent="0.2">
      <c r="C383" s="264"/>
      <c r="D383" s="133"/>
    </row>
    <row r="384" spans="3:4" s="120" customFormat="1" ht="12.75" x14ac:dyDescent="0.2">
      <c r="C384" s="264"/>
      <c r="D384" s="133"/>
    </row>
    <row r="385" spans="3:4" s="120" customFormat="1" ht="12.75" x14ac:dyDescent="0.2">
      <c r="C385" s="264"/>
      <c r="D385" s="133"/>
    </row>
    <row r="386" spans="3:4" s="120" customFormat="1" ht="12.75" x14ac:dyDescent="0.2">
      <c r="C386" s="264"/>
      <c r="D386" s="133"/>
    </row>
    <row r="387" spans="3:4" s="120" customFormat="1" ht="12.75" x14ac:dyDescent="0.2">
      <c r="C387" s="264"/>
      <c r="D387" s="133"/>
    </row>
    <row r="388" spans="3:4" s="120" customFormat="1" ht="12.75" x14ac:dyDescent="0.2">
      <c r="C388" s="264"/>
      <c r="D388" s="133"/>
    </row>
    <row r="389" spans="3:4" s="120" customFormat="1" ht="12.75" x14ac:dyDescent="0.2">
      <c r="C389" s="264"/>
      <c r="D389" s="133"/>
    </row>
    <row r="390" spans="3:4" s="120" customFormat="1" ht="12.75" x14ac:dyDescent="0.2">
      <c r="C390" s="264"/>
      <c r="D390" s="133"/>
    </row>
    <row r="391" spans="3:4" s="120" customFormat="1" ht="12.75" x14ac:dyDescent="0.2">
      <c r="C391" s="264"/>
      <c r="D391" s="133"/>
    </row>
    <row r="392" spans="3:4" s="120" customFormat="1" ht="12.75" x14ac:dyDescent="0.2">
      <c r="C392" s="264"/>
      <c r="D392" s="133"/>
    </row>
    <row r="393" spans="3:4" s="120" customFormat="1" ht="12.75" x14ac:dyDescent="0.2">
      <c r="C393" s="264"/>
      <c r="D393" s="133"/>
    </row>
    <row r="394" spans="3:4" s="120" customFormat="1" ht="12.75" x14ac:dyDescent="0.2">
      <c r="C394" s="264"/>
      <c r="D394" s="133"/>
    </row>
    <row r="395" spans="3:4" s="120" customFormat="1" ht="12.75" x14ac:dyDescent="0.2">
      <c r="C395" s="264"/>
      <c r="D395" s="133"/>
    </row>
    <row r="396" spans="3:4" s="120" customFormat="1" ht="12.75" x14ac:dyDescent="0.2">
      <c r="C396" s="264"/>
      <c r="D396" s="133"/>
    </row>
    <row r="397" spans="3:4" s="120" customFormat="1" ht="12.75" x14ac:dyDescent="0.2">
      <c r="C397" s="264"/>
      <c r="D397" s="133"/>
    </row>
    <row r="398" spans="3:4" s="120" customFormat="1" ht="12.75" x14ac:dyDescent="0.2">
      <c r="C398" s="264"/>
      <c r="D398" s="133"/>
    </row>
    <row r="399" spans="3:4" s="120" customFormat="1" ht="12.75" x14ac:dyDescent="0.2">
      <c r="C399" s="264"/>
      <c r="D399" s="133"/>
    </row>
    <row r="400" spans="3:4" s="120" customFormat="1" ht="12.75" x14ac:dyDescent="0.2">
      <c r="C400" s="264"/>
      <c r="D400" s="133"/>
    </row>
    <row r="401" spans="3:4" s="120" customFormat="1" ht="12.75" x14ac:dyDescent="0.2">
      <c r="C401" s="264"/>
      <c r="D401" s="133"/>
    </row>
    <row r="402" spans="3:4" s="120" customFormat="1" ht="12.75" x14ac:dyDescent="0.2">
      <c r="C402" s="264"/>
      <c r="D402" s="133"/>
    </row>
    <row r="403" spans="3:4" s="120" customFormat="1" ht="12.75" x14ac:dyDescent="0.2">
      <c r="C403" s="264"/>
      <c r="D403" s="133"/>
    </row>
    <row r="404" spans="3:4" s="120" customFormat="1" ht="12.75" x14ac:dyDescent="0.2">
      <c r="C404" s="264"/>
      <c r="D404" s="133"/>
    </row>
    <row r="405" spans="3:4" s="120" customFormat="1" ht="12.75" x14ac:dyDescent="0.2">
      <c r="C405" s="264"/>
      <c r="D405" s="133"/>
    </row>
    <row r="406" spans="3:4" s="120" customFormat="1" ht="12.75" x14ac:dyDescent="0.2">
      <c r="C406" s="264"/>
      <c r="D406" s="133"/>
    </row>
    <row r="407" spans="3:4" s="120" customFormat="1" ht="12.75" x14ac:dyDescent="0.2">
      <c r="C407" s="264"/>
      <c r="D407" s="133"/>
    </row>
    <row r="408" spans="3:4" s="120" customFormat="1" ht="12.75" x14ac:dyDescent="0.2">
      <c r="C408" s="264"/>
      <c r="D408" s="133"/>
    </row>
    <row r="409" spans="3:4" s="120" customFormat="1" ht="12.75" x14ac:dyDescent="0.2">
      <c r="C409" s="264"/>
      <c r="D409" s="133"/>
    </row>
    <row r="410" spans="3:4" s="120" customFormat="1" ht="12.75" x14ac:dyDescent="0.2">
      <c r="C410" s="264"/>
      <c r="D410" s="133"/>
    </row>
    <row r="411" spans="3:4" s="120" customFormat="1" ht="12.75" x14ac:dyDescent="0.2">
      <c r="C411" s="264"/>
      <c r="D411" s="133"/>
    </row>
    <row r="412" spans="3:4" s="120" customFormat="1" ht="12.75" x14ac:dyDescent="0.2">
      <c r="C412" s="264"/>
      <c r="D412" s="133"/>
    </row>
    <row r="413" spans="3:4" s="120" customFormat="1" ht="12.75" x14ac:dyDescent="0.2">
      <c r="C413" s="264"/>
      <c r="D413" s="133"/>
    </row>
    <row r="414" spans="3:4" s="120" customFormat="1" ht="12.75" x14ac:dyDescent="0.2">
      <c r="C414" s="264"/>
      <c r="D414" s="133"/>
    </row>
    <row r="415" spans="3:4" s="120" customFormat="1" ht="12.75" x14ac:dyDescent="0.2">
      <c r="C415" s="264"/>
      <c r="D415" s="133"/>
    </row>
    <row r="416" spans="3:4" s="120" customFormat="1" ht="12.75" x14ac:dyDescent="0.2">
      <c r="C416" s="264"/>
      <c r="D416" s="133"/>
    </row>
    <row r="417" spans="3:4" s="120" customFormat="1" ht="12.75" x14ac:dyDescent="0.2">
      <c r="C417" s="264"/>
      <c r="D417" s="133"/>
    </row>
    <row r="418" spans="3:4" s="120" customFormat="1" ht="12.75" x14ac:dyDescent="0.2">
      <c r="C418" s="264"/>
      <c r="D418" s="133"/>
    </row>
    <row r="419" spans="3:4" s="120" customFormat="1" ht="12.75" x14ac:dyDescent="0.2">
      <c r="C419" s="264"/>
      <c r="D419" s="133"/>
    </row>
    <row r="420" spans="3:4" s="120" customFormat="1" ht="12.75" x14ac:dyDescent="0.2">
      <c r="C420" s="264"/>
      <c r="D420" s="133"/>
    </row>
    <row r="421" spans="3:4" s="120" customFormat="1" ht="12.75" x14ac:dyDescent="0.2">
      <c r="C421" s="264"/>
      <c r="D421" s="133"/>
    </row>
    <row r="422" spans="3:4" s="120" customFormat="1" ht="12.75" x14ac:dyDescent="0.2">
      <c r="C422" s="264"/>
      <c r="D422" s="133"/>
    </row>
    <row r="423" spans="3:4" s="120" customFormat="1" ht="12.75" x14ac:dyDescent="0.2">
      <c r="C423" s="264"/>
      <c r="D423" s="133"/>
    </row>
    <row r="424" spans="3:4" s="120" customFormat="1" ht="12.75" x14ac:dyDescent="0.2">
      <c r="C424" s="264"/>
      <c r="D424" s="133"/>
    </row>
    <row r="425" spans="3:4" s="120" customFormat="1" ht="12.75" x14ac:dyDescent="0.2">
      <c r="C425" s="264"/>
      <c r="D425" s="133"/>
    </row>
    <row r="426" spans="3:4" s="120" customFormat="1" ht="12.75" x14ac:dyDescent="0.2">
      <c r="C426" s="264"/>
      <c r="D426" s="133"/>
    </row>
    <row r="427" spans="3:4" s="120" customFormat="1" ht="12.75" x14ac:dyDescent="0.2">
      <c r="C427" s="264"/>
      <c r="D427" s="133"/>
    </row>
    <row r="428" spans="3:4" s="120" customFormat="1" ht="12.75" x14ac:dyDescent="0.2">
      <c r="C428" s="264"/>
      <c r="D428" s="133"/>
    </row>
    <row r="429" spans="3:4" s="120" customFormat="1" ht="12.75" x14ac:dyDescent="0.2">
      <c r="C429" s="264"/>
      <c r="D429" s="133"/>
    </row>
    <row r="430" spans="3:4" s="120" customFormat="1" ht="12.75" x14ac:dyDescent="0.2">
      <c r="C430" s="264"/>
      <c r="D430" s="133"/>
    </row>
    <row r="431" spans="3:4" s="120" customFormat="1" ht="12.75" x14ac:dyDescent="0.2">
      <c r="C431" s="264"/>
      <c r="D431" s="133"/>
    </row>
    <row r="432" spans="3:4" s="120" customFormat="1" ht="12.75" x14ac:dyDescent="0.2">
      <c r="C432" s="264"/>
      <c r="D432" s="133"/>
    </row>
    <row r="433" spans="3:4" s="120" customFormat="1" ht="12.75" x14ac:dyDescent="0.2">
      <c r="C433" s="264"/>
      <c r="D433" s="133"/>
    </row>
    <row r="434" spans="3:4" s="120" customFormat="1" ht="12.75" x14ac:dyDescent="0.2">
      <c r="C434" s="264"/>
      <c r="D434" s="133"/>
    </row>
    <row r="435" spans="3:4" s="120" customFormat="1" ht="12.75" x14ac:dyDescent="0.2">
      <c r="C435" s="264"/>
      <c r="D435" s="133"/>
    </row>
    <row r="436" spans="3:4" s="120" customFormat="1" ht="12.75" x14ac:dyDescent="0.2">
      <c r="C436" s="264"/>
      <c r="D436" s="133"/>
    </row>
    <row r="437" spans="3:4" s="120" customFormat="1" ht="12.75" x14ac:dyDescent="0.2">
      <c r="C437" s="264"/>
      <c r="D437" s="133"/>
    </row>
    <row r="438" spans="3:4" s="120" customFormat="1" ht="12.75" x14ac:dyDescent="0.2">
      <c r="C438" s="264"/>
      <c r="D438" s="133"/>
    </row>
    <row r="439" spans="3:4" s="120" customFormat="1" ht="12.75" x14ac:dyDescent="0.2">
      <c r="C439" s="264"/>
      <c r="D439" s="133"/>
    </row>
    <row r="440" spans="3:4" s="120" customFormat="1" ht="12.75" x14ac:dyDescent="0.2">
      <c r="C440" s="264"/>
      <c r="D440" s="133"/>
    </row>
    <row r="441" spans="3:4" s="120" customFormat="1" ht="12.75" x14ac:dyDescent="0.2">
      <c r="C441" s="264"/>
      <c r="D441" s="133"/>
    </row>
    <row r="442" spans="3:4" s="120" customFormat="1" ht="12.75" x14ac:dyDescent="0.2">
      <c r="C442" s="264"/>
      <c r="D442" s="133"/>
    </row>
    <row r="443" spans="3:4" s="120" customFormat="1" ht="12.75" x14ac:dyDescent="0.2">
      <c r="C443" s="264"/>
      <c r="D443" s="133"/>
    </row>
    <row r="444" spans="3:4" s="120" customFormat="1" ht="12.75" x14ac:dyDescent="0.2">
      <c r="C444" s="264"/>
      <c r="D444" s="133"/>
    </row>
    <row r="445" spans="3:4" s="120" customFormat="1" ht="12.75" x14ac:dyDescent="0.2">
      <c r="C445" s="264"/>
      <c r="D445" s="133"/>
    </row>
    <row r="446" spans="3:4" s="120" customFormat="1" ht="12.75" x14ac:dyDescent="0.2">
      <c r="C446" s="264"/>
      <c r="D446" s="133"/>
    </row>
    <row r="447" spans="3:4" s="120" customFormat="1" ht="12.75" x14ac:dyDescent="0.2">
      <c r="C447" s="264"/>
      <c r="D447" s="133"/>
    </row>
    <row r="448" spans="3:4" s="120" customFormat="1" ht="12.75" x14ac:dyDescent="0.2">
      <c r="C448" s="264"/>
      <c r="D448" s="133"/>
    </row>
    <row r="449" spans="3:4" s="120" customFormat="1" ht="12.75" x14ac:dyDescent="0.2">
      <c r="C449" s="264"/>
      <c r="D449" s="133"/>
    </row>
    <row r="450" spans="3:4" s="120" customFormat="1" ht="12.75" x14ac:dyDescent="0.2">
      <c r="C450" s="264"/>
      <c r="D450" s="133"/>
    </row>
    <row r="451" spans="3:4" s="120" customFormat="1" ht="12.75" x14ac:dyDescent="0.2">
      <c r="C451" s="264"/>
      <c r="D451" s="133"/>
    </row>
    <row r="452" spans="3:4" s="120" customFormat="1" ht="12.75" x14ac:dyDescent="0.2">
      <c r="C452" s="264"/>
      <c r="D452" s="133"/>
    </row>
    <row r="453" spans="3:4" s="120" customFormat="1" ht="12.75" x14ac:dyDescent="0.2">
      <c r="C453" s="264"/>
      <c r="D453" s="133"/>
    </row>
    <row r="454" spans="3:4" s="120" customFormat="1" ht="12.75" x14ac:dyDescent="0.2">
      <c r="C454" s="264"/>
      <c r="D454" s="133"/>
    </row>
    <row r="455" spans="3:4" s="120" customFormat="1" ht="12.75" x14ac:dyDescent="0.2">
      <c r="C455" s="264"/>
      <c r="D455" s="133"/>
    </row>
    <row r="456" spans="3:4" s="120" customFormat="1" ht="12.75" x14ac:dyDescent="0.2">
      <c r="C456" s="264"/>
      <c r="D456" s="133"/>
    </row>
    <row r="457" spans="3:4" s="120" customFormat="1" ht="12.75" x14ac:dyDescent="0.2">
      <c r="C457" s="264"/>
      <c r="D457" s="133"/>
    </row>
    <row r="458" spans="3:4" s="120" customFormat="1" ht="12.75" x14ac:dyDescent="0.2">
      <c r="C458" s="264"/>
      <c r="D458" s="133"/>
    </row>
    <row r="459" spans="3:4" s="120" customFormat="1" ht="12.75" x14ac:dyDescent="0.2">
      <c r="C459" s="264"/>
      <c r="D459" s="133"/>
    </row>
    <row r="460" spans="3:4" s="120" customFormat="1" ht="12.75" x14ac:dyDescent="0.2">
      <c r="C460" s="264"/>
      <c r="D460" s="133"/>
    </row>
    <row r="461" spans="3:4" s="120" customFormat="1" ht="12.75" x14ac:dyDescent="0.2">
      <c r="C461" s="264"/>
      <c r="D461" s="133"/>
    </row>
    <row r="462" spans="3:4" s="120" customFormat="1" ht="12.75" x14ac:dyDescent="0.2">
      <c r="C462" s="264"/>
      <c r="D462" s="133"/>
    </row>
    <row r="463" spans="3:4" s="120" customFormat="1" ht="12.75" x14ac:dyDescent="0.2">
      <c r="C463" s="264"/>
      <c r="D463" s="133"/>
    </row>
    <row r="464" spans="3:4" s="120" customFormat="1" ht="12.75" x14ac:dyDescent="0.2">
      <c r="C464" s="264"/>
      <c r="D464" s="133"/>
    </row>
    <row r="465" spans="3:4" s="120" customFormat="1" ht="12.75" x14ac:dyDescent="0.2">
      <c r="C465" s="264"/>
      <c r="D465" s="133"/>
    </row>
    <row r="466" spans="3:4" s="120" customFormat="1" ht="12.75" x14ac:dyDescent="0.2">
      <c r="C466" s="264"/>
      <c r="D466" s="133"/>
    </row>
    <row r="467" spans="3:4" s="120" customFormat="1" ht="12.75" x14ac:dyDescent="0.2">
      <c r="C467" s="264"/>
      <c r="D467" s="133"/>
    </row>
    <row r="468" spans="3:4" s="120" customFormat="1" ht="12.75" x14ac:dyDescent="0.2">
      <c r="C468" s="264"/>
      <c r="D468" s="133"/>
    </row>
    <row r="469" spans="3:4" s="120" customFormat="1" ht="12.75" x14ac:dyDescent="0.2">
      <c r="C469" s="264"/>
      <c r="D469" s="133"/>
    </row>
    <row r="470" spans="3:4" s="120" customFormat="1" ht="12.75" x14ac:dyDescent="0.2">
      <c r="C470" s="264"/>
      <c r="D470" s="133"/>
    </row>
    <row r="471" spans="3:4" s="120" customFormat="1" ht="12.75" x14ac:dyDescent="0.2">
      <c r="C471" s="264"/>
      <c r="D471" s="133"/>
    </row>
    <row r="472" spans="3:4" s="120" customFormat="1" ht="12.75" x14ac:dyDescent="0.2">
      <c r="C472" s="264"/>
      <c r="D472" s="133"/>
    </row>
    <row r="473" spans="3:4" s="120" customFormat="1" ht="12.75" x14ac:dyDescent="0.2">
      <c r="C473" s="264"/>
      <c r="D473" s="133"/>
    </row>
    <row r="474" spans="3:4" s="120" customFormat="1" ht="12.75" x14ac:dyDescent="0.2">
      <c r="C474" s="264"/>
      <c r="D474" s="133"/>
    </row>
    <row r="475" spans="3:4" s="120" customFormat="1" ht="12.75" x14ac:dyDescent="0.2">
      <c r="C475" s="264"/>
      <c r="D475" s="133"/>
    </row>
    <row r="476" spans="3:4" s="120" customFormat="1" ht="12.75" x14ac:dyDescent="0.2">
      <c r="C476" s="264"/>
      <c r="D476" s="133"/>
    </row>
    <row r="477" spans="3:4" s="120" customFormat="1" ht="12.75" x14ac:dyDescent="0.2">
      <c r="C477" s="264"/>
      <c r="D477" s="133"/>
    </row>
    <row r="478" spans="3:4" s="120" customFormat="1" ht="12.75" x14ac:dyDescent="0.2">
      <c r="C478" s="264"/>
      <c r="D478" s="133"/>
    </row>
    <row r="479" spans="3:4" s="120" customFormat="1" ht="12.75" x14ac:dyDescent="0.2">
      <c r="C479" s="264"/>
      <c r="D479" s="133"/>
    </row>
    <row r="480" spans="3:4" s="120" customFormat="1" ht="12.75" x14ac:dyDescent="0.2">
      <c r="C480" s="264"/>
      <c r="D480" s="133"/>
    </row>
    <row r="481" spans="3:4" s="120" customFormat="1" ht="12.75" x14ac:dyDescent="0.2">
      <c r="C481" s="264"/>
      <c r="D481" s="133"/>
    </row>
    <row r="482" spans="3:4" s="120" customFormat="1" ht="12.75" x14ac:dyDescent="0.2">
      <c r="C482" s="264"/>
      <c r="D482" s="133"/>
    </row>
    <row r="483" spans="3:4" s="120" customFormat="1" ht="12.75" x14ac:dyDescent="0.2">
      <c r="C483" s="264"/>
      <c r="D483" s="133"/>
    </row>
    <row r="484" spans="3:4" s="120" customFormat="1" ht="12.75" x14ac:dyDescent="0.2">
      <c r="C484" s="264"/>
      <c r="D484" s="133"/>
    </row>
    <row r="485" spans="3:4" s="120" customFormat="1" ht="12.75" x14ac:dyDescent="0.2">
      <c r="C485" s="264"/>
      <c r="D485" s="133"/>
    </row>
    <row r="486" spans="3:4" s="120" customFormat="1" ht="12.75" x14ac:dyDescent="0.2">
      <c r="C486" s="264"/>
      <c r="D486" s="133"/>
    </row>
    <row r="487" spans="3:4" s="120" customFormat="1" ht="12.75" x14ac:dyDescent="0.2">
      <c r="C487" s="264"/>
      <c r="D487" s="133"/>
    </row>
    <row r="488" spans="3:4" s="120" customFormat="1" ht="12.75" x14ac:dyDescent="0.2">
      <c r="C488" s="264"/>
      <c r="D488" s="133"/>
    </row>
    <row r="489" spans="3:4" s="120" customFormat="1" ht="12.75" x14ac:dyDescent="0.2">
      <c r="C489" s="264"/>
      <c r="D489" s="133"/>
    </row>
    <row r="490" spans="3:4" s="120" customFormat="1" ht="12.75" x14ac:dyDescent="0.2">
      <c r="C490" s="264"/>
      <c r="D490" s="133"/>
    </row>
    <row r="491" spans="3:4" s="120" customFormat="1" ht="12.75" x14ac:dyDescent="0.2">
      <c r="C491" s="264"/>
      <c r="D491" s="133"/>
    </row>
    <row r="492" spans="3:4" s="120" customFormat="1" ht="12.75" x14ac:dyDescent="0.2">
      <c r="C492" s="264"/>
      <c r="D492" s="133"/>
    </row>
    <row r="493" spans="3:4" s="120" customFormat="1" ht="12.75" x14ac:dyDescent="0.2">
      <c r="C493" s="264"/>
      <c r="D493" s="133"/>
    </row>
    <row r="494" spans="3:4" s="120" customFormat="1" ht="12.75" x14ac:dyDescent="0.2">
      <c r="C494" s="264"/>
      <c r="D494" s="133"/>
    </row>
    <row r="495" spans="3:4" s="120" customFormat="1" ht="12.75" x14ac:dyDescent="0.2">
      <c r="C495" s="264"/>
      <c r="D495" s="133"/>
    </row>
    <row r="496" spans="3:4" s="120" customFormat="1" ht="12.75" x14ac:dyDescent="0.2">
      <c r="C496" s="264"/>
      <c r="D496" s="133"/>
    </row>
    <row r="497" spans="3:4" s="120" customFormat="1" ht="12.75" x14ac:dyDescent="0.2">
      <c r="C497" s="264"/>
      <c r="D497" s="133"/>
    </row>
    <row r="498" spans="3:4" s="120" customFormat="1" ht="12.75" x14ac:dyDescent="0.2">
      <c r="C498" s="264"/>
      <c r="D498" s="133"/>
    </row>
    <row r="499" spans="3:4" s="120" customFormat="1" ht="12.75" x14ac:dyDescent="0.2">
      <c r="C499" s="264"/>
      <c r="D499" s="133"/>
    </row>
    <row r="500" spans="3:4" s="120" customFormat="1" ht="12.75" x14ac:dyDescent="0.2">
      <c r="C500" s="264"/>
      <c r="D500" s="133"/>
    </row>
    <row r="501" spans="3:4" s="120" customFormat="1" ht="12.75" x14ac:dyDescent="0.2">
      <c r="C501" s="264"/>
      <c r="D501" s="133"/>
    </row>
    <row r="502" spans="3:4" s="120" customFormat="1" ht="12.75" x14ac:dyDescent="0.2">
      <c r="C502" s="264"/>
      <c r="D502" s="133"/>
    </row>
    <row r="503" spans="3:4" s="120" customFormat="1" ht="12.75" x14ac:dyDescent="0.2">
      <c r="C503" s="264"/>
      <c r="D503" s="133"/>
    </row>
    <row r="504" spans="3:4" s="120" customFormat="1" ht="12.75" x14ac:dyDescent="0.2">
      <c r="C504" s="264"/>
      <c r="D504" s="133"/>
    </row>
    <row r="505" spans="3:4" s="120" customFormat="1" ht="12.75" x14ac:dyDescent="0.2">
      <c r="C505" s="264"/>
      <c r="D505" s="133"/>
    </row>
    <row r="506" spans="3:4" s="120" customFormat="1" ht="12.75" x14ac:dyDescent="0.2">
      <c r="C506" s="264"/>
      <c r="D506" s="133"/>
    </row>
    <row r="507" spans="3:4" s="120" customFormat="1" ht="12.75" x14ac:dyDescent="0.2">
      <c r="C507" s="264"/>
      <c r="D507" s="133"/>
    </row>
    <row r="508" spans="3:4" s="120" customFormat="1" ht="12.75" x14ac:dyDescent="0.2">
      <c r="C508" s="264"/>
      <c r="D508" s="133"/>
    </row>
    <row r="509" spans="3:4" s="120" customFormat="1" ht="12.75" x14ac:dyDescent="0.2">
      <c r="C509" s="264"/>
      <c r="D509" s="133"/>
    </row>
    <row r="510" spans="3:4" s="120" customFormat="1" ht="12.75" x14ac:dyDescent="0.2">
      <c r="C510" s="264"/>
      <c r="D510" s="133"/>
    </row>
    <row r="511" spans="3:4" s="120" customFormat="1" ht="12.75" x14ac:dyDescent="0.2">
      <c r="C511" s="264"/>
      <c r="D511" s="133"/>
    </row>
    <row r="512" spans="3:4" s="120" customFormat="1" ht="12.75" x14ac:dyDescent="0.2">
      <c r="C512" s="264"/>
      <c r="D512" s="133"/>
    </row>
    <row r="513" spans="3:4" s="120" customFormat="1" ht="12.75" x14ac:dyDescent="0.2">
      <c r="C513" s="264"/>
      <c r="D513" s="133"/>
    </row>
    <row r="514" spans="3:4" s="120" customFormat="1" ht="12.75" x14ac:dyDescent="0.2">
      <c r="C514" s="264"/>
      <c r="D514" s="133"/>
    </row>
    <row r="515" spans="3:4" s="120" customFormat="1" ht="12.75" x14ac:dyDescent="0.2">
      <c r="C515" s="264"/>
      <c r="D515" s="133"/>
    </row>
    <row r="516" spans="3:4" s="120" customFormat="1" ht="12.75" x14ac:dyDescent="0.2">
      <c r="C516" s="264"/>
      <c r="D516" s="133"/>
    </row>
    <row r="517" spans="3:4" s="120" customFormat="1" ht="12.75" x14ac:dyDescent="0.2">
      <c r="C517" s="264"/>
      <c r="D517" s="133"/>
    </row>
    <row r="518" spans="3:4" s="120" customFormat="1" ht="12.75" x14ac:dyDescent="0.2">
      <c r="C518" s="264"/>
      <c r="D518" s="133"/>
    </row>
    <row r="519" spans="3:4" s="120" customFormat="1" ht="12.75" x14ac:dyDescent="0.2">
      <c r="C519" s="264"/>
      <c r="D519" s="133"/>
    </row>
    <row r="520" spans="3:4" s="120" customFormat="1" ht="12.75" x14ac:dyDescent="0.2">
      <c r="C520" s="264"/>
      <c r="D520" s="133"/>
    </row>
    <row r="521" spans="3:4" s="120" customFormat="1" ht="12.75" x14ac:dyDescent="0.2">
      <c r="C521" s="264"/>
      <c r="D521" s="133"/>
    </row>
    <row r="522" spans="3:4" s="120" customFormat="1" ht="12.75" x14ac:dyDescent="0.2">
      <c r="C522" s="264"/>
      <c r="D522" s="133"/>
    </row>
    <row r="523" spans="3:4" s="120" customFormat="1" ht="12.75" x14ac:dyDescent="0.2">
      <c r="C523" s="264"/>
      <c r="D523" s="133"/>
    </row>
    <row r="524" spans="3:4" s="120" customFormat="1" ht="12.75" x14ac:dyDescent="0.2">
      <c r="C524" s="264"/>
      <c r="D524" s="133"/>
    </row>
    <row r="525" spans="3:4" s="120" customFormat="1" ht="12.75" x14ac:dyDescent="0.2">
      <c r="C525" s="264"/>
      <c r="D525" s="133"/>
    </row>
    <row r="526" spans="3:4" s="120" customFormat="1" ht="12.75" x14ac:dyDescent="0.2">
      <c r="C526" s="264"/>
      <c r="D526" s="133"/>
    </row>
    <row r="527" spans="3:4" s="120" customFormat="1" ht="12.75" x14ac:dyDescent="0.2">
      <c r="C527" s="264"/>
      <c r="D527" s="133"/>
    </row>
    <row r="528" spans="3:4" s="120" customFormat="1" ht="12.75" x14ac:dyDescent="0.2">
      <c r="C528" s="264"/>
      <c r="D528" s="133"/>
    </row>
    <row r="529" spans="3:4" s="120" customFormat="1" ht="12.75" x14ac:dyDescent="0.2">
      <c r="C529" s="264"/>
      <c r="D529" s="133"/>
    </row>
    <row r="530" spans="3:4" s="120" customFormat="1" ht="12.75" x14ac:dyDescent="0.2">
      <c r="C530" s="264"/>
      <c r="D530" s="133"/>
    </row>
    <row r="531" spans="3:4" s="120" customFormat="1" ht="12.75" x14ac:dyDescent="0.2">
      <c r="C531" s="264"/>
      <c r="D531" s="133"/>
    </row>
    <row r="532" spans="3:4" s="120" customFormat="1" ht="12.75" x14ac:dyDescent="0.2">
      <c r="C532" s="264"/>
      <c r="D532" s="133"/>
    </row>
    <row r="533" spans="3:4" s="120" customFormat="1" ht="12.75" x14ac:dyDescent="0.2">
      <c r="C533" s="264"/>
      <c r="D533" s="133"/>
    </row>
    <row r="534" spans="3:4" s="120" customFormat="1" ht="12.75" x14ac:dyDescent="0.2">
      <c r="C534" s="264"/>
      <c r="D534" s="133"/>
    </row>
    <row r="535" spans="3:4" s="120" customFormat="1" ht="12.75" x14ac:dyDescent="0.2">
      <c r="C535" s="264"/>
      <c r="D535" s="133"/>
    </row>
    <row r="536" spans="3:4" s="120" customFormat="1" ht="12.75" x14ac:dyDescent="0.2">
      <c r="C536" s="264"/>
      <c r="D536" s="133"/>
    </row>
    <row r="537" spans="3:4" s="120" customFormat="1" ht="12.75" x14ac:dyDescent="0.2">
      <c r="C537" s="264"/>
      <c r="D537" s="133"/>
    </row>
    <row r="538" spans="3:4" s="120" customFormat="1" ht="12.75" x14ac:dyDescent="0.2">
      <c r="C538" s="264"/>
      <c r="D538" s="133"/>
    </row>
    <row r="539" spans="3:4" s="120" customFormat="1" ht="12.75" x14ac:dyDescent="0.2">
      <c r="C539" s="264"/>
      <c r="D539" s="133"/>
    </row>
    <row r="540" spans="3:4" s="120" customFormat="1" ht="12.75" x14ac:dyDescent="0.2">
      <c r="C540" s="264"/>
      <c r="D540" s="133"/>
    </row>
    <row r="541" spans="3:4" s="120" customFormat="1" ht="12.75" x14ac:dyDescent="0.2">
      <c r="C541" s="264"/>
      <c r="D541" s="133"/>
    </row>
    <row r="542" spans="3:4" s="120" customFormat="1" ht="12.75" x14ac:dyDescent="0.2">
      <c r="C542" s="264"/>
      <c r="D542" s="133"/>
    </row>
    <row r="543" spans="3:4" s="120" customFormat="1" ht="12.75" x14ac:dyDescent="0.2">
      <c r="C543" s="264"/>
      <c r="D543" s="133"/>
    </row>
    <row r="544" spans="3:4" s="120" customFormat="1" ht="12.75" x14ac:dyDescent="0.2">
      <c r="C544" s="264"/>
      <c r="D544" s="133"/>
    </row>
    <row r="545" spans="3:4" s="120" customFormat="1" ht="12.75" x14ac:dyDescent="0.2">
      <c r="C545" s="264"/>
      <c r="D545" s="133"/>
    </row>
    <row r="546" spans="3:4" s="120" customFormat="1" ht="12.75" x14ac:dyDescent="0.2">
      <c r="C546" s="264"/>
      <c r="D546" s="133"/>
    </row>
    <row r="547" spans="3:4" s="120" customFormat="1" ht="12.75" x14ac:dyDescent="0.2">
      <c r="C547" s="264"/>
      <c r="D547" s="133"/>
    </row>
    <row r="548" spans="3:4" s="120" customFormat="1" ht="12.75" x14ac:dyDescent="0.2">
      <c r="C548" s="264"/>
      <c r="D548" s="133"/>
    </row>
    <row r="549" spans="3:4" s="120" customFormat="1" ht="12.75" x14ac:dyDescent="0.2">
      <c r="C549" s="264"/>
      <c r="D549" s="133"/>
    </row>
    <row r="550" spans="3:4" s="120" customFormat="1" ht="12.75" x14ac:dyDescent="0.2">
      <c r="C550" s="264"/>
      <c r="D550" s="133"/>
    </row>
    <row r="551" spans="3:4" s="120" customFormat="1" ht="12.75" x14ac:dyDescent="0.2">
      <c r="C551" s="264"/>
      <c r="D551" s="133"/>
    </row>
    <row r="552" spans="3:4" s="120" customFormat="1" ht="12.75" x14ac:dyDescent="0.2">
      <c r="C552" s="264"/>
      <c r="D552" s="133"/>
    </row>
    <row r="553" spans="3:4" s="120" customFormat="1" ht="12.75" x14ac:dyDescent="0.2">
      <c r="C553" s="264"/>
      <c r="D553" s="133"/>
    </row>
    <row r="554" spans="3:4" s="120" customFormat="1" ht="12.75" x14ac:dyDescent="0.2">
      <c r="C554" s="264"/>
      <c r="D554" s="133"/>
    </row>
    <row r="555" spans="3:4" s="120" customFormat="1" ht="12.75" x14ac:dyDescent="0.2">
      <c r="C555" s="264"/>
      <c r="D555" s="133"/>
    </row>
    <row r="556" spans="3:4" s="120" customFormat="1" ht="12.75" x14ac:dyDescent="0.2">
      <c r="C556" s="264"/>
      <c r="D556" s="133"/>
    </row>
    <row r="557" spans="3:4" s="120" customFormat="1" ht="12.75" x14ac:dyDescent="0.2">
      <c r="C557" s="264"/>
      <c r="D557" s="133"/>
    </row>
    <row r="558" spans="3:4" s="120" customFormat="1" ht="12.75" x14ac:dyDescent="0.2">
      <c r="C558" s="264"/>
      <c r="D558" s="133"/>
    </row>
    <row r="559" spans="3:4" s="120" customFormat="1" ht="12.75" x14ac:dyDescent="0.2">
      <c r="C559" s="264"/>
      <c r="D559" s="133"/>
    </row>
    <row r="560" spans="3:4" s="120" customFormat="1" ht="12.75" x14ac:dyDescent="0.2">
      <c r="C560" s="264"/>
      <c r="D560" s="133"/>
    </row>
    <row r="561" spans="3:4" s="120" customFormat="1" ht="12.75" x14ac:dyDescent="0.2">
      <c r="C561" s="264"/>
      <c r="D561" s="133"/>
    </row>
    <row r="562" spans="3:4" s="120" customFormat="1" ht="12.75" x14ac:dyDescent="0.2">
      <c r="C562" s="264"/>
      <c r="D562" s="133"/>
    </row>
    <row r="563" spans="3:4" s="120" customFormat="1" ht="12.75" x14ac:dyDescent="0.2">
      <c r="C563" s="264"/>
      <c r="D563" s="133"/>
    </row>
    <row r="564" spans="3:4" s="120" customFormat="1" ht="12.75" x14ac:dyDescent="0.2">
      <c r="C564" s="264"/>
      <c r="D564" s="133"/>
    </row>
    <row r="565" spans="3:4" s="120" customFormat="1" ht="12.75" x14ac:dyDescent="0.2">
      <c r="C565" s="264"/>
      <c r="D565" s="133"/>
    </row>
    <row r="566" spans="3:4" s="120" customFormat="1" ht="12.75" x14ac:dyDescent="0.2">
      <c r="C566" s="264"/>
      <c r="D566" s="133"/>
    </row>
    <row r="567" spans="3:4" s="120" customFormat="1" ht="12.75" x14ac:dyDescent="0.2">
      <c r="C567" s="264"/>
      <c r="D567" s="133"/>
    </row>
    <row r="568" spans="3:4" s="120" customFormat="1" ht="12.75" x14ac:dyDescent="0.2">
      <c r="C568" s="264"/>
      <c r="D568" s="133"/>
    </row>
    <row r="569" spans="3:4" s="120" customFormat="1" ht="12.75" x14ac:dyDescent="0.2">
      <c r="C569" s="264"/>
      <c r="D569" s="133"/>
    </row>
    <row r="570" spans="3:4" s="120" customFormat="1" ht="12.75" x14ac:dyDescent="0.2">
      <c r="C570" s="264"/>
      <c r="D570" s="133"/>
    </row>
    <row r="571" spans="3:4" s="120" customFormat="1" ht="12.75" x14ac:dyDescent="0.2">
      <c r="C571" s="264"/>
      <c r="D571" s="133"/>
    </row>
    <row r="572" spans="3:4" s="120" customFormat="1" ht="12.75" x14ac:dyDescent="0.2">
      <c r="C572" s="264"/>
      <c r="D572" s="133"/>
    </row>
    <row r="573" spans="3:4" s="120" customFormat="1" ht="12.75" x14ac:dyDescent="0.2">
      <c r="C573" s="264"/>
      <c r="D573" s="133"/>
    </row>
    <row r="574" spans="3:4" s="120" customFormat="1" ht="12.75" x14ac:dyDescent="0.2">
      <c r="C574" s="264"/>
      <c r="D574" s="133"/>
    </row>
    <row r="575" spans="3:4" s="120" customFormat="1" ht="12.75" x14ac:dyDescent="0.2">
      <c r="C575" s="264"/>
      <c r="D575" s="133"/>
    </row>
    <row r="576" spans="3:4" s="120" customFormat="1" ht="12.75" x14ac:dyDescent="0.2">
      <c r="C576" s="264"/>
      <c r="D576" s="133"/>
    </row>
    <row r="577" spans="3:4" s="120" customFormat="1" ht="12.75" x14ac:dyDescent="0.2">
      <c r="C577" s="264"/>
      <c r="D577" s="133"/>
    </row>
    <row r="578" spans="3:4" s="120" customFormat="1" ht="12.75" x14ac:dyDescent="0.2">
      <c r="C578" s="264"/>
      <c r="D578" s="133"/>
    </row>
    <row r="579" spans="3:4" s="120" customFormat="1" ht="12.75" x14ac:dyDescent="0.2">
      <c r="C579" s="264"/>
      <c r="D579" s="133"/>
    </row>
    <row r="580" spans="3:4" s="120" customFormat="1" ht="12.75" x14ac:dyDescent="0.2">
      <c r="C580" s="264"/>
      <c r="D580" s="133"/>
    </row>
    <row r="581" spans="3:4" s="120" customFormat="1" ht="12.75" x14ac:dyDescent="0.2">
      <c r="C581" s="264"/>
      <c r="D581" s="133"/>
    </row>
    <row r="582" spans="3:4" s="120" customFormat="1" ht="12.75" x14ac:dyDescent="0.2">
      <c r="C582" s="264"/>
      <c r="D582" s="133"/>
    </row>
    <row r="583" spans="3:4" s="120" customFormat="1" ht="12.75" x14ac:dyDescent="0.2">
      <c r="C583" s="264"/>
      <c r="D583" s="133"/>
    </row>
    <row r="584" spans="3:4" s="120" customFormat="1" ht="12.75" x14ac:dyDescent="0.2">
      <c r="C584" s="264"/>
      <c r="D584" s="133"/>
    </row>
    <row r="585" spans="3:4" s="120" customFormat="1" ht="12.75" x14ac:dyDescent="0.2">
      <c r="C585" s="264"/>
      <c r="D585" s="133"/>
    </row>
    <row r="586" spans="3:4" s="120" customFormat="1" ht="12.75" x14ac:dyDescent="0.2">
      <c r="C586" s="264"/>
      <c r="D586" s="133"/>
    </row>
    <row r="587" spans="3:4" s="120" customFormat="1" ht="12.75" x14ac:dyDescent="0.2">
      <c r="C587" s="264"/>
      <c r="D587" s="133"/>
    </row>
    <row r="588" spans="3:4" s="120" customFormat="1" ht="12.75" x14ac:dyDescent="0.2">
      <c r="C588" s="264"/>
      <c r="D588" s="133"/>
    </row>
    <row r="589" spans="3:4" s="120" customFormat="1" ht="12.75" x14ac:dyDescent="0.2">
      <c r="C589" s="264"/>
      <c r="D589" s="133"/>
    </row>
    <row r="590" spans="3:4" s="120" customFormat="1" ht="12.75" x14ac:dyDescent="0.2">
      <c r="C590" s="264"/>
      <c r="D590" s="133"/>
    </row>
    <row r="591" spans="3:4" s="120" customFormat="1" ht="12.75" x14ac:dyDescent="0.2">
      <c r="C591" s="264"/>
      <c r="D591" s="133"/>
    </row>
    <row r="592" spans="3:4" s="120" customFormat="1" ht="12.75" x14ac:dyDescent="0.2">
      <c r="C592" s="264"/>
      <c r="D592" s="133"/>
    </row>
    <row r="593" spans="3:4" s="120" customFormat="1" ht="12.75" x14ac:dyDescent="0.2">
      <c r="C593" s="264"/>
      <c r="D593" s="133"/>
    </row>
    <row r="594" spans="3:4" s="120" customFormat="1" ht="12.75" x14ac:dyDescent="0.2">
      <c r="C594" s="264"/>
      <c r="D594" s="133"/>
    </row>
    <row r="595" spans="3:4" s="120" customFormat="1" ht="12.75" x14ac:dyDescent="0.2">
      <c r="C595" s="264"/>
      <c r="D595" s="133"/>
    </row>
    <row r="596" spans="3:4" s="120" customFormat="1" ht="12.75" x14ac:dyDescent="0.2">
      <c r="C596" s="264"/>
      <c r="D596" s="133"/>
    </row>
    <row r="597" spans="3:4" s="120" customFormat="1" ht="12.75" x14ac:dyDescent="0.2">
      <c r="C597" s="264"/>
      <c r="D597" s="133"/>
    </row>
    <row r="598" spans="3:4" s="120" customFormat="1" ht="12.75" x14ac:dyDescent="0.2">
      <c r="C598" s="264"/>
      <c r="D598" s="133"/>
    </row>
    <row r="599" spans="3:4" s="120" customFormat="1" ht="12.75" x14ac:dyDescent="0.2">
      <c r="C599" s="264"/>
      <c r="D599" s="133"/>
    </row>
    <row r="600" spans="3:4" s="120" customFormat="1" ht="12.75" x14ac:dyDescent="0.2">
      <c r="C600" s="264"/>
      <c r="D600" s="133"/>
    </row>
    <row r="601" spans="3:4" s="120" customFormat="1" ht="12.75" x14ac:dyDescent="0.2">
      <c r="C601" s="264"/>
      <c r="D601" s="133"/>
    </row>
    <row r="602" spans="3:4" s="120" customFormat="1" ht="12.75" x14ac:dyDescent="0.2">
      <c r="C602" s="264"/>
      <c r="D602" s="133"/>
    </row>
    <row r="603" spans="3:4" s="120" customFormat="1" ht="12.75" x14ac:dyDescent="0.2">
      <c r="C603" s="264"/>
      <c r="D603" s="133"/>
    </row>
    <row r="604" spans="3:4" s="120" customFormat="1" ht="12.75" x14ac:dyDescent="0.2">
      <c r="C604" s="264"/>
      <c r="D604" s="133"/>
    </row>
    <row r="605" spans="3:4" s="120" customFormat="1" ht="12.75" x14ac:dyDescent="0.2">
      <c r="C605" s="264"/>
      <c r="D605" s="133"/>
    </row>
    <row r="606" spans="3:4" s="120" customFormat="1" ht="12.75" x14ac:dyDescent="0.2">
      <c r="C606" s="264"/>
      <c r="D606" s="133"/>
    </row>
    <row r="607" spans="3:4" s="120" customFormat="1" ht="12.75" x14ac:dyDescent="0.2">
      <c r="C607" s="264"/>
      <c r="D607" s="133"/>
    </row>
    <row r="608" spans="3:4" s="120" customFormat="1" ht="12.75" x14ac:dyDescent="0.2">
      <c r="C608" s="264"/>
      <c r="D608" s="133"/>
    </row>
    <row r="609" spans="3:4" s="120" customFormat="1" ht="12.75" x14ac:dyDescent="0.2">
      <c r="C609" s="264"/>
      <c r="D609" s="133"/>
    </row>
    <row r="610" spans="3:4" s="120" customFormat="1" ht="12.75" x14ac:dyDescent="0.2">
      <c r="C610" s="264"/>
      <c r="D610" s="133"/>
    </row>
    <row r="611" spans="3:4" s="120" customFormat="1" ht="12.75" x14ac:dyDescent="0.2">
      <c r="C611" s="264"/>
      <c r="D611" s="133"/>
    </row>
    <row r="612" spans="3:4" s="120" customFormat="1" ht="12.75" x14ac:dyDescent="0.2">
      <c r="C612" s="264"/>
      <c r="D612" s="133"/>
    </row>
    <row r="613" spans="3:4" s="120" customFormat="1" ht="12.75" x14ac:dyDescent="0.2">
      <c r="C613" s="264"/>
      <c r="D613" s="133"/>
    </row>
    <row r="614" spans="3:4" s="120" customFormat="1" ht="12.75" x14ac:dyDescent="0.2">
      <c r="C614" s="264"/>
      <c r="D614" s="133"/>
    </row>
    <row r="615" spans="3:4" s="120" customFormat="1" ht="12.75" x14ac:dyDescent="0.2">
      <c r="C615" s="264"/>
      <c r="D615" s="133"/>
    </row>
    <row r="616" spans="3:4" s="120" customFormat="1" ht="12.75" x14ac:dyDescent="0.2">
      <c r="C616" s="264"/>
      <c r="D616" s="133"/>
    </row>
    <row r="617" spans="3:4" s="120" customFormat="1" ht="12.75" x14ac:dyDescent="0.2">
      <c r="C617" s="264"/>
      <c r="D617" s="133"/>
    </row>
    <row r="618" spans="3:4" s="120" customFormat="1" ht="12.75" x14ac:dyDescent="0.2">
      <c r="C618" s="264"/>
      <c r="D618" s="133"/>
    </row>
    <row r="619" spans="3:4" s="120" customFormat="1" ht="12.75" x14ac:dyDescent="0.2">
      <c r="C619" s="264"/>
      <c r="D619" s="133"/>
    </row>
    <row r="620" spans="3:4" s="120" customFormat="1" ht="12.75" x14ac:dyDescent="0.2">
      <c r="C620" s="264"/>
      <c r="D620" s="133"/>
    </row>
    <row r="621" spans="3:4" s="120" customFormat="1" ht="12.75" x14ac:dyDescent="0.2">
      <c r="C621" s="264"/>
      <c r="D621" s="133"/>
    </row>
    <row r="622" spans="3:4" s="120" customFormat="1" ht="12.75" x14ac:dyDescent="0.2">
      <c r="C622" s="264"/>
      <c r="D622" s="133"/>
    </row>
    <row r="623" spans="3:4" s="120" customFormat="1" ht="12.75" x14ac:dyDescent="0.2">
      <c r="C623" s="264"/>
      <c r="D623" s="133"/>
    </row>
    <row r="624" spans="3:4" s="120" customFormat="1" ht="12.75" x14ac:dyDescent="0.2">
      <c r="C624" s="264"/>
      <c r="D624" s="133"/>
    </row>
    <row r="625" spans="3:4" s="120" customFormat="1" ht="12.75" x14ac:dyDescent="0.2">
      <c r="C625" s="264"/>
      <c r="D625" s="133"/>
    </row>
    <row r="626" spans="3:4" s="120" customFormat="1" ht="12.75" x14ac:dyDescent="0.2">
      <c r="C626" s="264"/>
      <c r="D626" s="133"/>
    </row>
    <row r="627" spans="3:4" s="120" customFormat="1" ht="12.75" x14ac:dyDescent="0.2">
      <c r="C627" s="264"/>
      <c r="D627" s="133"/>
    </row>
    <row r="628" spans="3:4" s="120" customFormat="1" ht="12.75" x14ac:dyDescent="0.2">
      <c r="C628" s="264"/>
      <c r="D628" s="133"/>
    </row>
    <row r="629" spans="3:4" s="120" customFormat="1" ht="12.75" x14ac:dyDescent="0.2">
      <c r="C629" s="264"/>
      <c r="D629" s="133"/>
    </row>
    <row r="630" spans="3:4" s="120" customFormat="1" ht="12.75" x14ac:dyDescent="0.2">
      <c r="C630" s="264"/>
      <c r="D630" s="133"/>
    </row>
    <row r="631" spans="3:4" s="120" customFormat="1" ht="12.75" x14ac:dyDescent="0.2">
      <c r="C631" s="264"/>
      <c r="D631" s="133"/>
    </row>
    <row r="632" spans="3:4" s="120" customFormat="1" ht="12.75" x14ac:dyDescent="0.2">
      <c r="C632" s="264"/>
      <c r="D632" s="133"/>
    </row>
    <row r="633" spans="3:4" s="120" customFormat="1" ht="12.75" x14ac:dyDescent="0.2">
      <c r="C633" s="264"/>
      <c r="D633" s="133"/>
    </row>
    <row r="634" spans="3:4" s="120" customFormat="1" ht="12.75" x14ac:dyDescent="0.2">
      <c r="C634" s="264"/>
      <c r="D634" s="133"/>
    </row>
    <row r="635" spans="3:4" s="120" customFormat="1" ht="12.75" x14ac:dyDescent="0.2">
      <c r="C635" s="264"/>
      <c r="D635" s="133"/>
    </row>
    <row r="636" spans="3:4" s="120" customFormat="1" ht="12.75" x14ac:dyDescent="0.2">
      <c r="C636" s="264"/>
      <c r="D636" s="133"/>
    </row>
    <row r="637" spans="3:4" s="120" customFormat="1" ht="12.75" x14ac:dyDescent="0.2">
      <c r="C637" s="264"/>
      <c r="D637" s="133"/>
    </row>
    <row r="638" spans="3:4" s="120" customFormat="1" ht="12.75" x14ac:dyDescent="0.2">
      <c r="C638" s="264"/>
      <c r="D638" s="133"/>
    </row>
    <row r="639" spans="3:4" s="120" customFormat="1" ht="12.75" x14ac:dyDescent="0.2">
      <c r="C639" s="264"/>
      <c r="D639" s="133"/>
    </row>
    <row r="640" spans="3:4" s="120" customFormat="1" ht="12.75" x14ac:dyDescent="0.2">
      <c r="C640" s="264"/>
      <c r="D640" s="133"/>
    </row>
    <row r="641" spans="3:4" s="120" customFormat="1" ht="12.75" x14ac:dyDescent="0.2">
      <c r="C641" s="264"/>
      <c r="D641" s="133"/>
    </row>
    <row r="642" spans="3:4" s="120" customFormat="1" ht="12.75" x14ac:dyDescent="0.2">
      <c r="C642" s="264"/>
      <c r="D642" s="133"/>
    </row>
    <row r="643" spans="3:4" s="120" customFormat="1" ht="12.75" x14ac:dyDescent="0.2">
      <c r="C643" s="264"/>
      <c r="D643" s="133"/>
    </row>
    <row r="644" spans="3:4" s="120" customFormat="1" ht="12.75" x14ac:dyDescent="0.2">
      <c r="C644" s="264"/>
      <c r="D644" s="133"/>
    </row>
    <row r="645" spans="3:4" s="120" customFormat="1" ht="12.75" x14ac:dyDescent="0.2">
      <c r="C645" s="264"/>
      <c r="D645" s="133"/>
    </row>
    <row r="646" spans="3:4" s="120" customFormat="1" ht="12.75" x14ac:dyDescent="0.2">
      <c r="C646" s="264"/>
      <c r="D646" s="133"/>
    </row>
    <row r="647" spans="3:4" s="120" customFormat="1" ht="12.75" x14ac:dyDescent="0.2">
      <c r="C647" s="264"/>
      <c r="D647" s="133"/>
    </row>
    <row r="648" spans="3:4" s="120" customFormat="1" ht="12.75" x14ac:dyDescent="0.2">
      <c r="C648" s="264"/>
      <c r="D648" s="133"/>
    </row>
    <row r="649" spans="3:4" s="120" customFormat="1" ht="12.75" x14ac:dyDescent="0.2">
      <c r="C649" s="264"/>
      <c r="D649" s="133"/>
    </row>
    <row r="650" spans="3:4" s="120" customFormat="1" ht="12.75" x14ac:dyDescent="0.2">
      <c r="C650" s="264"/>
      <c r="D650" s="133"/>
    </row>
    <row r="651" spans="3:4" s="120" customFormat="1" ht="12.75" x14ac:dyDescent="0.2">
      <c r="C651" s="264"/>
      <c r="D651" s="133"/>
    </row>
    <row r="652" spans="3:4" s="120" customFormat="1" ht="12.75" x14ac:dyDescent="0.2">
      <c r="C652" s="264"/>
      <c r="D652" s="133"/>
    </row>
    <row r="653" spans="3:4" s="120" customFormat="1" ht="12.75" x14ac:dyDescent="0.2">
      <c r="C653" s="264"/>
      <c r="D653" s="133"/>
    </row>
    <row r="654" spans="3:4" s="120" customFormat="1" ht="12.75" x14ac:dyDescent="0.2">
      <c r="C654" s="264"/>
      <c r="D654" s="133"/>
    </row>
    <row r="655" spans="3:4" s="120" customFormat="1" ht="12.75" x14ac:dyDescent="0.2">
      <c r="C655" s="264"/>
      <c r="D655" s="133"/>
    </row>
    <row r="656" spans="3:4" s="120" customFormat="1" ht="12.75" x14ac:dyDescent="0.2">
      <c r="C656" s="264"/>
      <c r="D656" s="133"/>
    </row>
    <row r="657" spans="3:4" s="120" customFormat="1" ht="12.75" x14ac:dyDescent="0.2">
      <c r="C657" s="264"/>
      <c r="D657" s="133"/>
    </row>
    <row r="658" spans="3:4" s="120" customFormat="1" ht="12.75" x14ac:dyDescent="0.2">
      <c r="C658" s="264"/>
      <c r="D658" s="133"/>
    </row>
    <row r="659" spans="3:4" s="120" customFormat="1" ht="12.75" x14ac:dyDescent="0.2">
      <c r="C659" s="264"/>
      <c r="D659" s="133"/>
    </row>
    <row r="660" spans="3:4" s="120" customFormat="1" ht="12.75" x14ac:dyDescent="0.2">
      <c r="C660" s="264"/>
      <c r="D660" s="133"/>
    </row>
    <row r="661" spans="3:4" s="120" customFormat="1" ht="12.75" x14ac:dyDescent="0.2">
      <c r="C661" s="264"/>
      <c r="D661" s="133"/>
    </row>
    <row r="662" spans="3:4" s="120" customFormat="1" ht="12.75" x14ac:dyDescent="0.2">
      <c r="C662" s="264"/>
      <c r="D662" s="133"/>
    </row>
    <row r="663" spans="3:4" s="120" customFormat="1" ht="12.75" x14ac:dyDescent="0.2">
      <c r="C663" s="264"/>
      <c r="D663" s="133"/>
    </row>
    <row r="664" spans="3:4" s="120" customFormat="1" ht="12.75" x14ac:dyDescent="0.2">
      <c r="C664" s="264"/>
      <c r="D664" s="133"/>
    </row>
    <row r="665" spans="3:4" s="120" customFormat="1" ht="12.75" x14ac:dyDescent="0.2">
      <c r="C665" s="264"/>
      <c r="D665" s="133"/>
    </row>
    <row r="666" spans="3:4" s="120" customFormat="1" ht="12.75" x14ac:dyDescent="0.2">
      <c r="C666" s="264"/>
      <c r="D666" s="133"/>
    </row>
    <row r="667" spans="3:4" s="120" customFormat="1" ht="12.75" x14ac:dyDescent="0.2">
      <c r="C667" s="264"/>
      <c r="D667" s="133"/>
    </row>
    <row r="668" spans="3:4" s="120" customFormat="1" ht="12.75" x14ac:dyDescent="0.2">
      <c r="C668" s="264"/>
      <c r="D668" s="133"/>
    </row>
    <row r="669" spans="3:4" s="120" customFormat="1" ht="12.75" x14ac:dyDescent="0.2">
      <c r="C669" s="264"/>
      <c r="D669" s="133"/>
    </row>
    <row r="670" spans="3:4" s="120" customFormat="1" ht="12.75" x14ac:dyDescent="0.2">
      <c r="C670" s="264"/>
      <c r="D670" s="133"/>
    </row>
    <row r="671" spans="3:4" s="120" customFormat="1" ht="12.75" x14ac:dyDescent="0.2">
      <c r="C671" s="264"/>
      <c r="D671" s="133"/>
    </row>
    <row r="672" spans="3:4" s="120" customFormat="1" ht="12.75" x14ac:dyDescent="0.2">
      <c r="C672" s="264"/>
      <c r="D672" s="133"/>
    </row>
    <row r="673" spans="3:4" s="120" customFormat="1" ht="12.75" x14ac:dyDescent="0.2">
      <c r="C673" s="264"/>
      <c r="D673" s="133"/>
    </row>
    <row r="674" spans="3:4" s="120" customFormat="1" ht="12.75" x14ac:dyDescent="0.2">
      <c r="C674" s="264"/>
      <c r="D674" s="133"/>
    </row>
    <row r="675" spans="3:4" s="120" customFormat="1" ht="12.75" x14ac:dyDescent="0.2">
      <c r="C675" s="264"/>
      <c r="D675" s="133"/>
    </row>
    <row r="676" spans="3:4" s="120" customFormat="1" ht="12.75" x14ac:dyDescent="0.2">
      <c r="C676" s="264"/>
      <c r="D676" s="133"/>
    </row>
    <row r="677" spans="3:4" s="120" customFormat="1" ht="12.75" x14ac:dyDescent="0.2">
      <c r="C677" s="264"/>
      <c r="D677" s="133"/>
    </row>
    <row r="678" spans="3:4" s="120" customFormat="1" ht="12.75" x14ac:dyDescent="0.2">
      <c r="C678" s="264"/>
      <c r="D678" s="133"/>
    </row>
    <row r="679" spans="3:4" s="120" customFormat="1" ht="12.75" x14ac:dyDescent="0.2">
      <c r="C679" s="264"/>
      <c r="D679" s="133"/>
    </row>
    <row r="680" spans="3:4" s="120" customFormat="1" ht="12.75" x14ac:dyDescent="0.2">
      <c r="C680" s="264"/>
      <c r="D680" s="133"/>
    </row>
    <row r="681" spans="3:4" s="120" customFormat="1" ht="12.75" x14ac:dyDescent="0.2">
      <c r="C681" s="264"/>
      <c r="D681" s="133"/>
    </row>
    <row r="682" spans="3:4" s="120" customFormat="1" ht="12.75" x14ac:dyDescent="0.2">
      <c r="C682" s="264"/>
      <c r="D682" s="133"/>
    </row>
    <row r="683" spans="3:4" s="120" customFormat="1" ht="12.75" x14ac:dyDescent="0.2">
      <c r="C683" s="264"/>
      <c r="D683" s="133"/>
    </row>
    <row r="684" spans="3:4" s="120" customFormat="1" ht="12.75" x14ac:dyDescent="0.2">
      <c r="C684" s="264"/>
      <c r="D684" s="133"/>
    </row>
    <row r="685" spans="3:4" s="120" customFormat="1" ht="12.75" x14ac:dyDescent="0.2">
      <c r="C685" s="264"/>
      <c r="D685" s="133"/>
    </row>
    <row r="686" spans="3:4" s="120" customFormat="1" ht="12.75" x14ac:dyDescent="0.2">
      <c r="C686" s="264"/>
      <c r="D686" s="133"/>
    </row>
    <row r="687" spans="3:4" s="120" customFormat="1" ht="12.75" x14ac:dyDescent="0.2">
      <c r="C687" s="264"/>
      <c r="D687" s="133"/>
    </row>
    <row r="688" spans="3:4" s="120" customFormat="1" ht="12.75" x14ac:dyDescent="0.2">
      <c r="C688" s="264"/>
      <c r="D688" s="133"/>
    </row>
    <row r="689" spans="3:4" s="120" customFormat="1" ht="12.75" x14ac:dyDescent="0.2">
      <c r="C689" s="264"/>
      <c r="D689" s="133"/>
    </row>
    <row r="690" spans="3:4" s="120" customFormat="1" ht="12.75" x14ac:dyDescent="0.2">
      <c r="C690" s="264"/>
      <c r="D690" s="133"/>
    </row>
    <row r="691" spans="3:4" s="120" customFormat="1" ht="12.75" x14ac:dyDescent="0.2">
      <c r="C691" s="264"/>
      <c r="D691" s="133"/>
    </row>
    <row r="692" spans="3:4" s="120" customFormat="1" ht="12.75" x14ac:dyDescent="0.2">
      <c r="C692" s="264"/>
      <c r="D692" s="133"/>
    </row>
    <row r="693" spans="3:4" s="120" customFormat="1" ht="12.75" x14ac:dyDescent="0.2">
      <c r="C693" s="264"/>
      <c r="D693" s="133"/>
    </row>
    <row r="694" spans="3:4" s="120" customFormat="1" ht="12.75" x14ac:dyDescent="0.2">
      <c r="C694" s="264"/>
      <c r="D694" s="133"/>
    </row>
    <row r="695" spans="3:4" s="120" customFormat="1" ht="12.75" x14ac:dyDescent="0.2">
      <c r="C695" s="264"/>
      <c r="D695" s="133"/>
    </row>
    <row r="696" spans="3:4" s="120" customFormat="1" ht="12.75" x14ac:dyDescent="0.2">
      <c r="C696" s="264"/>
      <c r="D696" s="133"/>
    </row>
    <row r="697" spans="3:4" s="120" customFormat="1" ht="12.75" x14ac:dyDescent="0.2">
      <c r="C697" s="264"/>
      <c r="D697" s="133"/>
    </row>
    <row r="698" spans="3:4" s="120" customFormat="1" ht="12.75" x14ac:dyDescent="0.2">
      <c r="C698" s="264"/>
      <c r="D698" s="133"/>
    </row>
    <row r="699" spans="3:4" s="120" customFormat="1" ht="12.75" x14ac:dyDescent="0.2">
      <c r="C699" s="264"/>
      <c r="D699" s="133"/>
    </row>
    <row r="700" spans="3:4" s="120" customFormat="1" ht="12.75" x14ac:dyDescent="0.2">
      <c r="C700" s="264"/>
      <c r="D700" s="133"/>
    </row>
    <row r="701" spans="3:4" s="120" customFormat="1" ht="12.75" x14ac:dyDescent="0.2">
      <c r="C701" s="264"/>
      <c r="D701" s="133"/>
    </row>
    <row r="702" spans="3:4" s="120" customFormat="1" ht="12.75" x14ac:dyDescent="0.2">
      <c r="C702" s="264"/>
      <c r="D702" s="133"/>
    </row>
    <row r="703" spans="3:4" s="120" customFormat="1" ht="12.75" x14ac:dyDescent="0.2">
      <c r="C703" s="264"/>
      <c r="D703" s="133"/>
    </row>
    <row r="704" spans="3:4" s="120" customFormat="1" ht="12.75" x14ac:dyDescent="0.2">
      <c r="C704" s="264"/>
      <c r="D704" s="133"/>
    </row>
    <row r="705" spans="3:4" s="120" customFormat="1" ht="12.75" x14ac:dyDescent="0.2">
      <c r="C705" s="264"/>
      <c r="D705" s="133"/>
    </row>
    <row r="706" spans="3:4" s="120" customFormat="1" ht="12.75" x14ac:dyDescent="0.2">
      <c r="C706" s="264"/>
      <c r="D706" s="133"/>
    </row>
    <row r="707" spans="3:4" s="120" customFormat="1" ht="12.75" x14ac:dyDescent="0.2">
      <c r="C707" s="264"/>
      <c r="D707" s="133"/>
    </row>
    <row r="708" spans="3:4" s="120" customFormat="1" ht="12.75" x14ac:dyDescent="0.2">
      <c r="C708" s="264"/>
      <c r="D708" s="133"/>
    </row>
    <row r="709" spans="3:4" s="120" customFormat="1" ht="12.75" x14ac:dyDescent="0.2">
      <c r="C709" s="264"/>
      <c r="D709" s="133"/>
    </row>
    <row r="710" spans="3:4" s="120" customFormat="1" ht="12.75" x14ac:dyDescent="0.2">
      <c r="C710" s="264"/>
      <c r="D710" s="133"/>
    </row>
    <row r="711" spans="3:4" s="120" customFormat="1" ht="12.75" x14ac:dyDescent="0.2">
      <c r="C711" s="264"/>
      <c r="D711" s="133"/>
    </row>
    <row r="712" spans="3:4" s="120" customFormat="1" ht="12.75" x14ac:dyDescent="0.2">
      <c r="C712" s="264"/>
      <c r="D712" s="133"/>
    </row>
    <row r="713" spans="3:4" s="120" customFormat="1" ht="12.75" x14ac:dyDescent="0.2">
      <c r="C713" s="264"/>
      <c r="D713" s="133"/>
    </row>
    <row r="714" spans="3:4" s="120" customFormat="1" ht="12.75" x14ac:dyDescent="0.2">
      <c r="C714" s="264"/>
      <c r="D714" s="133"/>
    </row>
    <row r="715" spans="3:4" s="120" customFormat="1" ht="12.75" x14ac:dyDescent="0.2">
      <c r="C715" s="264"/>
      <c r="D715" s="133"/>
    </row>
    <row r="716" spans="3:4" s="120" customFormat="1" ht="12.75" x14ac:dyDescent="0.2">
      <c r="C716" s="264"/>
      <c r="D716" s="133"/>
    </row>
    <row r="717" spans="3:4" s="120" customFormat="1" ht="12.75" x14ac:dyDescent="0.2">
      <c r="C717" s="264"/>
      <c r="D717" s="133"/>
    </row>
    <row r="718" spans="3:4" s="120" customFormat="1" ht="12.75" x14ac:dyDescent="0.2">
      <c r="C718" s="264"/>
      <c r="D718" s="133"/>
    </row>
    <row r="719" spans="3:4" s="120" customFormat="1" ht="12.75" x14ac:dyDescent="0.2">
      <c r="C719" s="264"/>
      <c r="D719" s="133"/>
    </row>
    <row r="720" spans="3:4" s="120" customFormat="1" ht="12.75" x14ac:dyDescent="0.2">
      <c r="C720" s="264"/>
      <c r="D720" s="133"/>
    </row>
    <row r="721" spans="3:4" s="120" customFormat="1" ht="12.75" x14ac:dyDescent="0.2">
      <c r="C721" s="264"/>
      <c r="D721" s="133"/>
    </row>
    <row r="722" spans="3:4" s="120" customFormat="1" ht="12.75" x14ac:dyDescent="0.2">
      <c r="C722" s="264"/>
      <c r="D722" s="133"/>
    </row>
    <row r="723" spans="3:4" s="120" customFormat="1" ht="12.75" x14ac:dyDescent="0.2">
      <c r="C723" s="264"/>
      <c r="D723" s="133"/>
    </row>
    <row r="724" spans="3:4" s="120" customFormat="1" ht="12.75" x14ac:dyDescent="0.2">
      <c r="C724" s="264"/>
      <c r="D724" s="133"/>
    </row>
    <row r="725" spans="3:4" s="120" customFormat="1" ht="12.75" x14ac:dyDescent="0.2">
      <c r="C725" s="264"/>
      <c r="D725" s="133"/>
    </row>
    <row r="726" spans="3:4" s="120" customFormat="1" ht="12.75" x14ac:dyDescent="0.2">
      <c r="C726" s="264"/>
      <c r="D726" s="133"/>
    </row>
    <row r="727" spans="3:4" s="120" customFormat="1" ht="12.75" x14ac:dyDescent="0.2">
      <c r="C727" s="264"/>
      <c r="D727" s="133"/>
    </row>
    <row r="728" spans="3:4" s="120" customFormat="1" ht="12.75" x14ac:dyDescent="0.2">
      <c r="C728" s="264"/>
      <c r="D728" s="133"/>
    </row>
    <row r="729" spans="3:4" s="120" customFormat="1" ht="12.75" x14ac:dyDescent="0.2">
      <c r="C729" s="264"/>
      <c r="D729" s="133"/>
    </row>
    <row r="730" spans="3:4" s="120" customFormat="1" ht="12.75" x14ac:dyDescent="0.2">
      <c r="C730" s="264"/>
      <c r="D730" s="133"/>
    </row>
    <row r="731" spans="3:4" s="120" customFormat="1" ht="12.75" x14ac:dyDescent="0.2">
      <c r="C731" s="264"/>
      <c r="D731" s="133"/>
    </row>
    <row r="732" spans="3:4" s="120" customFormat="1" ht="12.75" x14ac:dyDescent="0.2">
      <c r="C732" s="264"/>
      <c r="D732" s="133"/>
    </row>
    <row r="733" spans="3:4" s="120" customFormat="1" ht="12.75" x14ac:dyDescent="0.2">
      <c r="C733" s="264"/>
      <c r="D733" s="133"/>
    </row>
    <row r="734" spans="3:4" s="120" customFormat="1" ht="12.75" x14ac:dyDescent="0.2">
      <c r="C734" s="264"/>
      <c r="D734" s="133"/>
    </row>
    <row r="735" spans="3:4" s="120" customFormat="1" ht="12.75" x14ac:dyDescent="0.2">
      <c r="C735" s="264"/>
      <c r="D735" s="133"/>
    </row>
    <row r="736" spans="3:4" s="120" customFormat="1" ht="12.75" x14ac:dyDescent="0.2">
      <c r="C736" s="264"/>
      <c r="D736" s="133"/>
    </row>
    <row r="737" spans="3:4" s="120" customFormat="1" ht="12.75" x14ac:dyDescent="0.2">
      <c r="C737" s="264"/>
      <c r="D737" s="133"/>
    </row>
    <row r="738" spans="3:4" s="120" customFormat="1" ht="12.75" x14ac:dyDescent="0.2">
      <c r="C738" s="264"/>
      <c r="D738" s="133"/>
    </row>
    <row r="739" spans="3:4" s="120" customFormat="1" ht="12.75" x14ac:dyDescent="0.2">
      <c r="C739" s="264"/>
      <c r="D739" s="133"/>
    </row>
    <row r="740" spans="3:4" s="120" customFormat="1" ht="12.75" x14ac:dyDescent="0.2">
      <c r="C740" s="264"/>
      <c r="D740" s="133"/>
    </row>
    <row r="741" spans="3:4" s="120" customFormat="1" ht="12.75" x14ac:dyDescent="0.2">
      <c r="C741" s="264"/>
      <c r="D741" s="133"/>
    </row>
    <row r="742" spans="3:4" s="120" customFormat="1" ht="12.75" x14ac:dyDescent="0.2">
      <c r="C742" s="264"/>
      <c r="D742" s="133"/>
    </row>
    <row r="743" spans="3:4" s="120" customFormat="1" ht="12.75" x14ac:dyDescent="0.2">
      <c r="C743" s="264"/>
      <c r="D743" s="133"/>
    </row>
    <row r="744" spans="3:4" s="120" customFormat="1" ht="12.75" x14ac:dyDescent="0.2">
      <c r="C744" s="264"/>
      <c r="D744" s="133"/>
    </row>
    <row r="745" spans="3:4" s="120" customFormat="1" ht="12.75" x14ac:dyDescent="0.2">
      <c r="C745" s="264"/>
      <c r="D745" s="133"/>
    </row>
    <row r="746" spans="3:4" s="120" customFormat="1" ht="12.75" x14ac:dyDescent="0.2">
      <c r="C746" s="264"/>
      <c r="D746" s="133"/>
    </row>
    <row r="747" spans="3:4" s="120" customFormat="1" ht="12.75" x14ac:dyDescent="0.2">
      <c r="C747" s="264"/>
      <c r="D747" s="133"/>
    </row>
    <row r="748" spans="3:4" s="120" customFormat="1" ht="12.75" x14ac:dyDescent="0.2">
      <c r="C748" s="264"/>
      <c r="D748" s="133"/>
    </row>
    <row r="749" spans="3:4" s="120" customFormat="1" ht="12.75" x14ac:dyDescent="0.2">
      <c r="C749" s="264"/>
      <c r="D749" s="133"/>
    </row>
    <row r="750" spans="3:4" s="120" customFormat="1" ht="12.75" x14ac:dyDescent="0.2">
      <c r="C750" s="264"/>
      <c r="D750" s="133"/>
    </row>
    <row r="751" spans="3:4" s="120" customFormat="1" ht="12.75" x14ac:dyDescent="0.2">
      <c r="C751" s="264"/>
      <c r="D751" s="133"/>
    </row>
    <row r="752" spans="3:4" s="120" customFormat="1" ht="12.75" x14ac:dyDescent="0.2">
      <c r="C752" s="264"/>
      <c r="D752" s="133"/>
    </row>
    <row r="753" spans="3:4" s="120" customFormat="1" ht="12.75" x14ac:dyDescent="0.2">
      <c r="C753" s="264"/>
      <c r="D753" s="133"/>
    </row>
    <row r="754" spans="3:4" s="120" customFormat="1" ht="12.75" x14ac:dyDescent="0.2">
      <c r="C754" s="264"/>
      <c r="D754" s="133"/>
    </row>
    <row r="755" spans="3:4" s="120" customFormat="1" ht="12.75" x14ac:dyDescent="0.2">
      <c r="C755" s="264"/>
      <c r="D755" s="133"/>
    </row>
    <row r="756" spans="3:4" s="120" customFormat="1" ht="12.75" x14ac:dyDescent="0.2">
      <c r="C756" s="264"/>
      <c r="D756" s="133"/>
    </row>
    <row r="757" spans="3:4" s="120" customFormat="1" ht="12.75" x14ac:dyDescent="0.2">
      <c r="C757" s="264"/>
      <c r="D757" s="133"/>
    </row>
    <row r="758" spans="3:4" s="120" customFormat="1" ht="12.75" x14ac:dyDescent="0.2">
      <c r="C758" s="264"/>
      <c r="D758" s="133"/>
    </row>
    <row r="759" spans="3:4" s="120" customFormat="1" ht="12.75" x14ac:dyDescent="0.2">
      <c r="C759" s="264"/>
      <c r="D759" s="133"/>
    </row>
    <row r="760" spans="3:4" s="120" customFormat="1" ht="12.75" x14ac:dyDescent="0.2">
      <c r="C760" s="264"/>
      <c r="D760" s="133"/>
    </row>
    <row r="761" spans="3:4" s="120" customFormat="1" ht="12.75" x14ac:dyDescent="0.2">
      <c r="C761" s="264"/>
      <c r="D761" s="133"/>
    </row>
    <row r="762" spans="3:4" s="120" customFormat="1" ht="12.75" x14ac:dyDescent="0.2">
      <c r="C762" s="264"/>
      <c r="D762" s="133"/>
    </row>
    <row r="763" spans="3:4" s="120" customFormat="1" ht="12.75" x14ac:dyDescent="0.2">
      <c r="C763" s="264"/>
      <c r="D763" s="133"/>
    </row>
    <row r="764" spans="3:4" s="120" customFormat="1" ht="12.75" x14ac:dyDescent="0.2">
      <c r="C764" s="264"/>
      <c r="D764" s="133"/>
    </row>
    <row r="765" spans="3:4" s="120" customFormat="1" ht="12.75" x14ac:dyDescent="0.2">
      <c r="C765" s="264"/>
      <c r="D765" s="133"/>
    </row>
    <row r="766" spans="3:4" s="120" customFormat="1" ht="12.75" x14ac:dyDescent="0.2">
      <c r="C766" s="264"/>
      <c r="D766" s="133"/>
    </row>
    <row r="767" spans="3:4" s="120" customFormat="1" ht="12.75" x14ac:dyDescent="0.2">
      <c r="C767" s="264"/>
      <c r="D767" s="133"/>
    </row>
    <row r="768" spans="3:4" s="120" customFormat="1" ht="12.75" x14ac:dyDescent="0.2">
      <c r="C768" s="264"/>
      <c r="D768" s="133"/>
    </row>
    <row r="769" spans="3:4" s="120" customFormat="1" ht="12.75" x14ac:dyDescent="0.2">
      <c r="C769" s="264"/>
      <c r="D769" s="133"/>
    </row>
    <row r="770" spans="3:4" s="120" customFormat="1" ht="12.75" x14ac:dyDescent="0.2">
      <c r="C770" s="264"/>
      <c r="D770" s="133"/>
    </row>
    <row r="771" spans="3:4" s="120" customFormat="1" ht="12.75" x14ac:dyDescent="0.2">
      <c r="C771" s="264"/>
      <c r="D771" s="133"/>
    </row>
    <row r="772" spans="3:4" s="120" customFormat="1" ht="12.75" x14ac:dyDescent="0.2">
      <c r="C772" s="264"/>
      <c r="D772" s="133"/>
    </row>
    <row r="773" spans="3:4" s="120" customFormat="1" ht="12.75" x14ac:dyDescent="0.2">
      <c r="C773" s="264"/>
      <c r="D773" s="133"/>
    </row>
    <row r="774" spans="3:4" s="120" customFormat="1" ht="12.75" x14ac:dyDescent="0.2">
      <c r="C774" s="264"/>
      <c r="D774" s="133"/>
    </row>
    <row r="775" spans="3:4" s="120" customFormat="1" ht="12.75" x14ac:dyDescent="0.2">
      <c r="C775" s="264"/>
      <c r="D775" s="133"/>
    </row>
    <row r="776" spans="3:4" s="120" customFormat="1" ht="12.75" x14ac:dyDescent="0.2">
      <c r="C776" s="264"/>
      <c r="D776" s="133"/>
    </row>
    <row r="777" spans="3:4" s="120" customFormat="1" ht="12.75" x14ac:dyDescent="0.2">
      <c r="C777" s="264"/>
      <c r="D777" s="133"/>
    </row>
    <row r="778" spans="3:4" s="120" customFormat="1" ht="12.75" x14ac:dyDescent="0.2">
      <c r="C778" s="264"/>
      <c r="D778" s="133"/>
    </row>
    <row r="779" spans="3:4" s="120" customFormat="1" ht="12.75" x14ac:dyDescent="0.2">
      <c r="C779" s="264"/>
      <c r="D779" s="133"/>
    </row>
    <row r="780" spans="3:4" s="120" customFormat="1" ht="12.75" x14ac:dyDescent="0.2">
      <c r="C780" s="264"/>
      <c r="D780" s="133"/>
    </row>
    <row r="781" spans="3:4" s="120" customFormat="1" ht="12.75" x14ac:dyDescent="0.2">
      <c r="C781" s="264"/>
      <c r="D781" s="133"/>
    </row>
    <row r="782" spans="3:4" s="120" customFormat="1" ht="12.75" x14ac:dyDescent="0.2">
      <c r="C782" s="264"/>
      <c r="D782" s="133"/>
    </row>
    <row r="783" spans="3:4" s="120" customFormat="1" ht="12.75" x14ac:dyDescent="0.2">
      <c r="C783" s="264"/>
      <c r="D783" s="133"/>
    </row>
    <row r="784" spans="3:4" s="120" customFormat="1" ht="12.75" x14ac:dyDescent="0.2">
      <c r="C784" s="264"/>
      <c r="D784" s="133"/>
    </row>
    <row r="785" spans="3:4" s="120" customFormat="1" ht="12.75" x14ac:dyDescent="0.2">
      <c r="C785" s="264"/>
      <c r="D785" s="133"/>
    </row>
    <row r="786" spans="3:4" s="120" customFormat="1" ht="12.75" x14ac:dyDescent="0.2">
      <c r="C786" s="264"/>
      <c r="D786" s="133"/>
    </row>
    <row r="787" spans="3:4" s="120" customFormat="1" ht="12.75" x14ac:dyDescent="0.2">
      <c r="C787" s="264"/>
      <c r="D787" s="133"/>
    </row>
    <row r="788" spans="3:4" s="120" customFormat="1" ht="12.75" x14ac:dyDescent="0.2">
      <c r="C788" s="264"/>
      <c r="D788" s="133"/>
    </row>
    <row r="789" spans="3:4" s="120" customFormat="1" ht="12.75" x14ac:dyDescent="0.2">
      <c r="C789" s="264"/>
      <c r="D789" s="133"/>
    </row>
    <row r="790" spans="3:4" s="120" customFormat="1" ht="12.75" x14ac:dyDescent="0.2">
      <c r="C790" s="264"/>
      <c r="D790" s="133"/>
    </row>
    <row r="791" spans="3:4" s="120" customFormat="1" ht="12.75" x14ac:dyDescent="0.2">
      <c r="C791" s="264"/>
      <c r="D791" s="133"/>
    </row>
    <row r="792" spans="3:4" s="120" customFormat="1" ht="12.75" x14ac:dyDescent="0.2">
      <c r="C792" s="264"/>
      <c r="D792" s="133"/>
    </row>
    <row r="793" spans="3:4" s="120" customFormat="1" ht="12.75" x14ac:dyDescent="0.2">
      <c r="C793" s="264"/>
      <c r="D793" s="133"/>
    </row>
    <row r="794" spans="3:4" s="120" customFormat="1" ht="12.75" x14ac:dyDescent="0.2">
      <c r="C794" s="264"/>
      <c r="D794" s="133"/>
    </row>
    <row r="795" spans="3:4" s="120" customFormat="1" ht="12.75" x14ac:dyDescent="0.2">
      <c r="C795" s="264"/>
      <c r="D795" s="133"/>
    </row>
    <row r="796" spans="3:4" s="120" customFormat="1" ht="12.75" x14ac:dyDescent="0.2">
      <c r="C796" s="264"/>
      <c r="D796" s="133"/>
    </row>
    <row r="797" spans="3:4" s="120" customFormat="1" ht="12.75" x14ac:dyDescent="0.2">
      <c r="C797" s="264"/>
      <c r="D797" s="133"/>
    </row>
    <row r="798" spans="3:4" s="120" customFormat="1" ht="12.75" x14ac:dyDescent="0.2">
      <c r="C798" s="264"/>
      <c r="D798" s="133"/>
    </row>
    <row r="799" spans="3:4" s="120" customFormat="1" ht="12.75" x14ac:dyDescent="0.2">
      <c r="C799" s="264"/>
      <c r="D799" s="133"/>
    </row>
    <row r="800" spans="3:4" s="120" customFormat="1" ht="12.75" x14ac:dyDescent="0.2">
      <c r="C800" s="264"/>
      <c r="D800" s="133"/>
    </row>
    <row r="801" spans="3:4" s="120" customFormat="1" ht="12.75" x14ac:dyDescent="0.2">
      <c r="C801" s="264"/>
      <c r="D801" s="133"/>
    </row>
    <row r="802" spans="3:4" s="120" customFormat="1" ht="12.75" x14ac:dyDescent="0.2">
      <c r="C802" s="264"/>
      <c r="D802" s="133"/>
    </row>
    <row r="803" spans="3:4" s="120" customFormat="1" ht="12.75" x14ac:dyDescent="0.2">
      <c r="C803" s="264"/>
      <c r="D803" s="133"/>
    </row>
    <row r="804" spans="3:4" s="120" customFormat="1" ht="12.75" x14ac:dyDescent="0.2">
      <c r="C804" s="264"/>
      <c r="D804" s="133"/>
    </row>
    <row r="805" spans="3:4" s="120" customFormat="1" ht="12.75" x14ac:dyDescent="0.2">
      <c r="C805" s="264"/>
      <c r="D805" s="133"/>
    </row>
    <row r="806" spans="3:4" s="120" customFormat="1" ht="12.75" x14ac:dyDescent="0.2">
      <c r="C806" s="264"/>
      <c r="D806" s="133"/>
    </row>
    <row r="807" spans="3:4" s="120" customFormat="1" ht="12.75" x14ac:dyDescent="0.2">
      <c r="C807" s="264"/>
      <c r="D807" s="133"/>
    </row>
    <row r="808" spans="3:4" s="120" customFormat="1" ht="12.75" x14ac:dyDescent="0.2">
      <c r="C808" s="264"/>
      <c r="D808" s="133"/>
    </row>
    <row r="809" spans="3:4" s="120" customFormat="1" ht="12.75" x14ac:dyDescent="0.2">
      <c r="C809" s="264"/>
      <c r="D809" s="133"/>
    </row>
    <row r="810" spans="3:4" s="120" customFormat="1" ht="12.75" x14ac:dyDescent="0.2">
      <c r="C810" s="264"/>
      <c r="D810" s="133"/>
    </row>
    <row r="811" spans="3:4" s="120" customFormat="1" ht="12.75" x14ac:dyDescent="0.2">
      <c r="C811" s="264"/>
      <c r="D811" s="133"/>
    </row>
    <row r="812" spans="3:4" s="120" customFormat="1" ht="12.75" x14ac:dyDescent="0.2">
      <c r="C812" s="264"/>
      <c r="D812" s="133"/>
    </row>
    <row r="813" spans="3:4" s="120" customFormat="1" ht="12.75" x14ac:dyDescent="0.2">
      <c r="C813" s="264"/>
      <c r="D813" s="133"/>
    </row>
    <row r="814" spans="3:4" s="120" customFormat="1" ht="12.75" x14ac:dyDescent="0.2">
      <c r="C814" s="264"/>
      <c r="D814" s="133"/>
    </row>
    <row r="815" spans="3:4" s="120" customFormat="1" ht="12.75" x14ac:dyDescent="0.2">
      <c r="C815" s="264"/>
      <c r="D815" s="133"/>
    </row>
    <row r="816" spans="3:4" s="120" customFormat="1" ht="12.75" x14ac:dyDescent="0.2">
      <c r="C816" s="264"/>
      <c r="D816" s="133"/>
    </row>
    <row r="817" spans="3:4" s="120" customFormat="1" ht="12.75" x14ac:dyDescent="0.2">
      <c r="C817" s="264"/>
      <c r="D817" s="133"/>
    </row>
    <row r="818" spans="3:4" s="120" customFormat="1" ht="12.75" x14ac:dyDescent="0.2">
      <c r="C818" s="264"/>
      <c r="D818" s="133"/>
    </row>
    <row r="819" spans="3:4" s="120" customFormat="1" ht="12.75" x14ac:dyDescent="0.2">
      <c r="C819" s="264"/>
      <c r="D819" s="133"/>
    </row>
    <row r="820" spans="3:4" s="120" customFormat="1" ht="12.75" x14ac:dyDescent="0.2">
      <c r="C820" s="264"/>
      <c r="D820" s="133"/>
    </row>
    <row r="821" spans="3:4" s="120" customFormat="1" ht="12.75" x14ac:dyDescent="0.2">
      <c r="C821" s="264"/>
      <c r="D821" s="133"/>
    </row>
    <row r="822" spans="3:4" s="120" customFormat="1" ht="12.75" x14ac:dyDescent="0.2">
      <c r="C822" s="264"/>
      <c r="D822" s="133"/>
    </row>
    <row r="823" spans="3:4" s="120" customFormat="1" ht="12.75" x14ac:dyDescent="0.2">
      <c r="C823" s="264"/>
      <c r="D823" s="133"/>
    </row>
    <row r="824" spans="3:4" s="120" customFormat="1" ht="12.75" x14ac:dyDescent="0.2">
      <c r="C824" s="264"/>
      <c r="D824" s="133"/>
    </row>
    <row r="825" spans="3:4" s="120" customFormat="1" ht="12.75" x14ac:dyDescent="0.2">
      <c r="C825" s="264"/>
      <c r="D825" s="133"/>
    </row>
    <row r="826" spans="3:4" s="120" customFormat="1" ht="12.75" x14ac:dyDescent="0.2">
      <c r="C826" s="264"/>
      <c r="D826" s="133"/>
    </row>
    <row r="827" spans="3:4" s="120" customFormat="1" ht="12.75" x14ac:dyDescent="0.2">
      <c r="C827" s="264"/>
      <c r="D827" s="133"/>
    </row>
    <row r="828" spans="3:4" s="120" customFormat="1" ht="12.75" x14ac:dyDescent="0.2">
      <c r="C828" s="264"/>
      <c r="D828" s="133"/>
    </row>
    <row r="829" spans="3:4" s="120" customFormat="1" ht="12.75" x14ac:dyDescent="0.2">
      <c r="C829" s="264"/>
      <c r="D829" s="133"/>
    </row>
    <row r="830" spans="3:4" s="120" customFormat="1" ht="12.75" x14ac:dyDescent="0.2">
      <c r="C830" s="264"/>
      <c r="D830" s="133"/>
    </row>
    <row r="831" spans="3:4" s="120" customFormat="1" ht="12.75" x14ac:dyDescent="0.2">
      <c r="C831" s="264"/>
      <c r="D831" s="133"/>
    </row>
    <row r="832" spans="3:4" s="120" customFormat="1" ht="12.75" x14ac:dyDescent="0.2">
      <c r="C832" s="264"/>
      <c r="D832" s="133"/>
    </row>
    <row r="833" spans="3:4" s="120" customFormat="1" ht="12.75" x14ac:dyDescent="0.2">
      <c r="C833" s="264"/>
      <c r="D833" s="133"/>
    </row>
    <row r="834" spans="3:4" s="120" customFormat="1" ht="12.75" x14ac:dyDescent="0.2">
      <c r="C834" s="264"/>
      <c r="D834" s="133"/>
    </row>
    <row r="835" spans="3:4" s="120" customFormat="1" ht="12.75" x14ac:dyDescent="0.2">
      <c r="C835" s="264"/>
      <c r="D835" s="133"/>
    </row>
    <row r="836" spans="3:4" s="120" customFormat="1" ht="12.75" x14ac:dyDescent="0.2">
      <c r="C836" s="264"/>
      <c r="D836" s="133"/>
    </row>
    <row r="837" spans="3:4" s="120" customFormat="1" ht="12.75" x14ac:dyDescent="0.2">
      <c r="C837" s="264"/>
      <c r="D837" s="133"/>
    </row>
    <row r="838" spans="3:4" s="120" customFormat="1" ht="12.75" x14ac:dyDescent="0.2">
      <c r="C838" s="264"/>
      <c r="D838" s="133"/>
    </row>
    <row r="839" spans="3:4" s="120" customFormat="1" ht="12.75" x14ac:dyDescent="0.2">
      <c r="C839" s="264"/>
      <c r="D839" s="133"/>
    </row>
    <row r="840" spans="3:4" s="120" customFormat="1" ht="12.75" x14ac:dyDescent="0.2">
      <c r="C840" s="264"/>
      <c r="D840" s="133"/>
    </row>
    <row r="841" spans="3:4" s="120" customFormat="1" ht="12.75" x14ac:dyDescent="0.2">
      <c r="C841" s="264"/>
      <c r="D841" s="133"/>
    </row>
    <row r="842" spans="3:4" s="120" customFormat="1" ht="12.75" x14ac:dyDescent="0.2">
      <c r="C842" s="264"/>
      <c r="D842" s="133"/>
    </row>
    <row r="843" spans="3:4" s="120" customFormat="1" ht="12.75" x14ac:dyDescent="0.2">
      <c r="C843" s="264"/>
      <c r="D843" s="133"/>
    </row>
    <row r="844" spans="3:4" s="120" customFormat="1" ht="12.75" x14ac:dyDescent="0.2">
      <c r="C844" s="264"/>
      <c r="D844" s="133"/>
    </row>
    <row r="845" spans="3:4" s="120" customFormat="1" ht="12.75" x14ac:dyDescent="0.2">
      <c r="C845" s="264"/>
      <c r="D845" s="133"/>
    </row>
    <row r="846" spans="3:4" s="120" customFormat="1" ht="12.75" x14ac:dyDescent="0.2">
      <c r="C846" s="264"/>
      <c r="D846" s="133"/>
    </row>
    <row r="847" spans="3:4" s="120" customFormat="1" ht="12.75" x14ac:dyDescent="0.2">
      <c r="C847" s="264"/>
      <c r="D847" s="133"/>
    </row>
    <row r="848" spans="3:4" s="120" customFormat="1" ht="12.75" x14ac:dyDescent="0.2">
      <c r="C848" s="264"/>
      <c r="D848" s="133"/>
    </row>
    <row r="849" spans="3:4" s="120" customFormat="1" ht="12.75" x14ac:dyDescent="0.2">
      <c r="C849" s="264"/>
      <c r="D849" s="133"/>
    </row>
    <row r="850" spans="3:4" s="120" customFormat="1" ht="12.75" x14ac:dyDescent="0.2">
      <c r="C850" s="264"/>
      <c r="D850" s="133"/>
    </row>
    <row r="851" spans="3:4" s="120" customFormat="1" ht="12.75" x14ac:dyDescent="0.2">
      <c r="C851" s="264"/>
      <c r="D851" s="133"/>
    </row>
    <row r="852" spans="3:4" s="120" customFormat="1" ht="12.75" x14ac:dyDescent="0.2">
      <c r="C852" s="264"/>
      <c r="D852" s="133"/>
    </row>
    <row r="853" spans="3:4" s="120" customFormat="1" ht="12.75" x14ac:dyDescent="0.2">
      <c r="C853" s="264"/>
      <c r="D853" s="133"/>
    </row>
    <row r="854" spans="3:4" s="120" customFormat="1" ht="12.75" x14ac:dyDescent="0.2">
      <c r="C854" s="264"/>
      <c r="D854" s="133"/>
    </row>
    <row r="855" spans="3:4" s="120" customFormat="1" ht="12.75" x14ac:dyDescent="0.2">
      <c r="C855" s="264"/>
      <c r="D855" s="133"/>
    </row>
    <row r="856" spans="3:4" s="120" customFormat="1" ht="12.75" x14ac:dyDescent="0.2">
      <c r="C856" s="264"/>
      <c r="D856" s="133"/>
    </row>
    <row r="857" spans="3:4" s="120" customFormat="1" ht="12.75" x14ac:dyDescent="0.2">
      <c r="C857" s="264"/>
      <c r="D857" s="133"/>
    </row>
    <row r="858" spans="3:4" s="120" customFormat="1" ht="12.75" x14ac:dyDescent="0.2">
      <c r="C858" s="264"/>
      <c r="D858" s="133"/>
    </row>
    <row r="859" spans="3:4" s="120" customFormat="1" ht="12.75" x14ac:dyDescent="0.2">
      <c r="C859" s="264"/>
      <c r="D859" s="133"/>
    </row>
    <row r="860" spans="3:4" s="120" customFormat="1" ht="12.75" x14ac:dyDescent="0.2">
      <c r="C860" s="264"/>
      <c r="D860" s="133"/>
    </row>
    <row r="861" spans="3:4" s="120" customFormat="1" ht="12.75" x14ac:dyDescent="0.2">
      <c r="C861" s="264"/>
      <c r="D861" s="133"/>
    </row>
    <row r="862" spans="3:4" s="120" customFormat="1" ht="12.75" x14ac:dyDescent="0.2">
      <c r="C862" s="264"/>
      <c r="D862" s="133"/>
    </row>
    <row r="863" spans="3:4" s="120" customFormat="1" ht="12.75" x14ac:dyDescent="0.2">
      <c r="C863" s="264"/>
      <c r="D863" s="133"/>
    </row>
    <row r="864" spans="3:4" s="120" customFormat="1" ht="12.75" x14ac:dyDescent="0.2">
      <c r="C864" s="264"/>
      <c r="D864" s="133"/>
    </row>
    <row r="865" spans="3:4" s="120" customFormat="1" ht="12.75" x14ac:dyDescent="0.2">
      <c r="C865" s="264"/>
      <c r="D865" s="133"/>
    </row>
    <row r="866" spans="3:4" s="120" customFormat="1" ht="12.75" x14ac:dyDescent="0.2">
      <c r="C866" s="264"/>
      <c r="D866" s="133"/>
    </row>
    <row r="867" spans="3:4" s="120" customFormat="1" ht="12.75" x14ac:dyDescent="0.2">
      <c r="C867" s="264"/>
      <c r="D867" s="133"/>
    </row>
    <row r="868" spans="3:4" s="120" customFormat="1" ht="12.75" x14ac:dyDescent="0.2">
      <c r="C868" s="264"/>
      <c r="D868" s="133"/>
    </row>
    <row r="869" spans="3:4" s="120" customFormat="1" ht="12.75" x14ac:dyDescent="0.2">
      <c r="C869" s="264"/>
      <c r="D869" s="133"/>
    </row>
    <row r="870" spans="3:4" s="120" customFormat="1" ht="12.75" x14ac:dyDescent="0.2">
      <c r="C870" s="264"/>
      <c r="D870" s="133"/>
    </row>
    <row r="871" spans="3:4" s="120" customFormat="1" ht="12.75" x14ac:dyDescent="0.2">
      <c r="C871" s="264"/>
      <c r="D871" s="133"/>
    </row>
    <row r="872" spans="3:4" s="120" customFormat="1" ht="12.75" x14ac:dyDescent="0.2">
      <c r="C872" s="264"/>
      <c r="D872" s="133"/>
    </row>
    <row r="873" spans="3:4" s="120" customFormat="1" ht="12.75" x14ac:dyDescent="0.2">
      <c r="C873" s="264"/>
      <c r="D873" s="133"/>
    </row>
    <row r="874" spans="3:4" s="120" customFormat="1" ht="12.75" x14ac:dyDescent="0.2">
      <c r="C874" s="264"/>
      <c r="D874" s="133"/>
    </row>
    <row r="875" spans="3:4" s="120" customFormat="1" ht="12.75" x14ac:dyDescent="0.2">
      <c r="C875" s="264"/>
      <c r="D875" s="133"/>
    </row>
    <row r="876" spans="3:4" s="120" customFormat="1" ht="12.75" x14ac:dyDescent="0.2">
      <c r="C876" s="264"/>
      <c r="D876" s="133"/>
    </row>
    <row r="877" spans="3:4" s="120" customFormat="1" ht="12.75" x14ac:dyDescent="0.2">
      <c r="C877" s="264"/>
      <c r="D877" s="133"/>
    </row>
    <row r="878" spans="3:4" s="120" customFormat="1" ht="12.75" x14ac:dyDescent="0.2">
      <c r="C878" s="264"/>
      <c r="D878" s="133"/>
    </row>
    <row r="879" spans="3:4" s="120" customFormat="1" ht="12.75" x14ac:dyDescent="0.2">
      <c r="C879" s="264"/>
      <c r="D879" s="133"/>
    </row>
    <row r="880" spans="3:4" s="120" customFormat="1" ht="12.75" x14ac:dyDescent="0.2">
      <c r="C880" s="264"/>
      <c r="D880" s="133"/>
    </row>
    <row r="881" spans="3:4" s="120" customFormat="1" ht="12.75" x14ac:dyDescent="0.2">
      <c r="C881" s="264"/>
      <c r="D881" s="133"/>
    </row>
    <row r="882" spans="3:4" s="120" customFormat="1" ht="12.75" x14ac:dyDescent="0.2">
      <c r="C882" s="264"/>
      <c r="D882" s="133"/>
    </row>
    <row r="883" spans="3:4" s="120" customFormat="1" ht="12.75" x14ac:dyDescent="0.2">
      <c r="C883" s="264"/>
      <c r="D883" s="133"/>
    </row>
    <row r="884" spans="3:4" s="120" customFormat="1" ht="12.75" x14ac:dyDescent="0.2">
      <c r="C884" s="264"/>
      <c r="D884" s="133"/>
    </row>
    <row r="885" spans="3:4" s="120" customFormat="1" ht="12.75" x14ac:dyDescent="0.2">
      <c r="C885" s="264"/>
      <c r="D885" s="133"/>
    </row>
    <row r="886" spans="3:4" s="120" customFormat="1" ht="12.75" x14ac:dyDescent="0.2">
      <c r="C886" s="264"/>
      <c r="D886" s="133"/>
    </row>
    <row r="887" spans="3:4" s="120" customFormat="1" ht="12.75" x14ac:dyDescent="0.2">
      <c r="C887" s="264"/>
      <c r="D887" s="133"/>
    </row>
    <row r="888" spans="3:4" s="120" customFormat="1" ht="12.75" x14ac:dyDescent="0.2">
      <c r="C888" s="264"/>
      <c r="D888" s="133"/>
    </row>
    <row r="889" spans="3:4" s="120" customFormat="1" ht="12.75" x14ac:dyDescent="0.2">
      <c r="C889" s="264"/>
      <c r="D889" s="133"/>
    </row>
    <row r="890" spans="3:4" s="120" customFormat="1" ht="12.75" x14ac:dyDescent="0.2">
      <c r="C890" s="264"/>
      <c r="D890" s="133"/>
    </row>
    <row r="891" spans="3:4" s="120" customFormat="1" ht="12.75" x14ac:dyDescent="0.2">
      <c r="C891" s="264"/>
      <c r="D891" s="133"/>
    </row>
    <row r="892" spans="3:4" s="120" customFormat="1" ht="12.75" x14ac:dyDescent="0.2">
      <c r="C892" s="264"/>
      <c r="D892" s="133"/>
    </row>
    <row r="893" spans="3:4" s="120" customFormat="1" ht="12.75" x14ac:dyDescent="0.2">
      <c r="C893" s="264"/>
      <c r="D893" s="133"/>
    </row>
    <row r="894" spans="3:4" s="120" customFormat="1" ht="12.75" x14ac:dyDescent="0.2">
      <c r="C894" s="264"/>
      <c r="D894" s="133"/>
    </row>
    <row r="895" spans="3:4" s="120" customFormat="1" ht="12.75" x14ac:dyDescent="0.2">
      <c r="C895" s="264"/>
      <c r="D895" s="133"/>
    </row>
    <row r="896" spans="3:4" s="120" customFormat="1" ht="12.75" x14ac:dyDescent="0.2">
      <c r="C896" s="264"/>
      <c r="D896" s="133"/>
    </row>
    <row r="897" spans="3:4" s="120" customFormat="1" ht="12.75" x14ac:dyDescent="0.2">
      <c r="C897" s="264"/>
      <c r="D897" s="133"/>
    </row>
    <row r="898" spans="3:4" s="120" customFormat="1" ht="12.75" x14ac:dyDescent="0.2">
      <c r="C898" s="264"/>
      <c r="D898" s="133"/>
    </row>
    <row r="899" spans="3:4" s="120" customFormat="1" ht="12.75" x14ac:dyDescent="0.2">
      <c r="C899" s="264"/>
      <c r="D899" s="133"/>
    </row>
    <row r="900" spans="3:4" s="120" customFormat="1" ht="12.75" x14ac:dyDescent="0.2">
      <c r="C900" s="264"/>
      <c r="D900" s="133"/>
    </row>
    <row r="901" spans="3:4" s="120" customFormat="1" ht="12.75" x14ac:dyDescent="0.2">
      <c r="C901" s="264"/>
      <c r="D901" s="133"/>
    </row>
    <row r="902" spans="3:4" s="120" customFormat="1" ht="12.75" x14ac:dyDescent="0.2">
      <c r="C902" s="264"/>
      <c r="D902" s="133"/>
    </row>
    <row r="903" spans="3:4" s="120" customFormat="1" ht="12.75" x14ac:dyDescent="0.2">
      <c r="C903" s="264"/>
      <c r="D903" s="133"/>
    </row>
    <row r="904" spans="3:4" s="120" customFormat="1" ht="12.75" x14ac:dyDescent="0.2">
      <c r="C904" s="264"/>
      <c r="D904" s="133"/>
    </row>
    <row r="905" spans="3:4" s="120" customFormat="1" ht="12.75" x14ac:dyDescent="0.2">
      <c r="C905" s="264"/>
      <c r="D905" s="133"/>
    </row>
    <row r="906" spans="3:4" s="120" customFormat="1" ht="12.75" x14ac:dyDescent="0.2">
      <c r="C906" s="264"/>
      <c r="D906" s="133"/>
    </row>
    <row r="907" spans="3:4" s="120" customFormat="1" ht="12.75" x14ac:dyDescent="0.2">
      <c r="C907" s="264"/>
      <c r="D907" s="133"/>
    </row>
  </sheetData>
  <mergeCells count="12">
    <mergeCell ref="W8:Y8"/>
    <mergeCell ref="Z8:AB8"/>
    <mergeCell ref="AC8:AE8"/>
    <mergeCell ref="K8:M8"/>
    <mergeCell ref="N8:P8"/>
    <mergeCell ref="Q8:S8"/>
    <mergeCell ref="T8:V8"/>
    <mergeCell ref="A9:A11"/>
    <mergeCell ref="B9:B11"/>
    <mergeCell ref="C9:C11"/>
    <mergeCell ref="E8:G8"/>
    <mergeCell ref="H8:J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5"/>
  <sheetViews>
    <sheetView workbookViewId="0">
      <selection activeCell="D18" sqref="D18"/>
    </sheetView>
  </sheetViews>
  <sheetFormatPr defaultRowHeight="14.25" x14ac:dyDescent="0.2"/>
  <cols>
    <col min="1" max="1" width="18.42578125" style="118" customWidth="1"/>
    <col min="2" max="2" width="28.7109375" style="118" customWidth="1"/>
    <col min="3" max="3" width="17.140625" style="118" customWidth="1"/>
    <col min="4" max="5" width="17.140625" style="118" bestFit="1" customWidth="1"/>
    <col min="6" max="6" width="18.7109375" style="118" bestFit="1" customWidth="1"/>
    <col min="7" max="7" width="18.28515625" style="118" bestFit="1" customWidth="1"/>
    <col min="8" max="8" width="17.42578125" style="118" bestFit="1" customWidth="1"/>
    <col min="9" max="9" width="27.7109375" style="118" customWidth="1"/>
    <col min="10" max="10" width="27" style="118" customWidth="1"/>
    <col min="11" max="11" width="16.7109375" style="118" customWidth="1"/>
    <col min="12" max="12" width="15.7109375" style="118" bestFit="1" customWidth="1"/>
    <col min="13" max="13" width="17.140625" style="118" bestFit="1" customWidth="1"/>
    <col min="14" max="16" width="15.7109375" style="118" bestFit="1" customWidth="1"/>
    <col min="17" max="16384" width="9.140625" style="118"/>
  </cols>
  <sheetData>
    <row r="1" spans="1:12" x14ac:dyDescent="0.2">
      <c r="A1" s="139" t="s">
        <v>729</v>
      </c>
      <c r="B1" s="119"/>
      <c r="C1" s="119"/>
      <c r="D1" s="119"/>
      <c r="E1" s="119"/>
      <c r="F1" s="119"/>
      <c r="G1" s="119" t="s">
        <v>4533</v>
      </c>
      <c r="H1" s="119"/>
      <c r="I1" s="119"/>
      <c r="J1" s="119"/>
    </row>
    <row r="2" spans="1:12" x14ac:dyDescent="0.2">
      <c r="A2" s="119" t="s">
        <v>4525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2" x14ac:dyDescent="0.2">
      <c r="A3" s="119" t="s">
        <v>4524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2" x14ac:dyDescent="0.2">
      <c r="A4" s="119" t="s">
        <v>4513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2" x14ac:dyDescent="0.2">
      <c r="A5" s="119" t="s">
        <v>4526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2" ht="29.25" customHeight="1" x14ac:dyDescent="0.2">
      <c r="A6" s="305" t="s">
        <v>4527</v>
      </c>
      <c r="B6" s="305"/>
      <c r="C6" s="305"/>
      <c r="D6" s="305"/>
      <c r="E6" s="305"/>
      <c r="F6" s="305"/>
      <c r="G6" s="305"/>
      <c r="H6" s="305"/>
      <c r="I6" s="305"/>
      <c r="J6" s="305"/>
    </row>
    <row r="7" spans="1:12" x14ac:dyDescent="0.2">
      <c r="A7" s="119" t="s">
        <v>4528</v>
      </c>
      <c r="B7" s="119"/>
      <c r="C7" s="119"/>
      <c r="D7" s="119"/>
      <c r="E7" s="119"/>
      <c r="F7" s="119"/>
      <c r="G7" s="119"/>
      <c r="H7" s="119"/>
      <c r="I7" s="119"/>
      <c r="J7" s="119"/>
    </row>
    <row r="8" spans="1:12" x14ac:dyDescent="0.2">
      <c r="A8" s="262" t="s">
        <v>4529</v>
      </c>
      <c r="B8" s="262"/>
      <c r="C8" s="262"/>
      <c r="D8" s="262"/>
      <c r="E8" s="262"/>
      <c r="F8" s="262"/>
      <c r="G8" s="262"/>
      <c r="H8" s="262"/>
      <c r="I8" s="262"/>
      <c r="J8" s="262"/>
      <c r="K8" s="161"/>
    </row>
    <row r="9" spans="1:12" x14ac:dyDescent="0.2">
      <c r="C9" s="140"/>
      <c r="D9" s="140"/>
      <c r="E9" s="281" t="str">
        <f>IF(OR(F12="PLS/LHS Truck",F12="PLS/LHS w/Trailer"), "NOTE: The 1077 has been replaced by the CROP","")</f>
        <v>NOTE: The 1077 has been replaced by the CROP</v>
      </c>
      <c r="F9" s="153"/>
      <c r="H9" s="306" t="s">
        <v>2198</v>
      </c>
      <c r="I9" s="306"/>
      <c r="J9" s="306"/>
      <c r="K9" s="140"/>
      <c r="L9" s="140"/>
    </row>
    <row r="10" spans="1:12" x14ac:dyDescent="0.2">
      <c r="A10" s="162" t="s">
        <v>1526</v>
      </c>
      <c r="B10" s="311" t="s">
        <v>1564</v>
      </c>
      <c r="C10" s="311"/>
      <c r="E10" s="162" t="s">
        <v>1584</v>
      </c>
      <c r="F10" s="154" t="s">
        <v>1582</v>
      </c>
      <c r="G10" s="308" t="s">
        <v>1597</v>
      </c>
      <c r="H10" s="308"/>
      <c r="I10" s="155" t="s">
        <v>2733</v>
      </c>
      <c r="J10" s="140"/>
      <c r="K10" s="140"/>
    </row>
    <row r="11" spans="1:12" x14ac:dyDescent="0.2">
      <c r="A11" s="168" t="s">
        <v>1563</v>
      </c>
      <c r="B11" s="263" t="s">
        <v>754</v>
      </c>
      <c r="C11" s="169"/>
      <c r="E11" s="163" t="s">
        <v>2187</v>
      </c>
      <c r="F11" s="154" t="s">
        <v>1517</v>
      </c>
      <c r="G11" s="165"/>
      <c r="H11" s="166" t="s">
        <v>1520</v>
      </c>
      <c r="I11" s="156">
        <f>VLOOKUP(I10,Base_Data!K34:L40,2,FALSE)</f>
        <v>2500</v>
      </c>
      <c r="J11" s="140"/>
      <c r="K11" s="140"/>
    </row>
    <row r="12" spans="1:12" x14ac:dyDescent="0.2">
      <c r="A12" s="168" t="s">
        <v>3408</v>
      </c>
      <c r="B12" s="271">
        <v>1</v>
      </c>
      <c r="E12" s="162" t="s">
        <v>1596</v>
      </c>
      <c r="F12" s="154" t="s">
        <v>1580</v>
      </c>
      <c r="G12" s="308" t="s">
        <v>1594</v>
      </c>
      <c r="H12" s="308"/>
      <c r="I12" s="154" t="s">
        <v>4522</v>
      </c>
      <c r="J12" s="140"/>
      <c r="K12" s="140"/>
    </row>
    <row r="13" spans="1:12" x14ac:dyDescent="0.2">
      <c r="A13" s="167" t="s">
        <v>3407</v>
      </c>
      <c r="B13" s="277">
        <f>SUMPRODUCT('Build a Force File'!$D$12:$D$500, 'Build a Force File'!C12:C500)</f>
        <v>4809</v>
      </c>
      <c r="C13" s="140"/>
      <c r="E13" s="164" t="s">
        <v>755</v>
      </c>
      <c r="F13" s="157">
        <f>IF(F10=Base_Data!E55,VLOOKUP(F12,Base_Data!F34:I48,4,FALSE),IF(AND(F10=Base_Data!E54,F11=Base_Data!A54),VLOOKUP(F12,Base_Data!F34:I48,2,FALSE),VLOOKUP(F12,Base_Data!F34:I48,3,FALSE)))</f>
        <v>16</v>
      </c>
      <c r="G13" s="165"/>
      <c r="H13" s="166" t="s">
        <v>1521</v>
      </c>
      <c r="I13" s="156">
        <f>VLOOKUP(I12,Base_Data!N34:O37,2)</f>
        <v>400</v>
      </c>
      <c r="J13" s="140"/>
      <c r="K13" s="140"/>
    </row>
    <row r="14" spans="1:12" ht="21.75" thickBot="1" x14ac:dyDescent="0.25">
      <c r="A14" s="276" t="s">
        <v>4511</v>
      </c>
      <c r="B14" s="278">
        <v>1</v>
      </c>
      <c r="C14" s="140"/>
      <c r="E14" s="307" t="str">
        <f>IF(F13="See Note 1",Base_Data!F50,IF(F13="See Note 2",Base_Data!F51,IF(F13="See Note 3",Base_Data!F52,"")))</f>
        <v/>
      </c>
      <c r="F14" s="307"/>
      <c r="G14" s="307"/>
      <c r="H14" s="307"/>
      <c r="I14" s="307"/>
      <c r="J14" s="307"/>
      <c r="K14" s="307"/>
    </row>
    <row r="15" spans="1:12" ht="15" x14ac:dyDescent="0.2">
      <c r="A15" s="167" t="s">
        <v>4512</v>
      </c>
      <c r="B15" s="277">
        <f>B13*B14</f>
        <v>4809</v>
      </c>
      <c r="C15" s="260"/>
      <c r="D15" s="258"/>
      <c r="E15" s="258"/>
      <c r="F15" s="258"/>
      <c r="G15" s="259" t="str">
        <f>F10</f>
        <v>Warehouse</v>
      </c>
      <c r="H15" s="258"/>
      <c r="I15" s="258"/>
      <c r="J15" s="140"/>
      <c r="K15" s="140"/>
    </row>
    <row r="16" spans="1:12" ht="15.75" thickBot="1" x14ac:dyDescent="0.25">
      <c r="A16" s="202"/>
      <c r="B16" s="171"/>
      <c r="C16" s="261" t="s">
        <v>756</v>
      </c>
      <c r="D16" s="171" t="s">
        <v>744</v>
      </c>
      <c r="E16" s="171" t="s">
        <v>746</v>
      </c>
      <c r="F16" s="171" t="s">
        <v>757</v>
      </c>
      <c r="G16" s="171" t="s">
        <v>758</v>
      </c>
      <c r="H16" s="171" t="s">
        <v>781</v>
      </c>
      <c r="I16" s="203" t="s">
        <v>759</v>
      </c>
      <c r="J16" s="140"/>
      <c r="K16" s="140"/>
    </row>
    <row r="17" spans="1:11" ht="15" x14ac:dyDescent="0.2">
      <c r="A17" s="178" t="s">
        <v>760</v>
      </c>
      <c r="B17" s="178"/>
      <c r="C17" s="204">
        <f>IF(AND($B$10=Base_Data!$B$10,$B$11="Arid"),Base_Data!B13,IF(AND($B$10=Base_Data!$B$10,$B$11="Temperate"),Base_Data!D13,IF(AND($B$10=Base_Data!$B$10,$B$11="Arctic"),Base_Data!C13,IF(AND($B$10=Base_Data!$B$10,$B$11="Tropic"),Base_Data!E13,IF(AND($B$10=Base_Data!$F$10,$B$11="Arid"),Base_Data!F13,IF(AND($B$10=Base_Data!$F$10,$B$11="Temperate"),Base_Data!H13,IF(AND($B$10=Base_Data!$F$10,$B$11="Arctic"),Base_Data!G13,IF(AND($B$10=Base_Data!$F$10,$B$11="Tropic"),Base_Data!I13,IF(AND($B$10=Base_Data!$J$10,$B$11="Arid"),Base_Data!J13,IF(AND($B$10=Base_Data!$J$10,$B$11="Temperate"),Base_Data!L13,IF(AND($B$10=Base_Data!$J$10,$B$11="Arctic"),Base_Data!K13,Base_Data!M13)))))))))))</f>
        <v>8.5500000000000007</v>
      </c>
      <c r="D17" s="179"/>
      <c r="E17" s="179">
        <f>C17*$B$15*(IF($B$12="",1,$B$12))</f>
        <v>41116.950000000004</v>
      </c>
      <c r="F17" s="180">
        <f>E17/2000</f>
        <v>20.558475000000001</v>
      </c>
      <c r="G17" s="181">
        <f>IF($F$10="Warehouse",ROUNDUP(E17/Base_Data!D36,0),ROUNDUP((E17/Base_Data!D36)/Base_Data!$G$36,0))</f>
        <v>46</v>
      </c>
      <c r="H17" s="182">
        <f>ROUNDUP(G17/$F$13,1)</f>
        <v>2.9</v>
      </c>
      <c r="I17" s="183">
        <f>E17/($E$38+$E$23)</f>
        <v>0.14177996736830145</v>
      </c>
      <c r="J17" s="140"/>
      <c r="K17" s="140"/>
    </row>
    <row r="18" spans="1:11" ht="15" x14ac:dyDescent="0.2">
      <c r="A18" s="184" t="s">
        <v>761</v>
      </c>
      <c r="B18" s="185"/>
      <c r="C18" s="205">
        <f>IF(AND($B$10=Base_Data!$B$10,$B$11="Arid"),Base_Data!B14,IF(AND($B$10=Base_Data!$B$10,$B$11="Temperate"),Base_Data!D14,IF(AND($B$10=Base_Data!$B$10,$B$11="Arctic"),Base_Data!C14,IF(AND($B$10=Base_Data!$B$10,$B$11="Tropic"),Base_Data!E14,IF(AND($B$10=Base_Data!$F$10,$B$11="Arid"),Base_Data!F14,IF(AND($B$10=Base_Data!$F$10,$B$11="Temperate"),Base_Data!H14,IF(AND($B$10=Base_Data!$F$10,$B$11="Arctic"),Base_Data!G14,IF(AND($B$10=Base_Data!$F$10,$B$11="Tropic"),Base_Data!I14,IF(AND($B$10=Base_Data!$J$10,$B$11="Arid"),Base_Data!J14,IF(AND($B$10=Base_Data!$J$10,$B$11="Temperate"),Base_Data!L14,IF(AND($B$10=Base_Data!$J$10,$B$11="Arctic"),Base_Data!K14,Base_Data!M14)))))))))))</f>
        <v>1.5549999999999999</v>
      </c>
      <c r="D18" s="187"/>
      <c r="E18" s="187">
        <f>C18*$B$15*(IF($B$12="", 1, $B$12))</f>
        <v>7477.9949999999999</v>
      </c>
      <c r="F18" s="188">
        <f t="shared" ref="F18:F34" si="0">E18/2000</f>
        <v>3.7389975</v>
      </c>
      <c r="G18" s="189">
        <f>IF($F$10="Warehouse",ROUNDUP(E18/Base_Data!D37,0),ROUNDUP((E18/Base_Data!D37)/Base_Data!$G$36,0))</f>
        <v>19</v>
      </c>
      <c r="H18" s="190">
        <f>ROUNDUP(G18/$F$13,1)</f>
        <v>1.2000000000000002</v>
      </c>
      <c r="I18" s="191">
        <f>E18/($E$38+$E$23)</f>
        <v>2.5785713363474703E-2</v>
      </c>
      <c r="J18" s="140"/>
      <c r="K18" s="140"/>
    </row>
    <row r="19" spans="1:11" ht="15" customHeight="1" x14ac:dyDescent="0.2">
      <c r="A19" s="309" t="s">
        <v>1534</v>
      </c>
      <c r="B19" s="185" t="s">
        <v>1532</v>
      </c>
      <c r="C19" s="206" t="s">
        <v>1575</v>
      </c>
      <c r="D19" s="187">
        <f>IF(AND($B$10=Base_Data!$B$54,$C19=Base_Data!$D$54),Base_Data!B$6,IF(AND($B$10=Base_Data!$B$54,$C19=Base_Data!$D$55),Base_Data!C$6,IF(AND($B$10=Base_Data!$B$54,$C19=Base_Data!$D$56),Base_Data!D$6,IF(AND($B$10=Base_Data!$B$55,$C19=Base_Data!$D$54),Base_Data!E$6,IF(AND($B$10=Base_Data!$B$55,$C19=Base_Data!$D$55),Base_Data!F$6,IF(AND($B$10=Base_Data!$B$55,$C19=Base_Data!$D$56),Base_Data!G$6,IF(AND($B$10=Base_Data!$B$56,$C19=Base_Data!$D$54),Base_Data!H$6,IF(AND($B$10=Base_Data!$B$56,$C19=Base_Data!$D$55),Base_Data!I$6,Base_Data!J$6))))))))*(IF($B$12="", 1, $B$12))</f>
        <v>33617.026505543115</v>
      </c>
      <c r="E19" s="187"/>
      <c r="F19" s="188"/>
      <c r="G19" s="188"/>
      <c r="H19" s="189"/>
      <c r="I19" s="191"/>
      <c r="J19" s="140"/>
      <c r="K19" s="140"/>
    </row>
    <row r="20" spans="1:11" ht="15" customHeight="1" x14ac:dyDescent="0.2">
      <c r="A20" s="309"/>
      <c r="B20" s="185" t="s">
        <v>1533</v>
      </c>
      <c r="C20" s="206" t="s">
        <v>1575</v>
      </c>
      <c r="D20" s="187"/>
      <c r="E20" s="187">
        <f>IF(AND($B$10=Base_Data!$B$54,$C20=Base_Data!$D$54),Base_Data!K$6,IF(AND($B$10=Base_Data!$B$54,$C20=Base_Data!$D$55),Base_Data!L$6,IF(AND($B$10=Base_Data!$B$54,$C20=Base_Data!$D$56),Base_Data!M$6,IF(AND($B$10=Base_Data!$B$55,$C20=Base_Data!$D$54),Base_Data!N$6,IF(AND($B$10=Base_Data!$B$55,$C20=Base_Data!$D$55),Base_Data!O$6,IF(AND($B$10=Base_Data!$B$55,$C20=Base_Data!$D$56),Base_Data!P$6,IF(AND($B$10=Base_Data!$B$56,$C20=Base_Data!$D$54),Base_Data!Q$6,IF(AND($B$10=Base_Data!$B$56,$C20=Base_Data!$D$55),Base_Data!R$6,Base_Data!S$6))))))))*(IF($B$12="", 1, $B$12))</f>
        <v>14515.499952894615</v>
      </c>
      <c r="F20" s="188">
        <f>E20/2000</f>
        <v>7.2577499764473075</v>
      </c>
      <c r="G20" s="189">
        <f>IF($F$10="Warehouse",ROUNDUP(E20/Base_Data!D39,0),ROUNDUP((E20/Base_Data!D39)/Base_Data!$G$36,0))</f>
        <v>18</v>
      </c>
      <c r="H20" s="190">
        <f t="shared" ref="H20:H28" si="1">ROUNDUP(G20/$F$13,1)</f>
        <v>1.2000000000000002</v>
      </c>
      <c r="I20" s="191">
        <f t="shared" ref="I20:I28" si="2">E20/($E$38+$E$23)</f>
        <v>5.0052523585917233E-2</v>
      </c>
      <c r="J20" s="140"/>
      <c r="K20" s="140"/>
    </row>
    <row r="21" spans="1:11" ht="15" customHeight="1" x14ac:dyDescent="0.2">
      <c r="A21" s="310" t="s">
        <v>764</v>
      </c>
      <c r="B21" s="185" t="s">
        <v>1514</v>
      </c>
      <c r="C21" s="205">
        <f>IF(AND($B$10=Base_Data!$B$10,$B$11="Arid"),Base_Data!B17,IF(AND($B$10=Base_Data!$B$10,$B$11="Temperate"),Base_Data!D17,IF(AND($B$10=Base_Data!$B$10,$B$11="Arctic"),Base_Data!C17,IF(AND($B$10=Base_Data!$B$10,$B$11="Tropic"),Base_Data!E17,IF(AND($B$10=Base_Data!$F$10,$B$11="Arid"),Base_Data!F17,IF(AND($B$10=Base_Data!$F$10,$B$11="Temperate"),Base_Data!H17,IF(AND($B$10=Base_Data!$F$10,$B$11="Arctic"),Base_Data!G17,IF(AND($B$10=Base_Data!$F$10,$B$11="Tropic"),Base_Data!I17,IF(AND($B$10=Base_Data!$J$10,$B$11="Arid"),Base_Data!J17,IF(AND($B$10=Base_Data!$J$10,$B$11="Temperate"),Base_Data!L17,IF(AND($B$10=Base_Data!$J$10,$B$11="Arctic"),Base_Data!K17,Base_Data!M17)))))))))))</f>
        <v>2.34</v>
      </c>
      <c r="D21" s="187"/>
      <c r="E21" s="187">
        <f>C21*$B$15*(IF($B$12="", 1, $B$12))</f>
        <v>11253.06</v>
      </c>
      <c r="F21" s="188">
        <f t="shared" si="0"/>
        <v>5.6265299999999998</v>
      </c>
      <c r="G21" s="189">
        <f>IF($F$10="Warehouse",ROUNDUP(E21/Base_Data!D40,0),ROUNDUP((E21/Base_Data!D40)/Base_Data!$G$36,0))</f>
        <v>12</v>
      </c>
      <c r="H21" s="190">
        <f t="shared" si="1"/>
        <v>0.79999999999999993</v>
      </c>
      <c r="I21" s="191">
        <f t="shared" si="2"/>
        <v>3.8802938437640391E-2</v>
      </c>
      <c r="J21" s="140"/>
      <c r="K21" s="140"/>
    </row>
    <row r="22" spans="1:11" ht="15" customHeight="1" x14ac:dyDescent="0.2">
      <c r="A22" s="310"/>
      <c r="B22" s="185" t="s">
        <v>765</v>
      </c>
      <c r="C22" s="205">
        <f>IF(AND($B$10=Base_Data!$B$10,$B$11="Arid"),Base_Data!B18,IF(AND($B$10=Base_Data!$B$10,$B$11="Temperate"),Base_Data!D18,IF(AND($B$10=Base_Data!$B$10,$B$11="Arctic"),Base_Data!C18,IF(AND($B$10=Base_Data!$B$10,$B$11="Tropic"),Base_Data!E18,IF(AND($B$10=Base_Data!$F$10,$B$11="Arid"),Base_Data!F18,IF(AND($B$10=Base_Data!$F$10,$B$11="Temperate"),Base_Data!H18,IF(AND($B$10=Base_Data!$F$10,$B$11="Arctic"),Base_Data!G18,IF(AND($B$10=Base_Data!$F$10,$B$11="Tropic"),Base_Data!I18,IF(AND($B$10=Base_Data!$J$10,$B$11="Arid"),Base_Data!J18,IF(AND($B$10=Base_Data!$J$10,$B$11="Temperate"),Base_Data!L18,IF(AND($B$10=Base_Data!$J$10,$B$11="Arctic"),Base_Data!K18,Base_Data!M18)))))))))))</f>
        <v>3.32</v>
      </c>
      <c r="D22" s="187"/>
      <c r="E22" s="187">
        <f>C22*$B$15*(IF($B$12="", 1, $B$12))</f>
        <v>15965.88</v>
      </c>
      <c r="F22" s="188">
        <f t="shared" si="0"/>
        <v>7.9829399999999993</v>
      </c>
      <c r="G22" s="189">
        <f>IF($F$10="Warehouse",ROUNDUP(E22/Base_Data!D41,0),ROUNDUP((E22/Base_Data!D41)/Base_Data!$G$36,0))</f>
        <v>17</v>
      </c>
      <c r="H22" s="190">
        <f t="shared" si="1"/>
        <v>1.1000000000000001</v>
      </c>
      <c r="I22" s="191">
        <f t="shared" si="2"/>
        <v>5.5053741714942775E-2</v>
      </c>
      <c r="J22" s="140"/>
      <c r="K22" s="140"/>
    </row>
    <row r="23" spans="1:11" ht="29.25" customHeight="1" x14ac:dyDescent="0.2">
      <c r="A23" s="192" t="s">
        <v>766</v>
      </c>
      <c r="B23" s="193" t="s">
        <v>2737</v>
      </c>
      <c r="C23" s="206" t="s">
        <v>1575</v>
      </c>
      <c r="D23" s="187"/>
      <c r="E23" s="187">
        <f>IF(AND($B$10=Base_Data!$B$54,$C23=Base_Data!$D$54),Base_Data!T$6,IF(AND($B$10=Base_Data!$B$54,$C23=Base_Data!$D$55),Base_Data!U$6,IF(AND($B$10=Base_Data!$B$54,$C23=Base_Data!$D$56),Base_Data!V$6,IF(AND($B$10=Base_Data!$B$55,$C23=Base_Data!$D$54),Base_Data!W$6,IF(AND($B$10=Base_Data!$B$55,$C23=Base_Data!$D$55),Base_Data!X$6,IF(AND($B$10=Base_Data!$B$55,$C23=Base_Data!$D$56),Base_Data!Y$6,IF(AND($B$10=Base_Data!$B$56,$C23=Base_Data!$D$54),Base_Data!Z$6,IF(AND($B$10=Base_Data!$B$56,$C23=Base_Data!$D$55),Base_Data!AA$6,Base_Data!AB$6))))))))*(IF($B$12="", 1, $B$12))</f>
        <v>24908.818328076628</v>
      </c>
      <c r="F23" s="188">
        <f t="shared" si="0"/>
        <v>12.454409164038314</v>
      </c>
      <c r="G23" s="189">
        <f>IF($F$10="Warehouse",ROUNDUP(E23/Base_Data!D42,0),ROUNDUP((E23/Base_Data!D42)/Base_Data!$G$36,0))</f>
        <v>15</v>
      </c>
      <c r="H23" s="190">
        <f t="shared" si="1"/>
        <v>1</v>
      </c>
      <c r="I23" s="191">
        <f t="shared" si="2"/>
        <v>8.5890890490117888E-2</v>
      </c>
      <c r="J23" s="140"/>
      <c r="K23" s="140"/>
    </row>
    <row r="24" spans="1:11" ht="15" customHeight="1" x14ac:dyDescent="0.2">
      <c r="A24" s="309" t="s">
        <v>767</v>
      </c>
      <c r="B24" s="185" t="s">
        <v>2175</v>
      </c>
      <c r="C24" s="205">
        <f>IF(AND($B$10=Base_Data!$B$10,$B$11="Arid"),Base_Data!B20,IF(AND($B$10=Base_Data!$B$10,$B$11="Temperate"),Base_Data!D20,IF(AND($B$10=Base_Data!$B$10,$B$11="Arctic"),Base_Data!C20,IF(AND($B$10=Base_Data!$B$10,$B$11="Tropic"),Base_Data!E20,IF(AND($B$10=Base_Data!$F$10,$B$11="Arid"),Base_Data!F20,IF(AND($B$10=Base_Data!$F$10,$B$11="Temperate"),Base_Data!H20,IF(AND($B$10=Base_Data!$F$10,$B$11="Arctic"),Base_Data!G20,IF(AND($B$10=Base_Data!$F$10,$B$11="Tropic"),Base_Data!I20,IF(AND($B$10=Base_Data!$J$10,$B$11="Arid"),Base_Data!J20,IF(AND($B$10=Base_Data!$J$10,$B$11="Temperate"),Base_Data!L20,IF(AND($B$10=Base_Data!$J$10,$B$11="Arctic"),Base_Data!K20,Base_Data!M20)))))))))))</f>
        <v>0.33600000000000002</v>
      </c>
      <c r="D24" s="187"/>
      <c r="E24" s="187">
        <f>C24*$B$15*(IF($B$12="", 1, $B$12))</f>
        <v>1615.8240000000001</v>
      </c>
      <c r="F24" s="188">
        <f t="shared" si="0"/>
        <v>0.80791200000000007</v>
      </c>
      <c r="G24" s="189">
        <f>IF($F$10="Warehouse",ROUNDUP(E24/Base_Data!D43,0),ROUNDUP((E24/Base_Data!D43)/Base_Data!$G$36,0))</f>
        <v>4</v>
      </c>
      <c r="H24" s="190">
        <f t="shared" si="1"/>
        <v>0.30000000000000004</v>
      </c>
      <c r="I24" s="191">
        <f t="shared" si="2"/>
        <v>5.5717039807893897E-3</v>
      </c>
      <c r="J24" s="140"/>
      <c r="K24" s="140"/>
    </row>
    <row r="25" spans="1:11" ht="15" customHeight="1" x14ac:dyDescent="0.2">
      <c r="A25" s="309"/>
      <c r="B25" s="185" t="s">
        <v>2176</v>
      </c>
      <c r="C25" s="205">
        <f>IF(AND($B$10=Base_Data!$B$10,$B$11="Arid"),Base_Data!B21,IF(AND($B$10=Base_Data!$B$10,$B$11="Temperate"),Base_Data!D21,IF(AND($B$10=Base_Data!$B$10,$B$11="Arctic"),Base_Data!C21,IF(AND($B$10=Base_Data!$B$10,$B$11="Tropic"),Base_Data!E21,IF(AND($B$10=Base_Data!$F$10,$B$11="Arid"),Base_Data!F21,IF(AND($B$10=Base_Data!$F$10,$B$11="Temperate"),Base_Data!H21,IF(AND($B$10=Base_Data!$F$10,$B$11="Arctic"),Base_Data!G21,IF(AND($B$10=Base_Data!$F$10,$B$11="Tropic"),Base_Data!I21,IF(AND($B$10=Base_Data!$J$10,$B$11="Arid"),Base_Data!J21,IF(AND($B$10=Base_Data!$J$10,$B$11="Temperate"),Base_Data!L21,IF(AND($B$10=Base_Data!$J$10,$B$11="Arctic"),Base_Data!K21,Base_Data!M21)))))))))))</f>
        <v>0</v>
      </c>
      <c r="D25" s="187"/>
      <c r="E25" s="187">
        <f>C25*$B$15*(IF($B$12="", 1, $B$12))</f>
        <v>0</v>
      </c>
      <c r="F25" s="188">
        <f t="shared" si="0"/>
        <v>0</v>
      </c>
      <c r="G25" s="189">
        <f>IF($F$10="Warehouse",ROUNDUP(E25/Base_Data!D43,0),ROUNDUP((E25/Base_Data!D43)/Base_Data!$G$36,0))</f>
        <v>0</v>
      </c>
      <c r="H25" s="190">
        <f t="shared" si="1"/>
        <v>0</v>
      </c>
      <c r="I25" s="191">
        <f t="shared" si="2"/>
        <v>0</v>
      </c>
      <c r="J25" s="140"/>
      <c r="K25" s="140"/>
    </row>
    <row r="26" spans="1:11" ht="15" x14ac:dyDescent="0.2">
      <c r="A26" s="286" t="s">
        <v>768</v>
      </c>
      <c r="B26" s="286"/>
      <c r="C26" s="207"/>
      <c r="D26" s="187"/>
      <c r="E26" s="187">
        <f>IF($B$10=Base_Data!$B$54,Base_Data!AC$6,IF($B$10=Base_Data!$B$55,Base_Data!AD$6,IF($B$10=Base_Data!$B$56,Base_Data!AE$6)))*(IF($B$12="", 1, $B$12))</f>
        <v>12137.408058291368</v>
      </c>
      <c r="F26" s="188">
        <f t="shared" si="0"/>
        <v>6.0687040291456844</v>
      </c>
      <c r="G26" s="189">
        <f>IF($F$10="Warehouse",ROUNDUP(E26/Base_Data!D44,0),ROUNDUP((E26/Base_Data!D44)/Base_Data!$G$36,0))</f>
        <v>31</v>
      </c>
      <c r="H26" s="190">
        <f t="shared" si="1"/>
        <v>2</v>
      </c>
      <c r="I26" s="191">
        <f t="shared" si="2"/>
        <v>4.1852358174434362E-2</v>
      </c>
      <c r="J26" s="140"/>
      <c r="K26" s="140"/>
    </row>
    <row r="27" spans="1:11" ht="15" x14ac:dyDescent="0.2">
      <c r="A27" s="194" t="s">
        <v>769</v>
      </c>
      <c r="B27" s="185" t="s">
        <v>770</v>
      </c>
      <c r="C27" s="205">
        <f>IF(AND($B$10=Base_Data!$B$10,$B$11="Arid"),Base_Data!B23,IF(AND($B$10=Base_Data!$B$10,$B$11="Temperate"),Base_Data!D23,IF(AND($B$10=Base_Data!$B$10,$B$11="Arctic"),Base_Data!C23,IF(AND($B$10=Base_Data!$B$10,$B$11="Tropic"),Base_Data!E23,IF(AND($B$10=Base_Data!$F$10,$B$11="Arid"),Base_Data!F23,IF(AND($B$10=Base_Data!$F$10,$B$11="Temperate"),Base_Data!H23,IF(AND($B$10=Base_Data!$F$10,$B$11="Arctic"),Base_Data!G23,IF(AND($B$10=Base_Data!$F$10,$B$11="Tropic"),Base_Data!I23,IF(AND($B$10=Base_Data!$J$10,$B$11="Arid"),Base_Data!J23,IF(AND($B$10=Base_Data!$J$10,$B$11="Temperate"),Base_Data!L23,IF(AND($B$10=Base_Data!$J$10,$B$11="Arctic"),Base_Data!K23,Base_Data!M23)))))))))))</f>
        <v>0.19</v>
      </c>
      <c r="D27" s="187"/>
      <c r="E27" s="187">
        <f>C27*$B$15*(IF($B$12="", 1, $B$12))</f>
        <v>913.71</v>
      </c>
      <c r="F27" s="188">
        <f t="shared" si="0"/>
        <v>0.45685500000000001</v>
      </c>
      <c r="G27" s="189">
        <f>IF($F$10="Warehouse",ROUNDUP(E27/Base_Data!D45,0),ROUNDUP((E27/Base_Data!D45)/Base_Data!$G$36,0))</f>
        <v>2</v>
      </c>
      <c r="H27" s="190">
        <f t="shared" si="1"/>
        <v>0.2</v>
      </c>
      <c r="I27" s="191">
        <f t="shared" si="2"/>
        <v>3.1506659415178099E-3</v>
      </c>
      <c r="J27" s="140"/>
      <c r="K27" s="140"/>
    </row>
    <row r="28" spans="1:11" ht="15" x14ac:dyDescent="0.2">
      <c r="A28" s="312" t="s">
        <v>742</v>
      </c>
      <c r="B28" s="312"/>
      <c r="C28" s="207"/>
      <c r="D28" s="187"/>
      <c r="E28" s="187">
        <f>IF($B$10=Base_Data!$B$54,Base_Data!AF$6,IF($B$10=Base_Data!$B$55,Base_Data!AG$6,IF($B$10=Base_Data!$B$56,Base_Data!AH$6)))*(IF($B$12="", 1, $B$12))</f>
        <v>1689.8276933187462</v>
      </c>
      <c r="F28" s="188">
        <f t="shared" si="0"/>
        <v>0.84491384665937308</v>
      </c>
      <c r="G28" s="189">
        <f>IF($F$10="Warehouse",ROUNDUP(E28/Base_Data!D46,0),ROUNDUP((E28/Base_Data!D46)/Base_Data!$G$36,0))</f>
        <v>3</v>
      </c>
      <c r="H28" s="190">
        <f t="shared" si="1"/>
        <v>0.2</v>
      </c>
      <c r="I28" s="191">
        <f t="shared" si="2"/>
        <v>5.8268844166890765E-3</v>
      </c>
      <c r="J28" s="140"/>
      <c r="K28" s="140"/>
    </row>
    <row r="29" spans="1:11" ht="15" customHeight="1" x14ac:dyDescent="0.2">
      <c r="A29" s="310" t="s">
        <v>771</v>
      </c>
      <c r="B29" s="185" t="s">
        <v>772</v>
      </c>
      <c r="C29" s="208">
        <f>IF(AND($B$10=Base_Data!$B$10, $B$11="Arid"),Base_Data!B25,IF(AND($B$10=Base_Data!$B$10,$B$11="Temperate"),Base_Data!D25,IF(AND($B$10=Base_Data!$B$10,$B$11="Arctic"),Base_Data!C25,IF(AND($B$10=Base_Data!$B$10,$B$11="Tropic"),Base_Data!E25,IF(AND($B$10=Base_Data!$F$10,$B$11="Arid"),Base_Data!F25,IF(AND($B$10=Base_Data!$F$10,$B$11="Temperate"),Base_Data!H25,IF(AND($B$10=Base_Data!$F$10,$B$11="Arctic"),Base_Data!G25,IF(AND($B$10=Base_Data!$F$10,$B$11="Tropic"),Base_Data!I25,IF(AND($B$10=Base_Data!$J$10,$B$11="Arid"),Base_Data!J25,IF(AND($B$10=Base_Data!$J$10,$B$11="Temperate"),Base_Data!L25,IF(AND($B$10=Base_Data!$J$10,$B$11="Arctic"),Base_Data!K25,Base_Data!M25)))))))))))</f>
        <v>7.72</v>
      </c>
      <c r="D29" s="187">
        <f>$B$15*C29*(1-C30)*(IF($B$12="", 1, $B$12))</f>
        <v>18562.739999999998</v>
      </c>
      <c r="E29" s="187"/>
      <c r="F29" s="188"/>
      <c r="G29" s="188"/>
      <c r="H29" s="189"/>
      <c r="I29" s="191"/>
      <c r="J29" s="140"/>
      <c r="K29" s="140"/>
    </row>
    <row r="30" spans="1:11" ht="15" customHeight="1" x14ac:dyDescent="0.2">
      <c r="A30" s="310"/>
      <c r="B30" s="185" t="s">
        <v>773</v>
      </c>
      <c r="C30" s="209">
        <v>0.5</v>
      </c>
      <c r="D30" s="187"/>
      <c r="E30" s="187">
        <f>($B$15)*(C29)*(C30)*Base_Data!B26*(IF($B$12="", 1, $B$12))</f>
        <v>154813.25159999999</v>
      </c>
      <c r="F30" s="188">
        <f>E30/2000</f>
        <v>77.4066258</v>
      </c>
      <c r="G30" s="189">
        <f>IF($F$10="Warehouse",ROUNDUP(E30/Base_Data!D47,0),ROUNDUP((E30/Base_Data!D47)/Base_Data!$G$36,0))</f>
        <v>194</v>
      </c>
      <c r="H30" s="190">
        <f>ROUNDUP(G30/$F$13,1)</f>
        <v>12.2</v>
      </c>
      <c r="I30" s="191">
        <f>E30/($E$38+$E$23)</f>
        <v>0.53382893818798904</v>
      </c>
      <c r="J30" s="140"/>
      <c r="K30" s="140"/>
    </row>
    <row r="31" spans="1:11" ht="15" customHeight="1" x14ac:dyDescent="0.2">
      <c r="A31" s="310"/>
      <c r="B31" s="185" t="s">
        <v>774</v>
      </c>
      <c r="C31" s="208">
        <f>IF(AND($B$10=Base_Data!$B$10,$B$11="Arid"),Base_Data!B27,IF(AND($B$10=Base_Data!$B$10,$B$11="Temperate"),Base_Data!D27,IF(AND($B$10=Base_Data!$B$10,$B$11="Arctic"),Base_Data!C27,IF(AND($B$10=Base_Data!$B$10,$B$11="Tropic"),Base_Data!E27,IF(AND($B$10=Base_Data!$F$10,$B$11="Arid"),Base_Data!F27,IF(AND($B$10=Base_Data!$F$10,$B$11="Temperate"),Base_Data!H27,IF(AND($B$10=Base_Data!$F$10,$B$11="Arctic"),Base_Data!G27,IF(AND($B$10=Base_Data!$F$10,$B$11="Tropic"),Base_Data!I27,IF(AND($B$10=Base_Data!$J$10,$B$11="Arid"),Base_Data!J27,IF(AND($B$10=Base_Data!$J$10,$B$11="Temperate"),Base_Data!L27,IF(AND($B$10=Base_Data!$J$10,$B$11="Arctic"),Base_Data!K27,Base_Data!M27)))))))))))</f>
        <v>2.4900000000000002</v>
      </c>
      <c r="D31" s="187">
        <f>C31*$B$15*(IF($B$12="", 1, $B$12))</f>
        <v>11974.410000000002</v>
      </c>
      <c r="E31" s="187"/>
      <c r="F31" s="188"/>
      <c r="G31" s="188"/>
      <c r="H31" s="189"/>
      <c r="I31" s="191"/>
      <c r="J31" s="140"/>
      <c r="K31" s="140"/>
    </row>
    <row r="32" spans="1:11" ht="15" customHeight="1" x14ac:dyDescent="0.2">
      <c r="A32" s="310"/>
      <c r="B32" s="185" t="s">
        <v>775</v>
      </c>
      <c r="C32" s="208">
        <f>IF(AND($B$10=Base_Data!$B$10,$B$11="Arid"),Base_Data!B28,IF(AND($B$10=Base_Data!$B$10,$B$11="Temperate"),Base_Data!D28,IF(AND($B$10=Base_Data!$B$10,$B$11="Arctic"),Base_Data!C28,IF(AND($B$10=Base_Data!$B$10,$B$11="Tropic"),Base_Data!E28,IF(AND($B$10=Base_Data!$F$10,$B$11="Arid"),Base_Data!F28,IF(AND($B$10=Base_Data!$F$10,$B$11="Temperate"),Base_Data!H28,IF(AND($B$10=Base_Data!$F$10,$B$11="Arctic"),Base_Data!G28,IF(AND($B$10=Base_Data!$F$10,$B$11="Tropic"),Base_Data!I28,IF(AND($B$10=Base_Data!$J$10,$B$11="Arid"),Base_Data!J28,IF(AND($B$10=Base_Data!$J$10,$B$11="Temperate"),Base_Data!L28,IF(AND($B$10=Base_Data!$J$10,$B$11="Arctic"),Base_Data!K28,Base_Data!M28)))))))))))</f>
        <v>0</v>
      </c>
      <c r="D32" s="187">
        <f>C32*$B$15*(IF($B$12="", 1, $B$12))</f>
        <v>0</v>
      </c>
      <c r="E32" s="187"/>
      <c r="F32" s="188"/>
      <c r="G32" s="188"/>
      <c r="H32" s="189"/>
      <c r="I32" s="191"/>
      <c r="J32" s="140"/>
      <c r="K32" s="140"/>
    </row>
    <row r="33" spans="1:12" ht="15" x14ac:dyDescent="0.2">
      <c r="A33" s="286" t="s">
        <v>776</v>
      </c>
      <c r="B33" s="286"/>
      <c r="C33" s="208">
        <f>IF(AND($B$10=Base_Data!$B$10,$B$11="Arid"),Base_Data!B29,IF(AND($B$10=Base_Data!$B$10,$B$11="Temperate"),Base_Data!D29,IF(AND($B$10=Base_Data!$B$10,$B$11="Arctic"),Base_Data!C29,IF(AND($B$10=Base_Data!$B$10,$B$11="Tropic"),Base_Data!E29,IF(AND($B$10=Base_Data!$F$10,$B$11="Arid"),Base_Data!F29,IF(AND($B$10=Base_Data!$F$10,$B$11="Temperate"),Base_Data!H29,IF(AND($B$10=Base_Data!$F$10,$B$11="Arctic"),Base_Data!G29,IF(AND($B$10=Base_Data!$F$10,$B$11="Tropic"),Base_Data!I29,IF(AND($B$10=Base_Data!$J$10,$B$11="Arid"),Base_Data!J29,IF(AND($B$10=Base_Data!$J$10,$B$11="Temperate"),Base_Data!L29,IF(AND($B$10=Base_Data!$J$10,$B$11="Arctic"),Base_Data!K29,Base_Data!M29)))))))))))</f>
        <v>6</v>
      </c>
      <c r="D33" s="187"/>
      <c r="E33" s="187">
        <f>C33*$B$15*(IF($B$12="", 1, $B$12))</f>
        <v>28854</v>
      </c>
      <c r="F33" s="188">
        <f t="shared" si="0"/>
        <v>14.427</v>
      </c>
      <c r="G33" s="189">
        <f>IF($F$10="Warehouse",ROUNDUP(E33/Base_Data!D48,0),ROUNDUP((E33/Base_Data!D48)/Base_Data!$G$36,0))</f>
        <v>16</v>
      </c>
      <c r="H33" s="190">
        <f>ROUNDUP(G33/$F$13,1)</f>
        <v>1</v>
      </c>
      <c r="I33" s="191"/>
      <c r="J33" s="140"/>
      <c r="K33" s="140"/>
    </row>
    <row r="34" spans="1:12" ht="15" x14ac:dyDescent="0.2">
      <c r="A34" s="195" t="s">
        <v>777</v>
      </c>
      <c r="B34" s="196" t="s">
        <v>2177</v>
      </c>
      <c r="C34" s="210">
        <f>IF(AND($B$10=Base_Data!$B$10,$B$11="Arid"),Base_Data!B30,IF(AND($B$10=Base_Data!$B$10,$B$11="Temperate"),Base_Data!D30,IF(AND($B$10=Base_Data!$B$10,$B$11="Arctic"),Base_Data!C30,IF(AND($B$10=Base_Data!$B$10,$B$11="Tropic"),Base_Data!E30,IF(AND($B$10=Base_Data!$F$10,$B$11="Arid"),Base_Data!F30,IF(AND($B$10=Base_Data!$F$10,$B$11="Temperate"),Base_Data!H30,IF(AND($B$10=Base_Data!$F$10,$B$11="Arctic"),Base_Data!G30,IF(AND($B$10=Base_Data!$F$10,$B$11="Tropic"),Base_Data!I30,IF(AND($B$10=Base_Data!$J$10,$B$11="Arid"),Base_Data!J30,IF(AND($B$10=Base_Data!$J$10,$B$11="Temperate"),Base_Data!L30,IF(AND($B$10=Base_Data!$J$10,$B$11="Arctic"),Base_Data!K30,Base_Data!M30)))))))))))</f>
        <v>0.748</v>
      </c>
      <c r="D34" s="197"/>
      <c r="E34" s="197">
        <f>C34*$B$15*(IF($B$12="", 1, $B$12))</f>
        <v>3597.1320000000001</v>
      </c>
      <c r="F34" s="198">
        <f t="shared" si="0"/>
        <v>1.7985660000000001</v>
      </c>
      <c r="G34" s="199">
        <f>IF($F$10="Warehouse",ROUNDUP(E34/Base_Data!D49,0),ROUNDUP((E34/Base_Data!D49)/Base_Data!$G$36,0))</f>
        <v>6</v>
      </c>
      <c r="H34" s="200">
        <f>ROUNDUP(G34/$F$13,1)</f>
        <v>0.4</v>
      </c>
      <c r="I34" s="201">
        <f>E34/($E$38+$E$23)</f>
        <v>1.2403674338185903E-2</v>
      </c>
      <c r="J34" s="140"/>
      <c r="K34" s="140"/>
    </row>
    <row r="35" spans="1:12" ht="15" x14ac:dyDescent="0.2">
      <c r="A35" s="170"/>
      <c r="B35" s="159"/>
      <c r="C35" s="160"/>
      <c r="D35" s="173"/>
      <c r="E35" s="173"/>
      <c r="F35" s="174"/>
      <c r="G35" s="175"/>
      <c r="H35" s="176"/>
      <c r="I35" s="177"/>
      <c r="J35" s="140"/>
      <c r="K35" s="140"/>
    </row>
    <row r="36" spans="1:12" ht="18.75" thickBot="1" x14ac:dyDescent="0.3">
      <c r="A36" s="285" t="s">
        <v>1607</v>
      </c>
      <c r="B36" s="285"/>
      <c r="C36" s="285"/>
      <c r="D36" s="285"/>
      <c r="E36" s="285"/>
      <c r="F36" s="285"/>
      <c r="G36" s="285"/>
      <c r="H36" s="285"/>
      <c r="I36" s="285"/>
      <c r="J36" s="212"/>
      <c r="K36" s="211"/>
      <c r="L36" s="140"/>
    </row>
    <row r="37" spans="1:12" ht="30.75" thickBot="1" x14ac:dyDescent="0.25">
      <c r="A37" s="213" t="s">
        <v>1601</v>
      </c>
      <c r="B37" s="213"/>
      <c r="C37" s="213"/>
      <c r="D37" s="214" t="s">
        <v>1602</v>
      </c>
      <c r="E37" s="214" t="s">
        <v>1603</v>
      </c>
      <c r="F37" s="215" t="s">
        <v>1604</v>
      </c>
      <c r="G37" s="216" t="s">
        <v>1605</v>
      </c>
      <c r="H37" s="217" t="s">
        <v>1606</v>
      </c>
      <c r="I37" s="172" t="s">
        <v>759</v>
      </c>
      <c r="J37" s="211"/>
      <c r="K37" s="140"/>
    </row>
    <row r="38" spans="1:12" x14ac:dyDescent="0.2">
      <c r="A38" s="218" t="s">
        <v>2184</v>
      </c>
      <c r="B38" s="219"/>
      <c r="C38" s="220"/>
      <c r="D38" s="179"/>
      <c r="E38" s="179">
        <f>SUM(E17:E34)-E33-E23</f>
        <v>265096.53830450471</v>
      </c>
      <c r="F38" s="181">
        <f>SUM(F17:F34)-F33-F23</f>
        <v>132.54826915225235</v>
      </c>
      <c r="G38" s="181">
        <f>SUM(G17:G34)-G33-G23</f>
        <v>352</v>
      </c>
      <c r="H38" s="181">
        <f>ROUNDUP(SUM(H17:H34)-H33-H23,0)</f>
        <v>23</v>
      </c>
      <c r="I38" s="221">
        <f>SUM(I17:I34)-I33-I23</f>
        <v>0.91410910950988211</v>
      </c>
      <c r="J38" s="211"/>
      <c r="K38" s="140"/>
    </row>
    <row r="39" spans="1:12" x14ac:dyDescent="0.2">
      <c r="A39" s="222" t="s">
        <v>2188</v>
      </c>
      <c r="B39" s="222"/>
      <c r="C39" s="222"/>
      <c r="D39" s="187"/>
      <c r="E39" s="187">
        <f>E38-E27-E34</f>
        <v>260585.69630450467</v>
      </c>
      <c r="F39" s="187">
        <f>F38-F27-F34</f>
        <v>130.29284815225236</v>
      </c>
      <c r="G39" s="187">
        <f>G38-G27-G34</f>
        <v>344</v>
      </c>
      <c r="H39" s="187">
        <f>ROUNDUP(H38-H27-H34,0)</f>
        <v>23</v>
      </c>
      <c r="I39" s="223">
        <f>E39/($E$38+E23)</f>
        <v>0.8985547692301783</v>
      </c>
      <c r="J39" s="211"/>
      <c r="K39" s="140"/>
    </row>
    <row r="40" spans="1:12" x14ac:dyDescent="0.2">
      <c r="A40" s="222" t="s">
        <v>1519</v>
      </c>
      <c r="B40" s="222"/>
      <c r="C40" s="222"/>
      <c r="D40" s="187"/>
      <c r="E40" s="187">
        <f>E23</f>
        <v>24908.818328076628</v>
      </c>
      <c r="F40" s="187">
        <f>F23</f>
        <v>12.454409164038314</v>
      </c>
      <c r="G40" s="187">
        <f>G23</f>
        <v>15</v>
      </c>
      <c r="H40" s="187">
        <f>ROUNDUP(H23,0)</f>
        <v>1</v>
      </c>
      <c r="I40" s="223">
        <f>E40/$E$38</f>
        <v>9.396131117889199E-2</v>
      </c>
      <c r="J40" s="211"/>
      <c r="K40" s="140"/>
    </row>
    <row r="41" spans="1:12" x14ac:dyDescent="0.2">
      <c r="A41" s="222" t="s">
        <v>779</v>
      </c>
      <c r="B41" s="224"/>
      <c r="C41" s="225"/>
      <c r="D41" s="187"/>
      <c r="E41" s="187">
        <f>E33</f>
        <v>28854</v>
      </c>
      <c r="F41" s="189">
        <f>F33</f>
        <v>14.427</v>
      </c>
      <c r="G41" s="189">
        <f>G33</f>
        <v>16</v>
      </c>
      <c r="H41" s="189">
        <f>ROUNDUP(H33,0)</f>
        <v>1</v>
      </c>
      <c r="I41" s="189"/>
      <c r="J41" s="211"/>
      <c r="K41" s="140"/>
    </row>
    <row r="42" spans="1:12" x14ac:dyDescent="0.2">
      <c r="A42" s="222" t="s">
        <v>778</v>
      </c>
      <c r="B42" s="224"/>
      <c r="C42" s="225"/>
      <c r="D42" s="187">
        <f>D19</f>
        <v>33617.026505543115</v>
      </c>
      <c r="E42" s="187"/>
      <c r="F42" s="186"/>
      <c r="G42" s="189"/>
      <c r="H42" s="187">
        <f>ROUNDUP(D42/I11,0)</f>
        <v>14</v>
      </c>
      <c r="I42" s="191"/>
      <c r="J42" s="211"/>
      <c r="K42" s="140"/>
    </row>
    <row r="43" spans="1:12" x14ac:dyDescent="0.2">
      <c r="A43" s="222" t="s">
        <v>1611</v>
      </c>
      <c r="B43" s="224"/>
      <c r="C43" s="225"/>
      <c r="D43" s="187">
        <f>D31+D29</f>
        <v>30537.15</v>
      </c>
      <c r="E43" s="187"/>
      <c r="F43" s="186"/>
      <c r="G43" s="189"/>
      <c r="H43" s="187">
        <f>ROUNDUP(D43/$I$13,0)</f>
        <v>77</v>
      </c>
      <c r="I43" s="191"/>
      <c r="J43" s="211"/>
      <c r="K43" s="140"/>
    </row>
    <row r="44" spans="1:12" x14ac:dyDescent="0.2">
      <c r="A44" s="226" t="s">
        <v>1599</v>
      </c>
      <c r="B44" s="227"/>
      <c r="C44" s="228"/>
      <c r="D44" s="197">
        <f>D32</f>
        <v>0</v>
      </c>
      <c r="E44" s="197"/>
      <c r="F44" s="229"/>
      <c r="G44" s="199"/>
      <c r="H44" s="197">
        <f>ROUNDUP(D44/$I$13,0)</f>
        <v>0</v>
      </c>
      <c r="I44" s="201"/>
      <c r="J44" s="211"/>
      <c r="K44" s="140"/>
    </row>
    <row r="45" spans="1:12" x14ac:dyDescent="0.2">
      <c r="A45" s="211"/>
      <c r="B45" s="211"/>
      <c r="C45" s="211"/>
      <c r="D45" s="156"/>
      <c r="E45" s="156"/>
      <c r="F45" s="156"/>
      <c r="G45" s="156"/>
      <c r="H45" s="156"/>
      <c r="I45" s="156"/>
      <c r="J45" s="211"/>
      <c r="K45" s="140"/>
      <c r="L45" s="140"/>
    </row>
    <row r="46" spans="1:12" ht="18.75" thickBot="1" x14ac:dyDescent="0.3">
      <c r="A46" s="285" t="s">
        <v>1535</v>
      </c>
      <c r="B46" s="285"/>
      <c r="C46" s="285"/>
      <c r="D46" s="285"/>
      <c r="E46" s="285"/>
      <c r="F46" s="285"/>
      <c r="G46" s="285"/>
      <c r="H46" s="285"/>
      <c r="I46" s="285"/>
      <c r="J46" s="141"/>
      <c r="L46" s="140"/>
    </row>
    <row r="47" spans="1:12" ht="18.75" customHeight="1" x14ac:dyDescent="0.2">
      <c r="A47" s="297" t="s">
        <v>780</v>
      </c>
      <c r="B47" s="297"/>
      <c r="C47" s="287" t="s">
        <v>4521</v>
      </c>
      <c r="D47" s="289" t="s">
        <v>3409</v>
      </c>
      <c r="E47" s="289" t="s">
        <v>2182</v>
      </c>
      <c r="F47" s="291" t="s">
        <v>746</v>
      </c>
      <c r="G47" s="293" t="s">
        <v>757</v>
      </c>
      <c r="H47" s="242" t="str">
        <f>F10</f>
        <v>Warehouse</v>
      </c>
      <c r="I47" s="295" t="s">
        <v>781</v>
      </c>
      <c r="J47" s="141"/>
      <c r="K47" s="140"/>
      <c r="L47" s="140"/>
    </row>
    <row r="48" spans="1:12" ht="25.5" customHeight="1" thickBot="1" x14ac:dyDescent="0.25">
      <c r="A48" s="298"/>
      <c r="B48" s="298"/>
      <c r="C48" s="288"/>
      <c r="D48" s="290"/>
      <c r="E48" s="290"/>
      <c r="F48" s="292"/>
      <c r="G48" s="294"/>
      <c r="H48" s="217" t="s">
        <v>758</v>
      </c>
      <c r="I48" s="296"/>
      <c r="J48" s="141"/>
      <c r="K48" s="140"/>
      <c r="L48" s="140"/>
    </row>
    <row r="49" spans="1:12" x14ac:dyDescent="0.2">
      <c r="A49" s="300" t="s">
        <v>769</v>
      </c>
      <c r="B49" s="232" t="s">
        <v>782</v>
      </c>
      <c r="C49" s="239">
        <v>5.0000000000000001E-4</v>
      </c>
      <c r="D49" s="233">
        <f>IF($B$10=Base_Data!$P$9,Base_Data!$P11,IF($B$10=Base_Data!$Q$9,Base_Data!$Q11,Base_Data!$R11))</f>
        <v>477</v>
      </c>
      <c r="E49" s="233">
        <f>ROUNDUP((B13*C49),0)</f>
        <v>3</v>
      </c>
      <c r="F49" s="234">
        <f>E49*D49</f>
        <v>1431</v>
      </c>
      <c r="G49" s="235">
        <f>F49/2000</f>
        <v>0.71550000000000002</v>
      </c>
      <c r="H49" s="236">
        <f>IF($F$10="Warehouse",ROUNDUP(F49/Base_Data!$D$45,0),ROUNDUP((F49/Base_Data!$D$45)/Base_Data!$G$36,0))</f>
        <v>3</v>
      </c>
      <c r="I49" s="235">
        <f>H49/$F$13</f>
        <v>0.1875</v>
      </c>
      <c r="J49" s="141"/>
      <c r="K49" s="140"/>
      <c r="L49" s="140"/>
    </row>
    <row r="50" spans="1:12" x14ac:dyDescent="0.2">
      <c r="A50" s="301"/>
      <c r="B50" s="224" t="s">
        <v>783</v>
      </c>
      <c r="C50" s="239">
        <v>1.23E-2</v>
      </c>
      <c r="D50" s="237">
        <f>IF($B$10=Base_Data!$P$9,Base_Data!$P12,IF($B$10=Base_Data!$Q$9,Base_Data!$Q12,Base_Data!$R12))</f>
        <v>122</v>
      </c>
      <c r="E50" s="237">
        <f>ROUNDUP((B13*C50),0)</f>
        <v>60</v>
      </c>
      <c r="F50" s="187">
        <f>E50*D50</f>
        <v>7320</v>
      </c>
      <c r="G50" s="188">
        <f>F50/2000</f>
        <v>3.66</v>
      </c>
      <c r="H50" s="189">
        <f>IF($F$10="Warehouse",ROUNDUP(F50/Base_Data!$D$45,0),ROUNDUP((F50/Base_Data!$D$45)/Base_Data!$G$36,0))</f>
        <v>11</v>
      </c>
      <c r="I50" s="188">
        <f>H50/$F$13</f>
        <v>0.6875</v>
      </c>
      <c r="J50" s="141"/>
      <c r="K50" s="140"/>
      <c r="L50" s="140"/>
    </row>
    <row r="51" spans="1:12" x14ac:dyDescent="0.2">
      <c r="A51" s="301"/>
      <c r="B51" s="224" t="s">
        <v>784</v>
      </c>
      <c r="C51" s="239">
        <v>0</v>
      </c>
      <c r="D51" s="237">
        <f>IF($B$10=Base_Data!$P$9,Base_Data!$P13,IF($B$10=Base_Data!$Q$9,Base_Data!$Q13,Base_Data!$R13))</f>
        <v>36</v>
      </c>
      <c r="E51" s="237">
        <f>ROUNDUP((B13*C51),0)</f>
        <v>0</v>
      </c>
      <c r="F51" s="187">
        <f>E51*D51</f>
        <v>0</v>
      </c>
      <c r="G51" s="188">
        <f>F51/2000</f>
        <v>0</v>
      </c>
      <c r="H51" s="189">
        <f>IF($F$10="Warehouse",ROUNDUP(F51/Base_Data!$D$45,0),ROUNDUP((F51/Base_Data!$D$45)/Base_Data!$G$36,0))</f>
        <v>0</v>
      </c>
      <c r="I51" s="188">
        <f>H51/$F$13</f>
        <v>0</v>
      </c>
      <c r="J51" s="141"/>
      <c r="K51" s="140"/>
      <c r="L51" s="140"/>
    </row>
    <row r="52" spans="1:12" x14ac:dyDescent="0.2">
      <c r="A52" s="302"/>
      <c r="B52" s="227" t="s">
        <v>785</v>
      </c>
      <c r="C52" s="240">
        <v>0</v>
      </c>
      <c r="D52" s="238">
        <f>IF($B$10=Base_Data!$P$9,Base_Data!$P14,IF($B$10=Base_Data!$Q$9,Base_Data!$Q14,Base_Data!$R14))</f>
        <v>110</v>
      </c>
      <c r="E52" s="238">
        <f>ROUNDUP((B13*C52),0)</f>
        <v>0</v>
      </c>
      <c r="F52" s="197">
        <f>E52*D52</f>
        <v>0</v>
      </c>
      <c r="G52" s="198">
        <f>F52/2000</f>
        <v>0</v>
      </c>
      <c r="H52" s="199">
        <f>IF($F$10="Warehouse",ROUNDUP(F52/Base_Data!$D$45,0),ROUNDUP((F52/Base_Data!$D$45)/Base_Data!$G$36,0))</f>
        <v>0</v>
      </c>
      <c r="I52" s="198">
        <f>H52/$F$13</f>
        <v>0</v>
      </c>
      <c r="J52" s="141"/>
      <c r="K52" s="140"/>
      <c r="L52" s="140"/>
    </row>
    <row r="53" spans="1:12" ht="15" thickBot="1" x14ac:dyDescent="0.25">
      <c r="A53" s="303" t="s">
        <v>786</v>
      </c>
      <c r="B53" s="304"/>
      <c r="C53" s="304"/>
      <c r="D53" s="304"/>
      <c r="E53" s="244">
        <f>SUM(E49:E52)</f>
        <v>63</v>
      </c>
      <c r="F53" s="245">
        <f>SUM(F49:F52)</f>
        <v>8751</v>
      </c>
      <c r="G53" s="246">
        <f>SUM(G49:G52)</f>
        <v>4.3755000000000006</v>
      </c>
      <c r="H53" s="244">
        <f>SUM(H49:H52)</f>
        <v>14</v>
      </c>
      <c r="I53" s="247">
        <f>ROUNDUP(SUM(I49:I52),0)</f>
        <v>1</v>
      </c>
      <c r="J53" s="141"/>
      <c r="K53" s="140"/>
      <c r="L53" s="140"/>
    </row>
    <row r="54" spans="1:12" ht="23.25" customHeight="1" x14ac:dyDescent="0.2">
      <c r="A54" s="313" t="s">
        <v>771</v>
      </c>
      <c r="B54" s="248" t="s">
        <v>1536</v>
      </c>
      <c r="C54" s="249" t="s">
        <v>3414</v>
      </c>
      <c r="D54" s="250"/>
      <c r="E54" s="251"/>
      <c r="F54" s="248" t="s">
        <v>744</v>
      </c>
      <c r="G54" s="248" t="s">
        <v>781</v>
      </c>
      <c r="I54" s="141"/>
      <c r="J54" s="140"/>
      <c r="K54" s="140"/>
    </row>
    <row r="55" spans="1:12" x14ac:dyDescent="0.2">
      <c r="A55" s="314"/>
      <c r="B55" s="241">
        <v>10</v>
      </c>
      <c r="C55" s="157">
        <v>54.89</v>
      </c>
      <c r="D55" s="153"/>
      <c r="E55" s="153"/>
      <c r="F55" s="157">
        <f>B55*C55</f>
        <v>548.9</v>
      </c>
      <c r="G55" s="157">
        <f>ROUNDUP(F55/I13,0)</f>
        <v>2</v>
      </c>
      <c r="I55" s="141"/>
      <c r="J55" s="140"/>
      <c r="K55" s="140"/>
    </row>
    <row r="56" spans="1:12" x14ac:dyDescent="0.2">
      <c r="A56" s="243"/>
      <c r="B56" s="211"/>
      <c r="F56" s="231"/>
      <c r="G56" s="157"/>
      <c r="H56" s="230"/>
      <c r="I56" s="230"/>
      <c r="J56" s="142"/>
      <c r="K56" s="140"/>
      <c r="L56" s="140"/>
    </row>
    <row r="57" spans="1:12" ht="18.75" thickBot="1" x14ac:dyDescent="0.3">
      <c r="A57" s="285" t="s">
        <v>4520</v>
      </c>
      <c r="B57" s="285"/>
      <c r="C57" s="285"/>
      <c r="D57" s="285"/>
      <c r="E57" s="285"/>
      <c r="F57" s="285"/>
      <c r="G57" s="285"/>
      <c r="H57" s="285"/>
      <c r="I57" s="285"/>
    </row>
    <row r="58" spans="1:12" ht="15" thickBot="1" x14ac:dyDescent="0.25">
      <c r="C58" s="257" t="s">
        <v>2192</v>
      </c>
      <c r="D58" s="257" t="s">
        <v>2193</v>
      </c>
      <c r="E58" s="257" t="s">
        <v>2194</v>
      </c>
      <c r="F58" s="257" t="s">
        <v>2195</v>
      </c>
      <c r="G58" s="257" t="s">
        <v>2196</v>
      </c>
      <c r="H58" s="257" t="s">
        <v>2197</v>
      </c>
    </row>
    <row r="59" spans="1:12" x14ac:dyDescent="0.2">
      <c r="B59" s="158" t="s">
        <v>3410</v>
      </c>
      <c r="C59" s="252" t="s">
        <v>2734</v>
      </c>
      <c r="D59" s="252" t="s">
        <v>1590</v>
      </c>
      <c r="E59" s="252" t="s">
        <v>1593</v>
      </c>
      <c r="F59" s="252" t="s">
        <v>2734</v>
      </c>
      <c r="G59" s="252" t="s">
        <v>2734</v>
      </c>
      <c r="H59" s="252" t="s">
        <v>2734</v>
      </c>
    </row>
    <row r="60" spans="1:12" x14ac:dyDescent="0.2">
      <c r="B60" s="158" t="s">
        <v>3411</v>
      </c>
      <c r="C60" s="156">
        <f>VLOOKUP(C59, Base_Data!$K$34:$L$40,2)</f>
        <v>5000</v>
      </c>
      <c r="D60" s="156">
        <f>VLOOKUP(D59, Base_Data!$K$34:$L$40,2)</f>
        <v>5000</v>
      </c>
      <c r="E60" s="156">
        <f>VLOOKUP(E59, Base_Data!$K$34:$L$40,2)</f>
        <v>1200</v>
      </c>
      <c r="F60" s="156">
        <f>VLOOKUP(F59, Base_Data!$K$34:$L$40,2)</f>
        <v>5000</v>
      </c>
      <c r="G60" s="156">
        <f>VLOOKUP(G59, Base_Data!$K$34:$L$40,2)</f>
        <v>5000</v>
      </c>
      <c r="H60" s="156">
        <f>VLOOKUP(H59, Base_Data!$K$34:$L$40,2)</f>
        <v>5000</v>
      </c>
    </row>
    <row r="61" spans="1:12" x14ac:dyDescent="0.2">
      <c r="B61" s="158" t="s">
        <v>3412</v>
      </c>
      <c r="C61" s="252">
        <f>ROUNDUP(($D$19/$B$12)/C60,0)</f>
        <v>7</v>
      </c>
      <c r="D61" s="252">
        <f t="shared" ref="D61:H61" si="3">ROUNDUP(($D$19/$B$12)/D60,0)</f>
        <v>7</v>
      </c>
      <c r="E61" s="252">
        <f>ROUNDUP(($D$19/$B$12)/E60,0)</f>
        <v>29</v>
      </c>
      <c r="F61" s="252">
        <f t="shared" si="3"/>
        <v>7</v>
      </c>
      <c r="G61" s="252">
        <f t="shared" si="3"/>
        <v>7</v>
      </c>
      <c r="H61" s="252">
        <f t="shared" si="3"/>
        <v>7</v>
      </c>
    </row>
    <row r="62" spans="1:12" x14ac:dyDescent="0.2">
      <c r="B62" s="158" t="s">
        <v>3413</v>
      </c>
      <c r="C62" s="255"/>
      <c r="D62" s="255"/>
      <c r="E62" s="255"/>
      <c r="F62" s="255"/>
      <c r="G62" s="255"/>
      <c r="H62" s="255"/>
    </row>
    <row r="63" spans="1:12" hidden="1" x14ac:dyDescent="0.2">
      <c r="C63" s="253">
        <f>C62*C60</f>
        <v>0</v>
      </c>
      <c r="D63" s="253">
        <f t="shared" ref="D63:H63" si="4">D62*D60</f>
        <v>0</v>
      </c>
      <c r="E63" s="253">
        <f t="shared" si="4"/>
        <v>0</v>
      </c>
      <c r="F63" s="253">
        <f t="shared" si="4"/>
        <v>0</v>
      </c>
      <c r="G63" s="253">
        <f t="shared" si="4"/>
        <v>0</v>
      </c>
      <c r="H63" s="253">
        <f t="shared" si="4"/>
        <v>0</v>
      </c>
    </row>
    <row r="64" spans="1:12" hidden="1" x14ac:dyDescent="0.2">
      <c r="C64" s="254">
        <f>D19-C63</f>
        <v>33617.026505543115</v>
      </c>
      <c r="D64" s="254">
        <f>C64-D63</f>
        <v>33617.026505543115</v>
      </c>
      <c r="E64" s="254">
        <f t="shared" ref="E64:H64" si="5">D64-E63</f>
        <v>33617.026505543115</v>
      </c>
      <c r="F64" s="254">
        <f t="shared" si="5"/>
        <v>33617.026505543115</v>
      </c>
      <c r="G64" s="254">
        <f t="shared" si="5"/>
        <v>33617.026505543115</v>
      </c>
      <c r="H64" s="254">
        <f t="shared" si="5"/>
        <v>33617.026505543115</v>
      </c>
    </row>
    <row r="65" spans="1:8" x14ac:dyDescent="0.2">
      <c r="A65" s="299" t="s">
        <v>2191</v>
      </c>
      <c r="B65" s="299"/>
      <c r="C65" s="256">
        <f>IF(C64&gt;0,C64,"Requirment Met")</f>
        <v>33617.026505543115</v>
      </c>
      <c r="D65" s="256">
        <f t="shared" ref="D65:H65" si="6">IF(D64&gt;0,D64,"Requirment Met")</f>
        <v>33617.026505543115</v>
      </c>
      <c r="E65" s="256">
        <f t="shared" si="6"/>
        <v>33617.026505543115</v>
      </c>
      <c r="F65" s="256">
        <f t="shared" si="6"/>
        <v>33617.026505543115</v>
      </c>
      <c r="G65" s="256">
        <f t="shared" si="6"/>
        <v>33617.026505543115</v>
      </c>
      <c r="H65" s="256">
        <f t="shared" si="6"/>
        <v>33617.026505543115</v>
      </c>
    </row>
  </sheetData>
  <sheetProtection algorithmName="SHA-512" hashValue="FeFubRJQwA91tHPMpy0rcumH9m4NrR0JRCY0mV97YW3Kr+sIg7lgU8PaIt0kIAQqJ8LbiUTKiASw4TNx7E61rw==" saltValue="c/CDJid/1bZfbE2e4mBLsA==" spinCount="100000" sheet="1" objects="1" scenarios="1"/>
  <mergeCells count="27">
    <mergeCell ref="A65:B65"/>
    <mergeCell ref="A49:A52"/>
    <mergeCell ref="A53:D53"/>
    <mergeCell ref="A6:J6"/>
    <mergeCell ref="H9:J9"/>
    <mergeCell ref="E14:K14"/>
    <mergeCell ref="G10:H10"/>
    <mergeCell ref="G12:H12"/>
    <mergeCell ref="A19:A20"/>
    <mergeCell ref="A21:A22"/>
    <mergeCell ref="A24:A25"/>
    <mergeCell ref="A29:A32"/>
    <mergeCell ref="B10:C10"/>
    <mergeCell ref="A26:B26"/>
    <mergeCell ref="A28:B28"/>
    <mergeCell ref="A54:A55"/>
    <mergeCell ref="A57:I57"/>
    <mergeCell ref="A33:B33"/>
    <mergeCell ref="A36:I36"/>
    <mergeCell ref="A46:I46"/>
    <mergeCell ref="C47:C48"/>
    <mergeCell ref="D47:D48"/>
    <mergeCell ref="E47:E48"/>
    <mergeCell ref="F47:F48"/>
    <mergeCell ref="G47:G48"/>
    <mergeCell ref="I47:I48"/>
    <mergeCell ref="A47:B48"/>
  </mergeCells>
  <conditionalFormatting sqref="E14">
    <cfRule type="notContainsBlanks" dxfId="4" priority="4">
      <formula>LEN(TRIM(E14))&gt;0</formula>
    </cfRule>
    <cfRule type="cellIs" dxfId="3" priority="6" operator="equal">
      <formula>"or(Base_Data!$F$52,Base_Data!$F$53)"</formula>
    </cfRule>
  </conditionalFormatting>
  <conditionalFormatting sqref="E14">
    <cfRule type="notContainsBlanks" dxfId="2" priority="5">
      <formula>LEN(TRIM(E14))&gt;0</formula>
    </cfRule>
  </conditionalFormatting>
  <conditionalFormatting sqref="C65:H65">
    <cfRule type="expression" dxfId="1" priority="3">
      <formula>"&lt;0"</formula>
    </cfRule>
  </conditionalFormatting>
  <conditionalFormatting sqref="C65:H65">
    <cfRule type="expression" dxfId="0" priority="1">
      <formula>"&lt;0"</formula>
    </cfRule>
  </conditionalFormatting>
  <dataValidations count="10">
    <dataValidation type="list" allowBlank="1" showInputMessage="1" showErrorMessage="1" sqref="C59:H59 I10" xr:uid="{00000000-0002-0000-0300-000000000000}">
      <formula1>Fuelers</formula1>
    </dataValidation>
    <dataValidation type="list" allowBlank="1" showInputMessage="1" showErrorMessage="1" sqref="F10" xr:uid="{00000000-0002-0000-0300-000001000000}">
      <formula1>PalletType</formula1>
    </dataValidation>
    <dataValidation type="list" allowBlank="1" showInputMessage="1" showErrorMessage="1" sqref="F11" xr:uid="{00000000-0002-0000-0300-000002000000}">
      <formula1>Stack</formula1>
    </dataValidation>
    <dataValidation type="list" allowBlank="1" showInputMessage="1" showErrorMessage="1" sqref="F12" xr:uid="{00000000-0002-0000-0300-000003000000}">
      <formula1>PlatformType</formula1>
    </dataValidation>
    <dataValidation type="list" allowBlank="1" showInputMessage="1" showErrorMessage="1" sqref="B11" xr:uid="{00000000-0002-0000-0300-000004000000}">
      <formula1>ClimateType</formula1>
    </dataValidation>
    <dataValidation type="list" allowBlank="1" showInputMessage="1" showErrorMessage="1" sqref="B10" xr:uid="{00000000-0002-0000-0300-000005000000}">
      <formula1>JointPhase</formula1>
    </dataValidation>
    <dataValidation type="list" allowBlank="1" showInputMessage="1" showErrorMessage="1" sqref="C19:C20 C23" xr:uid="{00000000-0002-0000-0300-000006000000}">
      <formula1>CBTIntensity</formula1>
    </dataValidation>
    <dataValidation type="list" allowBlank="1" showInputMessage="1" showErrorMessage="1" sqref="I12" xr:uid="{00000000-0002-0000-0300-000007000000}">
      <formula1>Water</formula1>
    </dataValidation>
    <dataValidation showInputMessage="1" showErrorMessage="1" errorTitle="Enter Value" error="You must enter a value.  If you do not want to change the strength, enter 100." sqref="B14" xr:uid="{00000000-0002-0000-0300-000008000000}"/>
    <dataValidation type="decimal" allowBlank="1" showInputMessage="1" showErrorMessage="1" sqref="C49" xr:uid="{00000000-0002-0000-0300-000009000000}">
      <formula1>0</formula1>
      <formula2>100</formula2>
    </dataValidation>
  </dataValidations>
  <pageMargins left="0.7" right="0.7" top="0.75" bottom="0.75" header="0.3" footer="0.3"/>
  <pageSetup orientation="portrait" r:id="rId1"/>
  <ignoredErrors>
    <ignoredError sqref="H38 E26 E2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H67"/>
  <sheetViews>
    <sheetView topLeftCell="A10" zoomScale="96" zoomScaleNormal="96" workbookViewId="0">
      <selection activeCell="L41" sqref="L41"/>
    </sheetView>
  </sheetViews>
  <sheetFormatPr defaultColWidth="9.140625" defaultRowHeight="12.75" x14ac:dyDescent="0.2"/>
  <cols>
    <col min="1" max="1" width="19" style="47" customWidth="1"/>
    <col min="2" max="2" width="33.42578125" style="47" customWidth="1"/>
    <col min="3" max="3" width="13" style="47" bestFit="1" customWidth="1"/>
    <col min="4" max="4" width="14" style="47" customWidth="1"/>
    <col min="5" max="5" width="13" style="47" customWidth="1"/>
    <col min="6" max="6" width="16.42578125" style="47" customWidth="1"/>
    <col min="7" max="7" width="14.28515625" style="47" customWidth="1"/>
    <col min="8" max="8" width="14" style="47" bestFit="1" customWidth="1"/>
    <col min="9" max="10" width="13" style="47" bestFit="1" customWidth="1"/>
    <col min="11" max="11" width="10.85546875" style="47" customWidth="1"/>
    <col min="12" max="12" width="15" style="47" customWidth="1"/>
    <col min="13" max="13" width="16" style="47" customWidth="1"/>
    <col min="14" max="14" width="11.85546875" style="47" bestFit="1" customWidth="1"/>
    <col min="15" max="15" width="14.85546875" style="47" customWidth="1"/>
    <col min="16" max="16" width="17.5703125" style="47" customWidth="1"/>
    <col min="17" max="17" width="18.140625" style="47" bestFit="1" customWidth="1"/>
    <col min="18" max="18" width="15.7109375" style="47" bestFit="1" customWidth="1"/>
    <col min="19" max="19" width="10.28515625" style="47" customWidth="1"/>
    <col min="20" max="20" width="11.28515625" style="47" customWidth="1"/>
    <col min="21" max="21" width="15.5703125" style="47" bestFit="1" customWidth="1"/>
    <col min="22" max="22" width="13" style="47" bestFit="1" customWidth="1"/>
    <col min="23" max="28" width="11.85546875" style="47" bestFit="1" customWidth="1"/>
    <col min="29" max="16384" width="9.140625" style="47"/>
  </cols>
  <sheetData>
    <row r="1" spans="1:34" ht="13.5" thickBot="1" x14ac:dyDescent="0.25"/>
    <row r="2" spans="1:34" ht="15.75" thickTop="1" x14ac:dyDescent="0.25">
      <c r="B2" s="315" t="s">
        <v>1574</v>
      </c>
      <c r="C2" s="315"/>
      <c r="D2" s="315"/>
      <c r="E2" s="316" t="s">
        <v>1573</v>
      </c>
      <c r="F2" s="316"/>
      <c r="G2" s="316"/>
      <c r="H2" s="317" t="s">
        <v>1566</v>
      </c>
      <c r="I2" s="317"/>
      <c r="J2" s="317"/>
      <c r="K2" s="315" t="s">
        <v>1574</v>
      </c>
      <c r="L2" s="315"/>
      <c r="M2" s="315"/>
      <c r="N2" s="316" t="s">
        <v>1573</v>
      </c>
      <c r="O2" s="316"/>
      <c r="P2" s="316"/>
      <c r="Q2" s="317" t="s">
        <v>1566</v>
      </c>
      <c r="R2" s="317"/>
      <c r="S2" s="317"/>
      <c r="T2" s="315" t="s">
        <v>1574</v>
      </c>
      <c r="U2" s="315"/>
      <c r="V2" s="315"/>
      <c r="W2" s="316" t="s">
        <v>1573</v>
      </c>
      <c r="X2" s="316"/>
      <c r="Y2" s="316"/>
      <c r="Z2" s="317" t="s">
        <v>1566</v>
      </c>
      <c r="AA2" s="317"/>
      <c r="AB2" s="317"/>
      <c r="AC2" s="112" t="s">
        <v>2559</v>
      </c>
      <c r="AD2" s="113" t="s">
        <v>2560</v>
      </c>
      <c r="AE2" s="114" t="s">
        <v>2561</v>
      </c>
      <c r="AF2" s="112" t="s">
        <v>2559</v>
      </c>
      <c r="AG2" s="113" t="s">
        <v>2560</v>
      </c>
      <c r="AH2" s="114" t="s">
        <v>2561</v>
      </c>
    </row>
    <row r="3" spans="1:34" ht="15.75" x14ac:dyDescent="0.2">
      <c r="B3" s="48" t="s">
        <v>738</v>
      </c>
      <c r="C3" s="48" t="s">
        <v>738</v>
      </c>
      <c r="D3" s="48" t="s">
        <v>738</v>
      </c>
      <c r="E3" s="48" t="s">
        <v>738</v>
      </c>
      <c r="F3" s="48" t="s">
        <v>738</v>
      </c>
      <c r="G3" s="48" t="s">
        <v>738</v>
      </c>
      <c r="H3" s="48" t="s">
        <v>738</v>
      </c>
      <c r="I3" s="48" t="s">
        <v>738</v>
      </c>
      <c r="J3" s="48" t="s">
        <v>738</v>
      </c>
      <c r="K3" s="48" t="s">
        <v>739</v>
      </c>
      <c r="L3" s="48" t="s">
        <v>739</v>
      </c>
      <c r="M3" s="48" t="s">
        <v>739</v>
      </c>
      <c r="N3" s="48" t="s">
        <v>739</v>
      </c>
      <c r="O3" s="48" t="s">
        <v>739</v>
      </c>
      <c r="P3" s="48" t="s">
        <v>739</v>
      </c>
      <c r="Q3" s="48" t="s">
        <v>739</v>
      </c>
      <c r="R3" s="48" t="s">
        <v>739</v>
      </c>
      <c r="S3" s="48" t="s">
        <v>739</v>
      </c>
      <c r="T3" s="48" t="s">
        <v>740</v>
      </c>
      <c r="U3" s="48" t="s">
        <v>740</v>
      </c>
      <c r="V3" s="48" t="s">
        <v>740</v>
      </c>
      <c r="W3" s="48" t="s">
        <v>740</v>
      </c>
      <c r="X3" s="48" t="s">
        <v>740</v>
      </c>
      <c r="Y3" s="48" t="s">
        <v>740</v>
      </c>
      <c r="Z3" s="48" t="s">
        <v>740</v>
      </c>
      <c r="AA3" s="48" t="s">
        <v>740</v>
      </c>
      <c r="AB3" s="48" t="s">
        <v>740</v>
      </c>
      <c r="AC3" s="2" t="s">
        <v>2562</v>
      </c>
      <c r="AD3" s="2" t="s">
        <v>2562</v>
      </c>
      <c r="AE3" s="2" t="s">
        <v>2562</v>
      </c>
      <c r="AF3" s="2" t="s">
        <v>2563</v>
      </c>
      <c r="AG3" s="2" t="s">
        <v>2563</v>
      </c>
      <c r="AH3" s="2" t="s">
        <v>2563</v>
      </c>
    </row>
    <row r="4" spans="1:34" ht="15.75" x14ac:dyDescent="0.2">
      <c r="B4" s="48" t="s">
        <v>744</v>
      </c>
      <c r="C4" s="48" t="s">
        <v>744</v>
      </c>
      <c r="D4" s="48" t="s">
        <v>744</v>
      </c>
      <c r="E4" s="48" t="s">
        <v>744</v>
      </c>
      <c r="F4" s="48" t="s">
        <v>744</v>
      </c>
      <c r="G4" s="48" t="s">
        <v>744</v>
      </c>
      <c r="H4" s="48" t="s">
        <v>744</v>
      </c>
      <c r="I4" s="48" t="s">
        <v>744</v>
      </c>
      <c r="J4" s="48" t="s">
        <v>744</v>
      </c>
      <c r="K4" s="48" t="s">
        <v>745</v>
      </c>
      <c r="L4" s="48" t="s">
        <v>745</v>
      </c>
      <c r="M4" s="48" t="s">
        <v>745</v>
      </c>
      <c r="N4" s="48" t="s">
        <v>745</v>
      </c>
      <c r="O4" s="48" t="s">
        <v>745</v>
      </c>
      <c r="P4" s="48" t="s">
        <v>745</v>
      </c>
      <c r="Q4" s="48" t="s">
        <v>745</v>
      </c>
      <c r="R4" s="48" t="s">
        <v>745</v>
      </c>
      <c r="S4" s="48" t="s">
        <v>745</v>
      </c>
      <c r="T4" s="48" t="s">
        <v>746</v>
      </c>
      <c r="U4" s="48" t="s">
        <v>746</v>
      </c>
      <c r="V4" s="48" t="s">
        <v>746</v>
      </c>
      <c r="W4" s="48" t="s">
        <v>746</v>
      </c>
      <c r="X4" s="48" t="s">
        <v>746</v>
      </c>
      <c r="Y4" s="48" t="s">
        <v>746</v>
      </c>
      <c r="Z4" s="48" t="s">
        <v>746</v>
      </c>
      <c r="AA4" s="48" t="s">
        <v>746</v>
      </c>
      <c r="AB4" s="48" t="s">
        <v>746</v>
      </c>
      <c r="AC4" s="48" t="s">
        <v>745</v>
      </c>
      <c r="AD4" s="48" t="s">
        <v>745</v>
      </c>
      <c r="AE4" s="48" t="s">
        <v>745</v>
      </c>
      <c r="AF4" s="48" t="s">
        <v>745</v>
      </c>
      <c r="AG4" s="48" t="s">
        <v>745</v>
      </c>
      <c r="AH4" s="48" t="s">
        <v>745</v>
      </c>
    </row>
    <row r="5" spans="1:34" ht="15" x14ac:dyDescent="0.2">
      <c r="B5" s="49" t="s">
        <v>747</v>
      </c>
      <c r="C5" s="49" t="s">
        <v>748</v>
      </c>
      <c r="D5" s="49" t="s">
        <v>749</v>
      </c>
      <c r="E5" s="49" t="s">
        <v>747</v>
      </c>
      <c r="F5" s="49" t="s">
        <v>748</v>
      </c>
      <c r="G5" s="49" t="s">
        <v>749</v>
      </c>
      <c r="H5" s="49" t="s">
        <v>747</v>
      </c>
      <c r="I5" s="49" t="s">
        <v>748</v>
      </c>
      <c r="J5" s="49" t="s">
        <v>749</v>
      </c>
      <c r="K5" s="49" t="s">
        <v>750</v>
      </c>
      <c r="L5" s="49" t="s">
        <v>751</v>
      </c>
      <c r="M5" s="49" t="s">
        <v>752</v>
      </c>
      <c r="N5" s="49" t="s">
        <v>750</v>
      </c>
      <c r="O5" s="49" t="s">
        <v>751</v>
      </c>
      <c r="P5" s="49" t="s">
        <v>752</v>
      </c>
      <c r="Q5" s="49" t="s">
        <v>750</v>
      </c>
      <c r="R5" s="49" t="s">
        <v>751</v>
      </c>
      <c r="S5" s="49" t="s">
        <v>752</v>
      </c>
      <c r="T5" s="49" t="s">
        <v>2729</v>
      </c>
      <c r="U5" s="49" t="s">
        <v>2730</v>
      </c>
      <c r="V5" s="49" t="s">
        <v>753</v>
      </c>
      <c r="W5" s="49" t="s">
        <v>2729</v>
      </c>
      <c r="X5" s="49" t="s">
        <v>2730</v>
      </c>
      <c r="Y5" s="49" t="s">
        <v>753</v>
      </c>
      <c r="Z5" s="49" t="s">
        <v>2729</v>
      </c>
      <c r="AA5" s="49" t="s">
        <v>2730</v>
      </c>
      <c r="AB5" s="49" t="s">
        <v>753</v>
      </c>
      <c r="AC5" s="1"/>
      <c r="AD5" s="1"/>
      <c r="AE5" s="1"/>
      <c r="AF5" s="1"/>
      <c r="AG5" s="1"/>
      <c r="AH5" s="1"/>
    </row>
    <row r="6" spans="1:34" s="52" customFormat="1" x14ac:dyDescent="0.2">
      <c r="A6" s="50" t="s">
        <v>1577</v>
      </c>
      <c r="B6" s="51">
        <f>SUMPRODUCT('Build a Force File'!$D$12:$D$500,'Build a Force File'!E12:E500)</f>
        <v>33617.026505543115</v>
      </c>
      <c r="C6" s="51">
        <f>SUMPRODUCT('Build a Force File'!$D$12:$D$500,'Build a Force File'!F12:F500)</f>
        <v>24004.979835918548</v>
      </c>
      <c r="D6" s="51">
        <f>SUMPRODUCT('Build a Force File'!$D$12:$D$500,'Build a Force File'!G12:G500)</f>
        <v>27355.584720050636</v>
      </c>
      <c r="E6" s="51">
        <f>SUMPRODUCT('Build a Force File'!$D$12:$D$500,'Build a Force File'!H12:H500)</f>
        <v>27304.056116764936</v>
      </c>
      <c r="F6" s="51">
        <f>SUMPRODUCT('Build a Force File'!$D$12:$D$500,'Build a Force File'!I12:I500)</f>
        <v>21221.248464032782</v>
      </c>
      <c r="G6" s="51">
        <f>SUMPRODUCT('Build a Force File'!$D$12:$D$500,'Build a Force File'!J12:J500)</f>
        <v>23684.008034774895</v>
      </c>
      <c r="H6" s="51">
        <f>SUMPRODUCT('Build a Force File'!$D$12:$D$500,'Build a Force File'!K12:K500)</f>
        <v>22985.516850447992</v>
      </c>
      <c r="I6" s="51">
        <f>SUMPRODUCT('Build a Force File'!$D$12:$D$500,'Build a Force File'!L12:L500)</f>
        <v>19910.281965172464</v>
      </c>
      <c r="J6" s="51">
        <f>SUMPRODUCT('Build a Force File'!$D$12:$D$500,'Build a Force File'!M12:M500)</f>
        <v>21033.542640167725</v>
      </c>
      <c r="K6" s="51">
        <f>SUMPRODUCT('Build a Force File'!$D$12:$D$500,'Build a Force File'!N12:N500)</f>
        <v>14515.499952894615</v>
      </c>
      <c r="L6" s="51">
        <f>SUMPRODUCT('Build a Force File'!$D$12:$D$500,'Build a Force File'!O12:O500)</f>
        <v>10831.455818581806</v>
      </c>
      <c r="M6" s="51">
        <f>SUMPRODUCT('Build a Force File'!$D$12:$D$500,'Build a Force File'!P12:P500)</f>
        <v>11986.676179041133</v>
      </c>
      <c r="N6" s="51">
        <f>SUMPRODUCT('Build a Force File'!$D$12:$D$500,'Build a Force File'!Q12:Q500)</f>
        <v>12575.512314234727</v>
      </c>
      <c r="O6" s="51">
        <f>SUMPRODUCT('Build a Force File'!$D$12:$D$500,'Build a Force File'!R12:R500)</f>
        <v>9157.5595448754048</v>
      </c>
      <c r="P6" s="51">
        <f>SUMPRODUCT('Build a Force File'!$D$12:$D$500,'Build a Force File'!S12:S500)</f>
        <v>10677.247398386111</v>
      </c>
      <c r="Q6" s="51">
        <f>SUMPRODUCT('Build a Force File'!$D$12:$D$500,'Build a Force File'!T12:T500)</f>
        <v>10189.493265228117</v>
      </c>
      <c r="R6" s="51">
        <f>SUMPRODUCT('Build a Force File'!$D$12:$D$500,'Build a Force File'!U12:U500)</f>
        <v>8851.9755281471425</v>
      </c>
      <c r="S6" s="51">
        <f>SUMPRODUCT('Build a Force File'!$D$12:$D$500,'Build a Force File'!V12:V500)</f>
        <v>9404.2135823440531</v>
      </c>
      <c r="T6" s="51">
        <f>SUMPRODUCT('Build a Force File'!$D$12:$D$500,'Build a Force File'!W12:W500)</f>
        <v>24908.818328076628</v>
      </c>
      <c r="U6" s="51">
        <f>SUMPRODUCT('Build a Force File'!$D$12:$D$500,'Build a Force File'!X12:X500)</f>
        <v>22632.157041111295</v>
      </c>
      <c r="V6" s="51">
        <f>SUMPRODUCT('Build a Force File'!$D$12:$D$500,'Build a Force File'!Y12:Y500)</f>
        <v>23770.487684593962</v>
      </c>
      <c r="W6" s="51">
        <f>SUMPRODUCT('Build a Force File'!$D$12:$D$500,'Build a Force File'!Z12:Z500)</f>
        <v>909.99707948759487</v>
      </c>
      <c r="X6" s="51">
        <f>SUMPRODUCT('Build a Force File'!$D$12:$D$500,'Build a Force File'!AA12:AA500)</f>
        <v>909.99707948759487</v>
      </c>
      <c r="Y6" s="51">
        <f>SUMPRODUCT('Build a Force File'!$D$12:$D$500,'Build a Force File'!AB12:AB500)</f>
        <v>909.99707948759487</v>
      </c>
      <c r="Z6" s="51">
        <f>SUMPRODUCT('Build a Force File'!$D$12:$D$500,'Build a Force File'!AC12:AC500)</f>
        <v>909.99707948759487</v>
      </c>
      <c r="AA6" s="51">
        <f>SUMPRODUCT('Build a Force File'!$D$12:$D$500,'Build a Force File'!AD12:AD500)</f>
        <v>909.99707948759487</v>
      </c>
      <c r="AB6" s="51">
        <f>SUMPRODUCT('Build a Force File'!$D$12:$D$500,'Build a Force File'!AE12:AE500)</f>
        <v>909.99707948759487</v>
      </c>
      <c r="AC6" s="51">
        <f>SUMPRODUCT('Build a Force File'!$D$12:$D$500,'Build a Force File'!AF12:AF500)</f>
        <v>12137.408058291368</v>
      </c>
      <c r="AD6" s="51">
        <f>SUMPRODUCT('Build a Force File'!$D$12:$D$500,'Build a Force File'!AG12:AG500)</f>
        <v>1119.1091228433556</v>
      </c>
      <c r="AE6" s="51">
        <f>SUMPRODUCT('Build a Force File'!$D$12:$D$500,'Build a Force File'!AH12:AH500)</f>
        <v>1119.1091228433556</v>
      </c>
      <c r="AF6" s="51">
        <f>SUMPRODUCT('Build a Force File'!$D$12:$D$500,'Build a Force File'!AI12:AI500)</f>
        <v>1689.8276933187462</v>
      </c>
      <c r="AG6" s="51">
        <f>SUMPRODUCT('Build a Force File'!$D$12:$D$500,'Build a Force File'!AJ12:AJ500)</f>
        <v>1689.8276933187462</v>
      </c>
      <c r="AH6" s="51">
        <f>SUMPRODUCT('Build a Force File'!$D$12:$D$500,'Build a Force File'!AK12:AK500)</f>
        <v>1689.8276933187462</v>
      </c>
    </row>
    <row r="8" spans="1:34" ht="13.5" thickBot="1" x14ac:dyDescent="0.25"/>
    <row r="9" spans="1:34" ht="15.75" customHeight="1" thickBot="1" x14ac:dyDescent="0.25">
      <c r="A9" s="53"/>
      <c r="B9" s="319" t="s">
        <v>1529</v>
      </c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1"/>
      <c r="P9" s="334" t="s">
        <v>1564</v>
      </c>
      <c r="Q9" s="330" t="s">
        <v>1565</v>
      </c>
      <c r="R9" s="332" t="s">
        <v>1566</v>
      </c>
    </row>
    <row r="10" spans="1:34" ht="13.5" thickBot="1" x14ac:dyDescent="0.25">
      <c r="A10" s="53"/>
      <c r="B10" s="322" t="str">
        <f>B54</f>
        <v>Major Combat Operations (PH I-III)</v>
      </c>
      <c r="C10" s="323"/>
      <c r="D10" s="323"/>
      <c r="E10" s="324"/>
      <c r="F10" s="322" t="str">
        <f>B55</f>
        <v>Stabilization (Ph IV)</v>
      </c>
      <c r="G10" s="323"/>
      <c r="H10" s="323"/>
      <c r="I10" s="324"/>
      <c r="J10" s="322" t="str">
        <f>B56</f>
        <v>Enable Civil Auth (Ph V)</v>
      </c>
      <c r="K10" s="323"/>
      <c r="L10" s="323"/>
      <c r="M10" s="324"/>
      <c r="P10" s="335"/>
      <c r="Q10" s="331"/>
      <c r="R10" s="333"/>
    </row>
    <row r="11" spans="1:34" ht="15.75" x14ac:dyDescent="0.25">
      <c r="A11" s="54" t="s">
        <v>787</v>
      </c>
      <c r="B11" s="55" t="s">
        <v>754</v>
      </c>
      <c r="C11" s="56" t="s">
        <v>1528</v>
      </c>
      <c r="D11" s="56" t="s">
        <v>788</v>
      </c>
      <c r="E11" s="57" t="s">
        <v>789</v>
      </c>
      <c r="F11" s="55" t="s">
        <v>754</v>
      </c>
      <c r="G11" s="56" t="s">
        <v>1528</v>
      </c>
      <c r="H11" s="56" t="s">
        <v>788</v>
      </c>
      <c r="I11" s="57" t="s">
        <v>789</v>
      </c>
      <c r="J11" s="55" t="s">
        <v>754</v>
      </c>
      <c r="K11" s="56" t="s">
        <v>1528</v>
      </c>
      <c r="L11" s="56" t="s">
        <v>788</v>
      </c>
      <c r="M11" s="57" t="s">
        <v>789</v>
      </c>
      <c r="O11" s="40" t="s">
        <v>782</v>
      </c>
      <c r="P11" s="43">
        <v>477</v>
      </c>
      <c r="Q11" s="43">
        <v>1215</v>
      </c>
      <c r="R11" s="43">
        <v>1215</v>
      </c>
    </row>
    <row r="12" spans="1:34" ht="15.75" x14ac:dyDescent="0.25">
      <c r="A12" s="58" t="s">
        <v>1531</v>
      </c>
      <c r="B12" s="59"/>
      <c r="C12" s="60"/>
      <c r="D12" s="60"/>
      <c r="E12" s="61"/>
      <c r="F12" s="59"/>
      <c r="G12" s="60"/>
      <c r="H12" s="60"/>
      <c r="I12" s="61"/>
      <c r="J12" s="59"/>
      <c r="K12" s="60"/>
      <c r="L12" s="60"/>
      <c r="M12" s="61"/>
      <c r="O12" s="41" t="s">
        <v>783</v>
      </c>
      <c r="P12" s="44">
        <v>122</v>
      </c>
      <c r="Q12" s="44">
        <v>310</v>
      </c>
      <c r="R12" s="44">
        <v>310</v>
      </c>
    </row>
    <row r="13" spans="1:34" ht="15.75" x14ac:dyDescent="0.25">
      <c r="A13" s="62" t="s">
        <v>1522</v>
      </c>
      <c r="B13" s="63">
        <v>8.5500000000000007</v>
      </c>
      <c r="C13" s="64">
        <v>8.5500000000000007</v>
      </c>
      <c r="D13" s="64">
        <v>8.5500000000000007</v>
      </c>
      <c r="E13" s="65">
        <v>8.5500000000000007</v>
      </c>
      <c r="F13" s="63">
        <v>2.48</v>
      </c>
      <c r="G13" s="64">
        <v>2.48</v>
      </c>
      <c r="H13" s="64">
        <v>2.48</v>
      </c>
      <c r="I13" s="65">
        <v>2.48</v>
      </c>
      <c r="J13" s="63">
        <v>2.48</v>
      </c>
      <c r="K13" s="64">
        <v>2.48</v>
      </c>
      <c r="L13" s="64">
        <v>2.48</v>
      </c>
      <c r="M13" s="65">
        <v>2.48</v>
      </c>
      <c r="N13" s="66"/>
      <c r="O13" s="41" t="s">
        <v>784</v>
      </c>
      <c r="P13" s="44">
        <v>36</v>
      </c>
      <c r="Q13" s="44">
        <v>36</v>
      </c>
      <c r="R13" s="44">
        <v>36</v>
      </c>
    </row>
    <row r="14" spans="1:34" ht="16.5" thickBot="1" x14ac:dyDescent="0.3">
      <c r="A14" s="62" t="s">
        <v>1523</v>
      </c>
      <c r="B14" s="266">
        <v>1.5549999999999999</v>
      </c>
      <c r="C14" s="267">
        <v>1.5549999999999999</v>
      </c>
      <c r="D14" s="267">
        <v>1.5549999999999999</v>
      </c>
      <c r="E14" s="268">
        <v>1.5549999999999999</v>
      </c>
      <c r="F14" s="266">
        <v>1.0680000000000001</v>
      </c>
      <c r="G14" s="267">
        <v>1.0680000000000001</v>
      </c>
      <c r="H14" s="267">
        <v>1.0680000000000001</v>
      </c>
      <c r="I14" s="268">
        <v>1.0680000000000001</v>
      </c>
      <c r="J14" s="266">
        <v>1.9059999999999999</v>
      </c>
      <c r="K14" s="267">
        <v>1.9059999999999999</v>
      </c>
      <c r="L14" s="267">
        <v>1.9059999999999999</v>
      </c>
      <c r="M14" s="268">
        <v>1.9059999999999999</v>
      </c>
      <c r="N14" s="66"/>
      <c r="O14" s="42" t="s">
        <v>785</v>
      </c>
      <c r="P14" s="45">
        <v>110</v>
      </c>
      <c r="Q14" s="45">
        <v>110</v>
      </c>
      <c r="R14" s="45">
        <v>110</v>
      </c>
    </row>
    <row r="15" spans="1:34" x14ac:dyDescent="0.2">
      <c r="A15" s="62" t="s">
        <v>1537</v>
      </c>
      <c r="B15" s="67"/>
      <c r="C15" s="68"/>
      <c r="D15" s="68"/>
      <c r="E15" s="69"/>
      <c r="F15" s="67"/>
      <c r="G15" s="68"/>
      <c r="H15" s="68"/>
      <c r="I15" s="69"/>
      <c r="J15" s="67"/>
      <c r="K15" s="68"/>
      <c r="L15" s="68"/>
      <c r="M15" s="69"/>
      <c r="N15" s="66"/>
    </row>
    <row r="16" spans="1:34" x14ac:dyDescent="0.2">
      <c r="A16" s="62" t="s">
        <v>1538</v>
      </c>
      <c r="B16" s="67"/>
      <c r="C16" s="68"/>
      <c r="D16" s="68"/>
      <c r="E16" s="69"/>
      <c r="F16" s="67"/>
      <c r="G16" s="68"/>
      <c r="H16" s="68"/>
      <c r="I16" s="69"/>
      <c r="J16" s="67"/>
      <c r="K16" s="68"/>
      <c r="L16" s="68"/>
      <c r="M16" s="69"/>
      <c r="N16" s="66"/>
    </row>
    <row r="17" spans="1:15" x14ac:dyDescent="0.2">
      <c r="A17" s="62" t="s">
        <v>1524</v>
      </c>
      <c r="B17" s="63">
        <v>2.34</v>
      </c>
      <c r="C17" s="64">
        <v>2.34</v>
      </c>
      <c r="D17" s="64">
        <v>2.34</v>
      </c>
      <c r="E17" s="65">
        <v>2.34</v>
      </c>
      <c r="F17" s="63">
        <v>2.34</v>
      </c>
      <c r="G17" s="64">
        <v>2.34</v>
      </c>
      <c r="H17" s="64">
        <v>2.34</v>
      </c>
      <c r="I17" s="65">
        <v>2.34</v>
      </c>
      <c r="J17" s="63">
        <v>2.34</v>
      </c>
      <c r="K17" s="64">
        <v>2.34</v>
      </c>
      <c r="L17" s="64">
        <v>2.34</v>
      </c>
      <c r="M17" s="65">
        <v>2.34</v>
      </c>
      <c r="N17" s="66"/>
    </row>
    <row r="18" spans="1:15" ht="15" customHeight="1" x14ac:dyDescent="0.2">
      <c r="A18" s="70" t="s">
        <v>1525</v>
      </c>
      <c r="B18" s="63">
        <v>3.32</v>
      </c>
      <c r="C18" s="64">
        <v>3.32</v>
      </c>
      <c r="D18" s="64">
        <v>3.32</v>
      </c>
      <c r="E18" s="65">
        <v>3.32</v>
      </c>
      <c r="F18" s="63">
        <v>3.32</v>
      </c>
      <c r="G18" s="64">
        <v>3.32</v>
      </c>
      <c r="H18" s="64">
        <v>3.32</v>
      </c>
      <c r="I18" s="65">
        <v>3.32</v>
      </c>
      <c r="J18" s="63">
        <v>3.32</v>
      </c>
      <c r="K18" s="64">
        <v>3.32</v>
      </c>
      <c r="L18" s="64">
        <v>3.32</v>
      </c>
      <c r="M18" s="65">
        <v>3.32</v>
      </c>
      <c r="N18" s="66"/>
    </row>
    <row r="19" spans="1:15" ht="15" customHeight="1" x14ac:dyDescent="0.2">
      <c r="A19" s="62" t="s">
        <v>1539</v>
      </c>
      <c r="B19" s="67"/>
      <c r="C19" s="68"/>
      <c r="D19" s="68"/>
      <c r="E19" s="69"/>
      <c r="F19" s="67"/>
      <c r="G19" s="68"/>
      <c r="H19" s="68"/>
      <c r="I19" s="69"/>
      <c r="J19" s="67"/>
      <c r="K19" s="68"/>
      <c r="L19" s="68"/>
      <c r="M19" s="69"/>
      <c r="N19" s="66"/>
    </row>
    <row r="20" spans="1:15" x14ac:dyDescent="0.2">
      <c r="A20" s="62" t="s">
        <v>2179</v>
      </c>
      <c r="B20" s="63">
        <v>0.33600000000000002</v>
      </c>
      <c r="C20" s="64">
        <v>0.33600000000000002</v>
      </c>
      <c r="D20" s="64">
        <v>0.33600000000000002</v>
      </c>
      <c r="E20" s="65">
        <v>0.33600000000000002</v>
      </c>
      <c r="F20" s="63">
        <v>0.42699999999999999</v>
      </c>
      <c r="G20" s="64">
        <v>0.42699999999999999</v>
      </c>
      <c r="H20" s="64">
        <v>0.42699999999999999</v>
      </c>
      <c r="I20" s="65">
        <v>0.42699999999999999</v>
      </c>
      <c r="J20" s="63">
        <v>0.32700000000000001</v>
      </c>
      <c r="K20" s="64">
        <v>0.32700000000000001</v>
      </c>
      <c r="L20" s="64">
        <v>0.32700000000000001</v>
      </c>
      <c r="M20" s="65">
        <v>0.32700000000000001</v>
      </c>
      <c r="N20" s="66"/>
    </row>
    <row r="21" spans="1:15" x14ac:dyDescent="0.2">
      <c r="A21" s="62" t="s">
        <v>2178</v>
      </c>
      <c r="B21" s="63">
        <v>0</v>
      </c>
      <c r="C21" s="64">
        <v>0</v>
      </c>
      <c r="D21" s="64">
        <v>0</v>
      </c>
      <c r="E21" s="65">
        <v>0</v>
      </c>
      <c r="F21" s="63">
        <v>0.64</v>
      </c>
      <c r="G21" s="64">
        <v>0.64</v>
      </c>
      <c r="H21" s="64">
        <v>0.64</v>
      </c>
      <c r="I21" s="65">
        <v>0.64</v>
      </c>
      <c r="J21" s="63">
        <v>0.49099999999999999</v>
      </c>
      <c r="K21" s="64">
        <v>0.49099999999999999</v>
      </c>
      <c r="L21" s="64">
        <v>0.49099999999999999</v>
      </c>
      <c r="M21" s="65">
        <v>0.49099999999999999</v>
      </c>
      <c r="N21" s="66"/>
    </row>
    <row r="22" spans="1:15" x14ac:dyDescent="0.2">
      <c r="A22" s="62" t="s">
        <v>1540</v>
      </c>
      <c r="B22" s="67"/>
      <c r="C22" s="68"/>
      <c r="D22" s="68"/>
      <c r="E22" s="69"/>
      <c r="F22" s="67"/>
      <c r="G22" s="68"/>
      <c r="H22" s="68"/>
      <c r="I22" s="69"/>
      <c r="J22" s="67"/>
      <c r="K22" s="68"/>
      <c r="L22" s="68"/>
      <c r="M22" s="69"/>
      <c r="N22" s="66"/>
    </row>
    <row r="23" spans="1:15" ht="15" x14ac:dyDescent="0.25">
      <c r="A23" s="62" t="s">
        <v>1541</v>
      </c>
      <c r="B23" s="71">
        <v>0.19</v>
      </c>
      <c r="C23" s="72">
        <v>0.19</v>
      </c>
      <c r="D23" s="72">
        <v>0.19</v>
      </c>
      <c r="E23" s="73">
        <v>0.19</v>
      </c>
      <c r="F23" s="71">
        <v>1E-3</v>
      </c>
      <c r="G23" s="72">
        <v>1E-3</v>
      </c>
      <c r="H23" s="72">
        <v>1E-3</v>
      </c>
      <c r="I23" s="73">
        <v>1E-3</v>
      </c>
      <c r="J23" s="71">
        <v>1E-3</v>
      </c>
      <c r="K23" s="72">
        <v>1E-3</v>
      </c>
      <c r="L23" s="72">
        <v>1E-3</v>
      </c>
      <c r="M23" s="73">
        <v>1E-3</v>
      </c>
      <c r="N23" s="66"/>
    </row>
    <row r="24" spans="1:15" ht="15" x14ac:dyDescent="0.25">
      <c r="A24" s="62" t="s">
        <v>1542</v>
      </c>
      <c r="B24" s="74"/>
      <c r="C24" s="75"/>
      <c r="D24" s="75"/>
      <c r="E24" s="76"/>
      <c r="F24" s="74"/>
      <c r="G24" s="75"/>
      <c r="H24" s="75"/>
      <c r="I24" s="76"/>
      <c r="J24" s="74"/>
      <c r="K24" s="75"/>
      <c r="L24" s="75"/>
      <c r="M24" s="76"/>
      <c r="N24" s="66"/>
    </row>
    <row r="25" spans="1:15" x14ac:dyDescent="0.2">
      <c r="A25" s="62" t="s">
        <v>1530</v>
      </c>
      <c r="B25" s="63">
        <v>7.72</v>
      </c>
      <c r="C25" s="64">
        <v>3.95</v>
      </c>
      <c r="D25" s="64">
        <v>3.4</v>
      </c>
      <c r="E25" s="65">
        <v>5.05</v>
      </c>
      <c r="F25" s="63">
        <v>7.72</v>
      </c>
      <c r="G25" s="64">
        <v>3.95</v>
      </c>
      <c r="H25" s="64">
        <v>3.4</v>
      </c>
      <c r="I25" s="65">
        <v>5.05</v>
      </c>
      <c r="J25" s="63">
        <v>7.72</v>
      </c>
      <c r="K25" s="64">
        <v>3.95</v>
      </c>
      <c r="L25" s="64">
        <v>3.4</v>
      </c>
      <c r="M25" s="65">
        <v>5.05</v>
      </c>
      <c r="N25" s="66"/>
    </row>
    <row r="26" spans="1:15" x14ac:dyDescent="0.2">
      <c r="A26" s="62" t="s">
        <v>1543</v>
      </c>
      <c r="B26" s="59">
        <v>8.34</v>
      </c>
      <c r="C26" s="68"/>
      <c r="D26" s="68"/>
      <c r="E26" s="69"/>
      <c r="F26" s="67"/>
      <c r="G26" s="68"/>
      <c r="H26" s="68"/>
      <c r="I26" s="69"/>
      <c r="J26" s="67"/>
      <c r="K26" s="68"/>
      <c r="L26" s="68"/>
      <c r="M26" s="69"/>
      <c r="N26" s="66"/>
    </row>
    <row r="27" spans="1:15" ht="15" x14ac:dyDescent="0.25">
      <c r="A27" s="62" t="s">
        <v>1544</v>
      </c>
      <c r="B27" s="37">
        <v>2.4900000000000002</v>
      </c>
      <c r="C27" s="38">
        <v>0</v>
      </c>
      <c r="D27" s="38">
        <v>0</v>
      </c>
      <c r="E27" s="39">
        <v>0</v>
      </c>
      <c r="F27" s="37">
        <v>2.4900000000000002</v>
      </c>
      <c r="G27" s="38">
        <v>0</v>
      </c>
      <c r="H27" s="38">
        <v>0</v>
      </c>
      <c r="I27" s="39">
        <v>0</v>
      </c>
      <c r="J27" s="37">
        <v>2.4900000000000002</v>
      </c>
      <c r="K27" s="38">
        <v>0</v>
      </c>
      <c r="L27" s="38">
        <v>0</v>
      </c>
      <c r="M27" s="39">
        <v>0</v>
      </c>
      <c r="N27" s="66"/>
    </row>
    <row r="28" spans="1:15" ht="15" x14ac:dyDescent="0.25">
      <c r="A28" s="62" t="s">
        <v>1545</v>
      </c>
      <c r="B28" s="37">
        <v>0</v>
      </c>
      <c r="C28" s="77">
        <v>2.4500000000000002</v>
      </c>
      <c r="D28" s="77">
        <v>2.4500000000000002</v>
      </c>
      <c r="E28" s="78">
        <v>2.67</v>
      </c>
      <c r="F28" s="37">
        <v>0</v>
      </c>
      <c r="G28" s="77">
        <v>2.4500000000000002</v>
      </c>
      <c r="H28" s="77">
        <v>2.4500000000000002</v>
      </c>
      <c r="I28" s="78">
        <v>2.67</v>
      </c>
      <c r="J28" s="37">
        <v>0</v>
      </c>
      <c r="K28" s="77">
        <v>2.4500000000000002</v>
      </c>
      <c r="L28" s="77">
        <v>2.4500000000000002</v>
      </c>
      <c r="M28" s="78">
        <v>2.67</v>
      </c>
      <c r="N28" s="66"/>
    </row>
    <row r="29" spans="1:15" x14ac:dyDescent="0.2">
      <c r="A29" s="62" t="s">
        <v>776</v>
      </c>
      <c r="B29" s="63">
        <v>6</v>
      </c>
      <c r="C29" s="64">
        <v>2</v>
      </c>
      <c r="D29" s="64">
        <v>2</v>
      </c>
      <c r="E29" s="65">
        <v>6</v>
      </c>
      <c r="F29" s="63">
        <v>6</v>
      </c>
      <c r="G29" s="64">
        <v>2</v>
      </c>
      <c r="H29" s="64">
        <v>2</v>
      </c>
      <c r="I29" s="65">
        <v>6</v>
      </c>
      <c r="J29" s="63">
        <v>6</v>
      </c>
      <c r="K29" s="64">
        <v>2</v>
      </c>
      <c r="L29" s="64">
        <v>2</v>
      </c>
      <c r="M29" s="65">
        <v>6</v>
      </c>
      <c r="N29" s="66"/>
    </row>
    <row r="30" spans="1:15" ht="13.5" thickBot="1" x14ac:dyDescent="0.25">
      <c r="A30" s="79" t="s">
        <v>2180</v>
      </c>
      <c r="B30" s="63">
        <v>0.748</v>
      </c>
      <c r="C30" s="64">
        <v>0.748</v>
      </c>
      <c r="D30" s="64">
        <v>0.748</v>
      </c>
      <c r="E30" s="80">
        <v>0.748</v>
      </c>
      <c r="F30" s="81">
        <v>0.80300000000000005</v>
      </c>
      <c r="G30" s="64">
        <v>0.80300000000000005</v>
      </c>
      <c r="H30" s="64">
        <v>0.80300000000000005</v>
      </c>
      <c r="I30" s="65">
        <v>0.80300000000000005</v>
      </c>
      <c r="J30" s="80">
        <v>0.71099999999999997</v>
      </c>
      <c r="K30" s="64">
        <v>0.71099999999999997</v>
      </c>
      <c r="L30" s="64">
        <v>0.71099999999999997</v>
      </c>
      <c r="M30" s="65">
        <v>0.71099999999999997</v>
      </c>
      <c r="N30" s="66"/>
    </row>
    <row r="31" spans="1:15" ht="13.5" thickBot="1" x14ac:dyDescent="0.25"/>
    <row r="32" spans="1:15" ht="15" customHeight="1" x14ac:dyDescent="0.2">
      <c r="A32" s="325" t="s">
        <v>1546</v>
      </c>
      <c r="B32" s="326"/>
      <c r="C32" s="326"/>
      <c r="D32" s="327"/>
      <c r="F32" s="328" t="s">
        <v>1588</v>
      </c>
      <c r="G32" s="329"/>
      <c r="H32" s="329"/>
      <c r="I32" s="329"/>
      <c r="K32" s="325" t="s">
        <v>1589</v>
      </c>
      <c r="L32" s="327"/>
      <c r="N32" s="325" t="s">
        <v>1594</v>
      </c>
      <c r="O32" s="327"/>
    </row>
    <row r="33" spans="1:20" ht="46.5" customHeight="1" x14ac:dyDescent="0.3">
      <c r="A33" s="59" t="s">
        <v>798</v>
      </c>
      <c r="B33" s="60" t="s">
        <v>799</v>
      </c>
      <c r="C33" s="60" t="s">
        <v>800</v>
      </c>
      <c r="D33" s="82" t="s">
        <v>801</v>
      </c>
      <c r="E33" s="83"/>
      <c r="F33" s="34" t="s">
        <v>1560</v>
      </c>
      <c r="G33" s="111" t="s">
        <v>2185</v>
      </c>
      <c r="H33" s="33" t="s">
        <v>2186</v>
      </c>
      <c r="I33" s="84" t="s">
        <v>1550</v>
      </c>
      <c r="J33" s="83"/>
      <c r="K33" s="85" t="s">
        <v>1560</v>
      </c>
      <c r="L33" s="86" t="s">
        <v>744</v>
      </c>
      <c r="N33" s="85" t="s">
        <v>1560</v>
      </c>
      <c r="O33" s="86" t="s">
        <v>744</v>
      </c>
    </row>
    <row r="34" spans="1:20" ht="19.5" thickBot="1" x14ac:dyDescent="0.35">
      <c r="A34" s="87">
        <v>40</v>
      </c>
      <c r="B34" s="88">
        <v>48</v>
      </c>
      <c r="C34" s="88">
        <v>36</v>
      </c>
      <c r="D34" s="89">
        <f>(C34/12)*(B34/12)*(A34/12)</f>
        <v>40</v>
      </c>
      <c r="E34" s="83"/>
      <c r="F34" s="4" t="s">
        <v>1547</v>
      </c>
      <c r="G34" s="20">
        <v>8</v>
      </c>
      <c r="H34" s="20">
        <v>16</v>
      </c>
      <c r="I34" s="90" t="s">
        <v>1585</v>
      </c>
      <c r="J34" s="91"/>
      <c r="K34" s="30" t="s">
        <v>1590</v>
      </c>
      <c r="L34" s="31">
        <v>5000</v>
      </c>
      <c r="M34" s="92"/>
      <c r="N34" s="30" t="s">
        <v>4522</v>
      </c>
      <c r="O34" s="31">
        <v>400</v>
      </c>
      <c r="P34" s="92" t="s">
        <v>4531</v>
      </c>
      <c r="Q34" s="92"/>
      <c r="R34" s="92"/>
      <c r="S34" s="92"/>
      <c r="T34" s="92"/>
    </row>
    <row r="35" spans="1:20" ht="51" x14ac:dyDescent="0.2">
      <c r="A35" s="24" t="s">
        <v>1531</v>
      </c>
      <c r="B35" s="25" t="s">
        <v>790</v>
      </c>
      <c r="C35" s="25" t="s">
        <v>791</v>
      </c>
      <c r="D35" s="26" t="s">
        <v>2181</v>
      </c>
      <c r="E35" s="3"/>
      <c r="F35" s="5" t="s">
        <v>1548</v>
      </c>
      <c r="G35" s="20">
        <v>18</v>
      </c>
      <c r="H35" s="20">
        <v>36</v>
      </c>
      <c r="I35" s="90" t="s">
        <v>1585</v>
      </c>
      <c r="K35" s="93" t="s">
        <v>1591</v>
      </c>
      <c r="L35" s="94">
        <v>7500</v>
      </c>
      <c r="M35" s="92"/>
      <c r="N35" s="30" t="s">
        <v>4523</v>
      </c>
      <c r="O35" s="31">
        <v>800</v>
      </c>
      <c r="P35" s="92" t="s">
        <v>4530</v>
      </c>
      <c r="Q35" s="92"/>
      <c r="R35" s="92"/>
      <c r="S35" s="92"/>
      <c r="T35" s="92"/>
    </row>
    <row r="36" spans="1:20" ht="18.75" x14ac:dyDescent="0.2">
      <c r="A36" s="11" t="s">
        <v>760</v>
      </c>
      <c r="B36" s="6">
        <v>22.425999999999998</v>
      </c>
      <c r="C36" s="7">
        <f>D34</f>
        <v>40</v>
      </c>
      <c r="D36" s="12">
        <f t="shared" ref="D36:D46" si="0">B36*C36</f>
        <v>897.04</v>
      </c>
      <c r="E36" s="3"/>
      <c r="F36" s="5" t="s">
        <v>1553</v>
      </c>
      <c r="G36" s="116">
        <v>4</v>
      </c>
      <c r="H36" s="90" t="s">
        <v>2190</v>
      </c>
      <c r="I36" s="90" t="s">
        <v>1585</v>
      </c>
      <c r="K36" s="93" t="s">
        <v>2733</v>
      </c>
      <c r="L36" s="94">
        <v>2500</v>
      </c>
      <c r="M36" s="92"/>
      <c r="N36" s="30" t="s">
        <v>1595</v>
      </c>
      <c r="O36" s="31">
        <v>2000</v>
      </c>
      <c r="P36" s="92"/>
      <c r="Q36" s="92"/>
      <c r="R36" s="92"/>
      <c r="S36" s="92"/>
      <c r="T36" s="92"/>
    </row>
    <row r="37" spans="1:20" ht="19.5" thickBot="1" x14ac:dyDescent="0.25">
      <c r="A37" s="13" t="s">
        <v>761</v>
      </c>
      <c r="B37" s="6">
        <v>10.311</v>
      </c>
      <c r="C37" s="8">
        <f>$D$34</f>
        <v>40</v>
      </c>
      <c r="D37" s="12">
        <f t="shared" si="0"/>
        <v>412.44</v>
      </c>
      <c r="E37" s="3"/>
      <c r="F37" s="4" t="s">
        <v>1557</v>
      </c>
      <c r="G37" s="99" t="s">
        <v>1586</v>
      </c>
      <c r="H37" s="99" t="s">
        <v>1586</v>
      </c>
      <c r="I37" s="22">
        <v>6</v>
      </c>
      <c r="K37" s="30" t="s">
        <v>4516</v>
      </c>
      <c r="L37" s="31">
        <v>5000</v>
      </c>
      <c r="M37" s="92"/>
      <c r="N37" s="95" t="s">
        <v>1600</v>
      </c>
      <c r="O37" s="96">
        <v>5000</v>
      </c>
      <c r="P37" s="92"/>
      <c r="Q37" s="92"/>
      <c r="R37" s="92"/>
      <c r="S37" s="92"/>
      <c r="T37" s="92"/>
    </row>
    <row r="38" spans="1:20" ht="18.75" x14ac:dyDescent="0.2">
      <c r="A38" s="14" t="s">
        <v>762</v>
      </c>
      <c r="B38" s="9"/>
      <c r="C38" s="10"/>
      <c r="D38" s="15"/>
      <c r="E38" s="3"/>
      <c r="F38" s="4" t="s">
        <v>1559</v>
      </c>
      <c r="G38" s="99" t="s">
        <v>1586</v>
      </c>
      <c r="H38" s="99" t="s">
        <v>1586</v>
      </c>
      <c r="I38" s="22">
        <v>18</v>
      </c>
      <c r="K38" s="30" t="s">
        <v>1592</v>
      </c>
      <c r="L38" s="94">
        <v>600</v>
      </c>
      <c r="M38" s="92" t="s">
        <v>4514</v>
      </c>
      <c r="N38" s="97" t="s">
        <v>2735</v>
      </c>
      <c r="O38" s="98"/>
      <c r="P38" s="92"/>
      <c r="Q38" s="92"/>
      <c r="R38" s="92"/>
      <c r="S38" s="92"/>
      <c r="T38" s="92"/>
    </row>
    <row r="39" spans="1:20" ht="18.75" x14ac:dyDescent="0.2">
      <c r="A39" s="11" t="s">
        <v>763</v>
      </c>
      <c r="B39" s="6">
        <v>20.547000000000001</v>
      </c>
      <c r="C39" s="8">
        <f t="shared" ref="C39:C50" si="1">$D$34</f>
        <v>40</v>
      </c>
      <c r="D39" s="12">
        <f t="shared" si="0"/>
        <v>821.88</v>
      </c>
      <c r="E39" s="3"/>
      <c r="F39" s="4" t="s">
        <v>1558</v>
      </c>
      <c r="G39" s="99" t="s">
        <v>1586</v>
      </c>
      <c r="H39" s="99" t="s">
        <v>1586</v>
      </c>
      <c r="I39" s="22">
        <v>36</v>
      </c>
      <c r="K39" s="279" t="s">
        <v>1593</v>
      </c>
      <c r="L39" s="280">
        <v>1200</v>
      </c>
      <c r="M39" s="92"/>
      <c r="N39" s="35"/>
      <c r="O39" s="36"/>
      <c r="P39" s="92"/>
      <c r="Q39" s="92"/>
      <c r="R39" s="92"/>
      <c r="S39" s="92"/>
      <c r="T39" s="92"/>
    </row>
    <row r="40" spans="1:20" ht="19.5" thickBot="1" x14ac:dyDescent="0.25">
      <c r="A40" s="13" t="s">
        <v>792</v>
      </c>
      <c r="B40" s="6">
        <v>24.521000000000001</v>
      </c>
      <c r="C40" s="8">
        <f t="shared" si="1"/>
        <v>40</v>
      </c>
      <c r="D40" s="12">
        <f t="shared" si="0"/>
        <v>980.84</v>
      </c>
      <c r="E40" s="3"/>
      <c r="F40" s="4" t="s">
        <v>1561</v>
      </c>
      <c r="G40" s="20">
        <v>8</v>
      </c>
      <c r="H40" s="90" t="s">
        <v>2190</v>
      </c>
      <c r="I40" s="22">
        <v>3</v>
      </c>
      <c r="K40" s="32" t="s">
        <v>4515</v>
      </c>
      <c r="L40" s="96">
        <v>2500</v>
      </c>
      <c r="M40" s="92"/>
      <c r="N40" s="35"/>
      <c r="O40" s="98"/>
      <c r="P40" s="92"/>
      <c r="Q40" s="92"/>
      <c r="R40" s="92"/>
      <c r="S40" s="92"/>
      <c r="T40" s="92"/>
    </row>
    <row r="41" spans="1:20" ht="18.75" x14ac:dyDescent="0.25">
      <c r="A41" s="11" t="s">
        <v>793</v>
      </c>
      <c r="B41" s="6">
        <v>24.521000000000001</v>
      </c>
      <c r="C41" s="8">
        <f t="shared" si="1"/>
        <v>40</v>
      </c>
      <c r="D41" s="12">
        <f t="shared" si="0"/>
        <v>980.84</v>
      </c>
      <c r="E41" s="3"/>
      <c r="F41" s="4" t="s">
        <v>1556</v>
      </c>
      <c r="G41" s="20">
        <v>8</v>
      </c>
      <c r="H41" s="90" t="s">
        <v>2190</v>
      </c>
      <c r="I41" s="90" t="s">
        <v>1585</v>
      </c>
      <c r="K41" s="97"/>
      <c r="L41" s="98"/>
      <c r="M41" s="92"/>
      <c r="N41" s="35"/>
      <c r="O41" s="98"/>
      <c r="P41" s="92"/>
      <c r="Q41" s="100"/>
      <c r="R41" s="92"/>
      <c r="S41" s="92"/>
      <c r="T41" s="92"/>
    </row>
    <row r="42" spans="1:20" ht="18.75" x14ac:dyDescent="0.25">
      <c r="A42" s="13" t="s">
        <v>794</v>
      </c>
      <c r="B42" s="6">
        <v>42</v>
      </c>
      <c r="C42" s="8">
        <f t="shared" si="1"/>
        <v>40</v>
      </c>
      <c r="D42" s="12">
        <f t="shared" si="0"/>
        <v>1680</v>
      </c>
      <c r="E42" s="3"/>
      <c r="F42" s="4" t="s">
        <v>1554</v>
      </c>
      <c r="G42" s="20">
        <v>6</v>
      </c>
      <c r="H42" s="90" t="s">
        <v>2190</v>
      </c>
      <c r="I42" s="90" t="s">
        <v>1585</v>
      </c>
      <c r="K42" s="97"/>
      <c r="L42" s="98"/>
      <c r="M42" s="92"/>
      <c r="N42" s="92"/>
      <c r="O42" s="92"/>
      <c r="P42" s="92"/>
      <c r="Q42" s="100"/>
      <c r="R42" s="92"/>
      <c r="S42" s="92"/>
      <c r="T42" s="92"/>
    </row>
    <row r="43" spans="1:20" ht="18.75" x14ac:dyDescent="0.25">
      <c r="A43" s="11" t="s">
        <v>767</v>
      </c>
      <c r="B43" s="6">
        <v>12.19</v>
      </c>
      <c r="C43" s="8">
        <f t="shared" si="1"/>
        <v>40</v>
      </c>
      <c r="D43" s="12">
        <f t="shared" si="0"/>
        <v>487.59999999999997</v>
      </c>
      <c r="E43" s="3"/>
      <c r="F43" s="5" t="s">
        <v>1552</v>
      </c>
      <c r="G43" s="20">
        <v>14</v>
      </c>
      <c r="H43" s="90" t="s">
        <v>2190</v>
      </c>
      <c r="I43" s="22">
        <v>3</v>
      </c>
      <c r="K43" s="97"/>
      <c r="L43" s="98"/>
      <c r="M43" s="92"/>
      <c r="N43" s="92"/>
      <c r="O43" s="92"/>
      <c r="P43" s="92"/>
      <c r="Q43" s="100"/>
      <c r="R43" s="92"/>
      <c r="S43" s="92"/>
      <c r="T43" s="92"/>
    </row>
    <row r="44" spans="1:20" ht="18.75" x14ac:dyDescent="0.25">
      <c r="A44" s="13" t="s">
        <v>741</v>
      </c>
      <c r="B44" s="6">
        <v>9.907</v>
      </c>
      <c r="C44" s="8">
        <f t="shared" si="1"/>
        <v>40</v>
      </c>
      <c r="D44" s="12">
        <f t="shared" si="0"/>
        <v>396.28</v>
      </c>
      <c r="E44" s="3"/>
      <c r="F44" s="5" t="s">
        <v>1551</v>
      </c>
      <c r="G44" s="20">
        <v>18</v>
      </c>
      <c r="H44" s="90" t="s">
        <v>2190</v>
      </c>
      <c r="I44" s="22">
        <v>4</v>
      </c>
      <c r="K44" s="97"/>
      <c r="L44" s="98"/>
      <c r="M44" s="92"/>
      <c r="N44" s="92"/>
      <c r="O44" s="92"/>
      <c r="P44" s="92"/>
      <c r="Q44" s="100"/>
      <c r="R44" s="92"/>
      <c r="S44" s="92"/>
      <c r="T44" s="92"/>
    </row>
    <row r="45" spans="1:20" ht="18.75" x14ac:dyDescent="0.25">
      <c r="A45" s="11" t="s">
        <v>769</v>
      </c>
      <c r="B45" s="6">
        <v>17.465</v>
      </c>
      <c r="C45" s="8">
        <f t="shared" si="1"/>
        <v>40</v>
      </c>
      <c r="D45" s="12">
        <f t="shared" si="0"/>
        <v>698.6</v>
      </c>
      <c r="E45" s="3"/>
      <c r="F45" s="4" t="s">
        <v>1555</v>
      </c>
      <c r="G45" s="20">
        <v>6</v>
      </c>
      <c r="H45" s="90" t="s">
        <v>2190</v>
      </c>
      <c r="I45" s="90" t="s">
        <v>1585</v>
      </c>
      <c r="K45" s="101"/>
      <c r="L45" s="98"/>
      <c r="M45" s="92"/>
      <c r="N45" s="92"/>
      <c r="O45" s="92"/>
      <c r="P45" s="92"/>
      <c r="Q45" s="100"/>
      <c r="R45" s="92"/>
      <c r="S45" s="92"/>
      <c r="T45" s="92"/>
    </row>
    <row r="46" spans="1:20" ht="18.75" x14ac:dyDescent="0.25">
      <c r="A46" s="13" t="s">
        <v>742</v>
      </c>
      <c r="B46" s="6">
        <v>15.419</v>
      </c>
      <c r="C46" s="8">
        <f t="shared" si="1"/>
        <v>40</v>
      </c>
      <c r="D46" s="12">
        <f t="shared" si="0"/>
        <v>616.76</v>
      </c>
      <c r="E46" s="3"/>
      <c r="F46" s="5" t="s">
        <v>1579</v>
      </c>
      <c r="G46" s="21">
        <v>8</v>
      </c>
      <c r="H46" s="90" t="s">
        <v>2190</v>
      </c>
      <c r="I46" s="22">
        <v>2</v>
      </c>
      <c r="J46" s="47" t="s">
        <v>4517</v>
      </c>
      <c r="K46" s="101"/>
      <c r="L46" s="98"/>
      <c r="M46" s="92"/>
      <c r="N46" s="92"/>
      <c r="O46" s="92"/>
      <c r="P46" s="92"/>
      <c r="Q46" s="100"/>
      <c r="R46" s="92"/>
      <c r="S46" s="92"/>
      <c r="T46" s="92"/>
    </row>
    <row r="47" spans="1:20" ht="18.75" x14ac:dyDescent="0.25">
      <c r="A47" s="102" t="s">
        <v>795</v>
      </c>
      <c r="B47" s="103">
        <v>20</v>
      </c>
      <c r="C47" s="8">
        <f t="shared" si="1"/>
        <v>40</v>
      </c>
      <c r="D47" s="104">
        <f>B47*C47</f>
        <v>800</v>
      </c>
      <c r="E47" s="3"/>
      <c r="F47" s="5" t="s">
        <v>1580</v>
      </c>
      <c r="G47" s="21">
        <v>16</v>
      </c>
      <c r="H47" s="90" t="s">
        <v>2190</v>
      </c>
      <c r="I47" s="22">
        <v>4</v>
      </c>
      <c r="K47" s="92"/>
      <c r="L47" s="105"/>
      <c r="M47" s="92"/>
      <c r="N47" s="92"/>
      <c r="O47" s="92"/>
      <c r="P47" s="92"/>
      <c r="Q47" s="100"/>
      <c r="R47" s="92"/>
      <c r="S47" s="92"/>
      <c r="T47" s="92"/>
    </row>
    <row r="48" spans="1:20" ht="19.5" thickBot="1" x14ac:dyDescent="0.3">
      <c r="A48" s="11" t="s">
        <v>796</v>
      </c>
      <c r="B48" s="7">
        <v>48</v>
      </c>
      <c r="C48" s="8">
        <f t="shared" si="1"/>
        <v>40</v>
      </c>
      <c r="D48" s="12">
        <f>B48*C48</f>
        <v>1920</v>
      </c>
      <c r="E48" s="3"/>
      <c r="F48" s="28" t="s">
        <v>1549</v>
      </c>
      <c r="G48" s="29">
        <v>6</v>
      </c>
      <c r="H48" s="29">
        <v>12</v>
      </c>
      <c r="I48" s="23">
        <v>3</v>
      </c>
      <c r="K48" s="92"/>
      <c r="L48" s="92"/>
      <c r="M48" s="92"/>
      <c r="N48" s="92"/>
      <c r="O48" s="92"/>
      <c r="P48" s="92"/>
      <c r="Q48" s="100"/>
      <c r="R48" s="92"/>
      <c r="S48" s="92"/>
      <c r="T48" s="92"/>
    </row>
    <row r="49" spans="1:20" ht="18.75" x14ac:dyDescent="0.25">
      <c r="A49" s="13" t="s">
        <v>777</v>
      </c>
      <c r="B49" s="6">
        <v>16.079999999999998</v>
      </c>
      <c r="C49" s="8">
        <f t="shared" si="1"/>
        <v>40</v>
      </c>
      <c r="D49" s="12">
        <f>B49*C49</f>
        <v>643.19999999999993</v>
      </c>
      <c r="E49" s="3"/>
      <c r="K49" s="92"/>
      <c r="L49" s="92"/>
      <c r="M49" s="92"/>
      <c r="N49" s="92"/>
      <c r="O49" s="92"/>
      <c r="P49" s="92"/>
      <c r="Q49" s="100"/>
      <c r="R49" s="92"/>
      <c r="S49" s="92"/>
      <c r="T49" s="92"/>
    </row>
    <row r="50" spans="1:20" ht="19.5" thickBot="1" x14ac:dyDescent="0.3">
      <c r="A50" s="16" t="s">
        <v>797</v>
      </c>
      <c r="B50" s="17">
        <v>16.079999999999998</v>
      </c>
      <c r="C50" s="18">
        <f t="shared" si="1"/>
        <v>40</v>
      </c>
      <c r="D50" s="19">
        <f>B50*C50</f>
        <v>643.19999999999993</v>
      </c>
      <c r="E50" s="3"/>
      <c r="F50" s="46" t="s">
        <v>1587</v>
      </c>
      <c r="J50" s="92"/>
      <c r="K50" s="92"/>
      <c r="L50" s="92"/>
      <c r="M50" s="92"/>
      <c r="N50" s="92"/>
      <c r="O50" s="92"/>
      <c r="P50" s="100"/>
      <c r="Q50" s="92"/>
      <c r="R50" s="92"/>
      <c r="S50" s="92"/>
    </row>
    <row r="51" spans="1:20" ht="18.75" x14ac:dyDescent="0.25">
      <c r="A51" s="115" t="s">
        <v>2732</v>
      </c>
      <c r="E51" s="3"/>
      <c r="F51" s="106" t="s">
        <v>2748</v>
      </c>
      <c r="J51" s="100"/>
      <c r="K51" s="100"/>
      <c r="L51" s="100"/>
      <c r="M51" s="100"/>
      <c r="N51" s="92"/>
      <c r="O51" s="92"/>
      <c r="P51" s="100"/>
      <c r="Q51" s="92"/>
      <c r="R51" s="92"/>
      <c r="S51" s="92"/>
    </row>
    <row r="52" spans="1:20" ht="18.75" customHeight="1" x14ac:dyDescent="0.25">
      <c r="A52" s="318" t="s">
        <v>1562</v>
      </c>
      <c r="B52" s="318"/>
      <c r="C52" s="318"/>
      <c r="D52" s="318"/>
      <c r="E52" s="318"/>
      <c r="F52" s="106" t="s">
        <v>2189</v>
      </c>
      <c r="J52" s="107"/>
      <c r="K52" s="108"/>
      <c r="L52" s="108"/>
      <c r="M52" s="108"/>
      <c r="N52" s="92"/>
      <c r="O52" s="92"/>
      <c r="P52" s="100"/>
      <c r="Q52" s="92"/>
      <c r="R52" s="92"/>
      <c r="S52" s="92"/>
    </row>
    <row r="53" spans="1:20" ht="15" x14ac:dyDescent="0.25">
      <c r="A53" s="109" t="s">
        <v>2183</v>
      </c>
      <c r="B53" s="109" t="s">
        <v>1527</v>
      </c>
      <c r="C53" s="109" t="s">
        <v>787</v>
      </c>
      <c r="D53" s="109" t="s">
        <v>1578</v>
      </c>
      <c r="E53" s="109" t="s">
        <v>1581</v>
      </c>
      <c r="J53" s="107"/>
      <c r="K53" s="108"/>
      <c r="L53" s="108"/>
      <c r="M53" s="108"/>
      <c r="N53" s="100"/>
      <c r="O53" s="100"/>
      <c r="P53" s="100"/>
      <c r="Q53" s="92"/>
      <c r="R53" s="92"/>
      <c r="S53" s="92"/>
    </row>
    <row r="54" spans="1:20" ht="18.75" x14ac:dyDescent="0.3">
      <c r="A54" s="109" t="s">
        <v>1517</v>
      </c>
      <c r="B54" s="109" t="s">
        <v>1564</v>
      </c>
      <c r="C54" s="109" t="s">
        <v>754</v>
      </c>
      <c r="D54" s="27" t="s">
        <v>1575</v>
      </c>
      <c r="E54" s="27" t="s">
        <v>1582</v>
      </c>
      <c r="I54" s="91"/>
      <c r="J54" s="107"/>
      <c r="K54" s="108"/>
      <c r="L54" s="108"/>
      <c r="M54" s="108"/>
      <c r="N54" s="100"/>
      <c r="O54" s="100"/>
      <c r="P54" s="100"/>
      <c r="Q54" s="92"/>
      <c r="R54" s="92"/>
      <c r="S54" s="92"/>
    </row>
    <row r="55" spans="1:20" ht="18.75" x14ac:dyDescent="0.3">
      <c r="A55" s="109" t="s">
        <v>1518</v>
      </c>
      <c r="B55" s="109" t="s">
        <v>1565</v>
      </c>
      <c r="C55" s="109" t="s">
        <v>1528</v>
      </c>
      <c r="D55" s="109" t="s">
        <v>1576</v>
      </c>
      <c r="E55" s="109" t="s">
        <v>1583</v>
      </c>
      <c r="F55" s="110"/>
      <c r="G55" s="110"/>
      <c r="H55" s="110"/>
      <c r="I55" s="91"/>
      <c r="J55" s="107"/>
      <c r="K55" s="108"/>
      <c r="L55" s="108"/>
      <c r="M55" s="108"/>
      <c r="N55" s="100"/>
      <c r="O55" s="100"/>
      <c r="P55" s="100"/>
      <c r="Q55" s="92"/>
      <c r="R55" s="92"/>
      <c r="S55" s="92"/>
    </row>
    <row r="56" spans="1:20" ht="18.75" x14ac:dyDescent="0.3">
      <c r="A56" s="109"/>
      <c r="B56" s="109" t="s">
        <v>1566</v>
      </c>
      <c r="C56" s="109" t="s">
        <v>788</v>
      </c>
      <c r="D56" s="109" t="s">
        <v>753</v>
      </c>
      <c r="E56" s="109"/>
      <c r="F56" s="110"/>
      <c r="G56" s="110"/>
      <c r="H56" s="110"/>
      <c r="I56" s="91"/>
      <c r="J56" s="107"/>
      <c r="K56" s="108"/>
      <c r="L56" s="108"/>
      <c r="M56" s="108"/>
      <c r="N56" s="100"/>
      <c r="O56" s="100"/>
      <c r="P56" s="100"/>
      <c r="Q56" s="92"/>
      <c r="R56" s="92"/>
      <c r="S56" s="92"/>
    </row>
    <row r="57" spans="1:20" ht="18.75" x14ac:dyDescent="0.3">
      <c r="A57" s="109"/>
      <c r="B57" s="109"/>
      <c r="C57" s="109" t="s">
        <v>789</v>
      </c>
      <c r="F57" s="83" t="s">
        <v>2731</v>
      </c>
      <c r="G57" s="83"/>
      <c r="H57" s="83"/>
      <c r="I57" s="91"/>
      <c r="J57" s="92"/>
      <c r="K57" s="92"/>
      <c r="L57" s="92"/>
      <c r="M57" s="92"/>
      <c r="N57" s="100"/>
      <c r="O57" s="100"/>
      <c r="P57" s="100"/>
      <c r="Q57" s="92"/>
      <c r="R57" s="92"/>
      <c r="S57" s="92"/>
    </row>
    <row r="58" spans="1:20" ht="18.75" x14ac:dyDescent="0.3">
      <c r="F58" s="83"/>
      <c r="G58" s="83"/>
      <c r="H58" s="83"/>
      <c r="I58" s="91"/>
      <c r="J58" s="92"/>
      <c r="K58" s="92"/>
      <c r="L58" s="92"/>
      <c r="M58" s="92"/>
      <c r="N58" s="100"/>
      <c r="O58" s="100"/>
      <c r="P58" s="92"/>
      <c r="Q58" s="92"/>
      <c r="R58" s="92"/>
      <c r="S58" s="92"/>
    </row>
    <row r="59" spans="1:20" ht="18.75" x14ac:dyDescent="0.3">
      <c r="A59" s="83"/>
      <c r="B59" s="83"/>
      <c r="C59" s="83"/>
      <c r="D59" s="83"/>
      <c r="E59" s="83"/>
      <c r="I59" s="92"/>
      <c r="J59" s="107"/>
      <c r="K59" s="100"/>
      <c r="L59" s="100"/>
      <c r="M59" s="100"/>
      <c r="N59" s="100"/>
      <c r="O59" s="100"/>
      <c r="P59" s="92"/>
      <c r="Q59" s="92"/>
      <c r="R59" s="92"/>
      <c r="S59" s="92"/>
    </row>
    <row r="60" spans="1:20" x14ac:dyDescent="0.2"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spans="1:20" x14ac:dyDescent="0.2"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spans="1:20" x14ac:dyDescent="0.2"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20" x14ac:dyDescent="0.2"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</row>
    <row r="64" spans="1:20" x14ac:dyDescent="0.2"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</row>
    <row r="65" spans="10:19" x14ac:dyDescent="0.2">
      <c r="J65" s="92"/>
      <c r="K65" s="92"/>
      <c r="L65" s="92"/>
      <c r="M65" s="92"/>
      <c r="N65" s="92"/>
      <c r="O65" s="92"/>
      <c r="P65" s="92"/>
      <c r="Q65" s="92"/>
      <c r="R65" s="92"/>
      <c r="S65" s="92"/>
    </row>
    <row r="66" spans="10:19" x14ac:dyDescent="0.2">
      <c r="N66" s="92"/>
      <c r="O66" s="92"/>
    </row>
    <row r="67" spans="10:19" x14ac:dyDescent="0.2">
      <c r="N67" s="92"/>
      <c r="O67" s="92"/>
    </row>
  </sheetData>
  <mergeCells count="21">
    <mergeCell ref="K32:L32"/>
    <mergeCell ref="N32:O32"/>
    <mergeCell ref="N2:P2"/>
    <mergeCell ref="P9:P10"/>
    <mergeCell ref="Q2:S2"/>
    <mergeCell ref="T2:V2"/>
    <mergeCell ref="W2:Y2"/>
    <mergeCell ref="Z2:AB2"/>
    <mergeCell ref="A52:E52"/>
    <mergeCell ref="B2:D2"/>
    <mergeCell ref="E2:G2"/>
    <mergeCell ref="H2:J2"/>
    <mergeCell ref="K2:M2"/>
    <mergeCell ref="B9:M9"/>
    <mergeCell ref="B10:E10"/>
    <mergeCell ref="F10:I10"/>
    <mergeCell ref="J10:M10"/>
    <mergeCell ref="A32:D32"/>
    <mergeCell ref="F32:I32"/>
    <mergeCell ref="Q9:Q10"/>
    <mergeCell ref="R9:R10"/>
  </mergeCell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905650A94C8488F404D5B334193A8" ma:contentTypeVersion="13" ma:contentTypeDescription="Create a new document." ma:contentTypeScope="" ma:versionID="3d29c4b41a17a49ba8beb380326b9ca0">
  <xsd:schema xmlns:xsd="http://www.w3.org/2001/XMLSchema" xmlns:xs="http://www.w3.org/2001/XMLSchema" xmlns:p="http://schemas.microsoft.com/office/2006/metadata/properties" xmlns:ns2="574b288a-56a5-47c5-b485-7d42df286d7f" xmlns:ns3="4eb914f7-a9d8-46bd-aaca-118fffa001e3" targetNamespace="http://schemas.microsoft.com/office/2006/metadata/properties" ma:root="true" ma:fieldsID="e985c3f8544e594e2a8885d3dc8f8801" ns2:_="" ns3:_="">
    <xsd:import namespace="574b288a-56a5-47c5-b485-7d42df286d7f"/>
    <xsd:import namespace="4eb914f7-a9d8-46bd-aaca-118fffa001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b288a-56a5-47c5-b485-7d42df286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914f7-a9d8-46bd-aaca-118fffa001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F6B84-8CF8-4F27-9A82-520D122275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C20F68-B743-4FFB-BE96-49A3CC61FD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ABA02C-2AF3-45F6-B569-5E5805FC1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b288a-56a5-47c5-b485-7d42df286d7f"/>
    <ds:schemaRef ds:uri="4eb914f7-a9d8-46bd-aaca-118fffa001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Instructions</vt:lpstr>
      <vt:lpstr>Unit List</vt:lpstr>
      <vt:lpstr>Build a Force File</vt:lpstr>
      <vt:lpstr>Requirements Summary</vt:lpstr>
      <vt:lpstr>Base_Data</vt:lpstr>
      <vt:lpstr>CBTIntensity</vt:lpstr>
      <vt:lpstr>ClimateType</vt:lpstr>
      <vt:lpstr>Fuelers</vt:lpstr>
      <vt:lpstr>JointPhase</vt:lpstr>
      <vt:lpstr>PalletType</vt:lpstr>
      <vt:lpstr>Phase</vt:lpstr>
      <vt:lpstr>PlatformType</vt:lpstr>
      <vt:lpstr>Stack</vt:lpstr>
      <vt:lpstr>Water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Lydia Valentine</cp:lastModifiedBy>
  <dcterms:created xsi:type="dcterms:W3CDTF">2011-10-13T17:17:53Z</dcterms:created>
  <dcterms:modified xsi:type="dcterms:W3CDTF">2021-11-17T14:35:59Z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0x0101006C1905650A94C8488F404D5B334193A8</vt:lpwstr>
  </property>
</Properties>
</file>